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Y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I73" i="51" s="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J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W73" i="51" s="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Q73" i="51" s="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M73" i="51" s="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O73" i="51" s="1"/>
  <c r="N74" i="51"/>
  <c r="M74" i="51"/>
  <c r="L74" i="51"/>
  <c r="K74" i="51"/>
  <c r="J74" i="51"/>
  <c r="I74" i="51"/>
  <c r="H74" i="51"/>
  <c r="G74" i="51"/>
  <c r="G73" i="51" s="1"/>
  <c r="F74" i="51"/>
  <c r="E74" i="51"/>
  <c r="D74" i="51"/>
  <c r="D73" i="51" s="1"/>
  <c r="C74" i="51"/>
  <c r="B74" i="51"/>
  <c r="B73" i="51" s="1"/>
  <c r="W54" i="51"/>
  <c r="V54" i="51"/>
  <c r="V87" i="51" s="1"/>
  <c r="U54" i="51"/>
  <c r="U87" i="51" s="1"/>
  <c r="T54" i="51"/>
  <c r="T87" i="51" s="1"/>
  <c r="S54" i="51"/>
  <c r="R54" i="51"/>
  <c r="Q54" i="51"/>
  <c r="P54" i="51"/>
  <c r="P87" i="51" s="1"/>
  <c r="O54" i="51"/>
  <c r="N54" i="51"/>
  <c r="N87" i="51" s="1"/>
  <c r="M54" i="51"/>
  <c r="M87" i="51" s="1"/>
  <c r="L54" i="51"/>
  <c r="L87" i="51" s="1"/>
  <c r="K54" i="51"/>
  <c r="K105" i="51" s="1"/>
  <c r="J54" i="51"/>
  <c r="I54" i="51"/>
  <c r="I105" i="51" s="1"/>
  <c r="H54" i="51"/>
  <c r="H105" i="51" s="1"/>
  <c r="G54" i="51"/>
  <c r="G105" i="51" s="1"/>
  <c r="F54" i="51"/>
  <c r="F87" i="51" s="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F104" i="51" s="1"/>
  <c r="E35" i="51"/>
  <c r="E83" i="51" s="1"/>
  <c r="D35" i="51"/>
  <c r="D83" i="51" s="1"/>
  <c r="C35" i="51"/>
  <c r="C83" i="51" s="1"/>
  <c r="B35" i="51"/>
  <c r="B83" i="51" s="1"/>
  <c r="W27" i="51"/>
  <c r="W103" i="51" s="1"/>
  <c r="V27" i="51"/>
  <c r="U27" i="51"/>
  <c r="T27" i="51"/>
  <c r="S27" i="51"/>
  <c r="R27" i="51"/>
  <c r="R80" i="51" s="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B80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K87" i="50"/>
  <c r="C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W80" i="50"/>
  <c r="U80" i="50"/>
  <c r="O80" i="50"/>
  <c r="M80" i="50"/>
  <c r="E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O73" i="50" s="1"/>
  <c r="N77" i="50"/>
  <c r="M77" i="50"/>
  <c r="L77" i="50"/>
  <c r="L73" i="50" s="1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D73" i="50" s="1"/>
  <c r="C75" i="50"/>
  <c r="B75" i="50"/>
  <c r="W74" i="50"/>
  <c r="W73" i="50" s="1"/>
  <c r="V74" i="50"/>
  <c r="U74" i="50"/>
  <c r="T74" i="50"/>
  <c r="T73" i="50" s="1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U54" i="50"/>
  <c r="T54" i="50"/>
  <c r="S54" i="50"/>
  <c r="S87" i="50" s="1"/>
  <c r="R54" i="50"/>
  <c r="Q54" i="50"/>
  <c r="Q87" i="50" s="1"/>
  <c r="P54" i="50"/>
  <c r="P87" i="50" s="1"/>
  <c r="O54" i="50"/>
  <c r="O87" i="50" s="1"/>
  <c r="N54" i="50"/>
  <c r="M54" i="50"/>
  <c r="L54" i="50"/>
  <c r="L105" i="50" s="1"/>
  <c r="K54" i="50"/>
  <c r="K105" i="50" s="1"/>
  <c r="J54" i="50"/>
  <c r="J105" i="50" s="1"/>
  <c r="I54" i="50"/>
  <c r="I87" i="50" s="1"/>
  <c r="H54" i="50"/>
  <c r="H87" i="50" s="1"/>
  <c r="G54" i="50"/>
  <c r="G87" i="50" s="1"/>
  <c r="F54" i="50"/>
  <c r="F105" i="50" s="1"/>
  <c r="E54" i="50"/>
  <c r="D54" i="50"/>
  <c r="D105" i="50" s="1"/>
  <c r="C54" i="50"/>
  <c r="C105" i="50" s="1"/>
  <c r="B54" i="50"/>
  <c r="B105" i="50" s="1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D104" i="50" s="1"/>
  <c r="C35" i="50"/>
  <c r="C104" i="50" s="1"/>
  <c r="B35" i="50"/>
  <c r="B104" i="50" s="1"/>
  <c r="W27" i="50"/>
  <c r="W103" i="50" s="1"/>
  <c r="V27" i="50"/>
  <c r="V103" i="50" s="1"/>
  <c r="U27" i="50"/>
  <c r="U103" i="50" s="1"/>
  <c r="T27" i="50"/>
  <c r="S27" i="50"/>
  <c r="S103" i="50" s="1"/>
  <c r="R27" i="50"/>
  <c r="R103" i="50" s="1"/>
  <c r="Q27" i="50"/>
  <c r="P27" i="50"/>
  <c r="O27" i="50"/>
  <c r="N27" i="50"/>
  <c r="M27" i="50"/>
  <c r="L27" i="50"/>
  <c r="K27" i="50"/>
  <c r="J27" i="50"/>
  <c r="I27" i="50"/>
  <c r="H27" i="50"/>
  <c r="G27" i="50"/>
  <c r="G80" i="50" s="1"/>
  <c r="F27" i="50"/>
  <c r="E27" i="50"/>
  <c r="D27" i="50"/>
  <c r="C27" i="50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L105" i="49"/>
  <c r="F105" i="49"/>
  <c r="D105" i="49"/>
  <c r="D104" i="49"/>
  <c r="B104" i="49"/>
  <c r="R103" i="49"/>
  <c r="P103" i="49"/>
  <c r="J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F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V83" i="49"/>
  <c r="N83" i="49"/>
  <c r="F83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P80" i="49"/>
  <c r="H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G73" i="49" s="1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W73" i="49" s="1"/>
  <c r="V74" i="49"/>
  <c r="U74" i="49"/>
  <c r="T74" i="49"/>
  <c r="S74" i="49"/>
  <c r="R74" i="49"/>
  <c r="R73" i="49" s="1"/>
  <c r="Q74" i="49"/>
  <c r="Q73" i="49" s="1"/>
  <c r="P74" i="49"/>
  <c r="P73" i="49" s="1"/>
  <c r="O74" i="49"/>
  <c r="O73" i="49" s="1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W54" i="49"/>
  <c r="W105" i="49" s="1"/>
  <c r="V54" i="49"/>
  <c r="V105" i="49" s="1"/>
  <c r="U54" i="49"/>
  <c r="U105" i="49" s="1"/>
  <c r="T54" i="49"/>
  <c r="T87" i="49" s="1"/>
  <c r="S54" i="49"/>
  <c r="S87" i="49" s="1"/>
  <c r="R54" i="49"/>
  <c r="R87" i="49" s="1"/>
  <c r="Q54" i="49"/>
  <c r="Q105" i="49" s="1"/>
  <c r="P54" i="49"/>
  <c r="O54" i="49"/>
  <c r="O105" i="49" s="1"/>
  <c r="N54" i="49"/>
  <c r="N105" i="49" s="1"/>
  <c r="M54" i="49"/>
  <c r="M105" i="49" s="1"/>
  <c r="L54" i="49"/>
  <c r="L87" i="49" s="1"/>
  <c r="K54" i="49"/>
  <c r="K87" i="49" s="1"/>
  <c r="J54" i="49"/>
  <c r="J87" i="49" s="1"/>
  <c r="I54" i="49"/>
  <c r="I105" i="49" s="1"/>
  <c r="H54" i="49"/>
  <c r="G54" i="49"/>
  <c r="G105" i="49" s="1"/>
  <c r="F54" i="49"/>
  <c r="E54" i="49"/>
  <c r="E105" i="49" s="1"/>
  <c r="D54" i="49"/>
  <c r="D87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83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83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83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S27" i="49"/>
  <c r="S103" i="49" s="1"/>
  <c r="R27" i="49"/>
  <c r="R80" i="49" s="1"/>
  <c r="Q27" i="49"/>
  <c r="Q103" i="49" s="1"/>
  <c r="P27" i="49"/>
  <c r="O27" i="49"/>
  <c r="O103" i="49" s="1"/>
  <c r="N27" i="49"/>
  <c r="N103" i="49" s="1"/>
  <c r="M27" i="49"/>
  <c r="M103" i="49" s="1"/>
  <c r="L27" i="49"/>
  <c r="K27" i="49"/>
  <c r="K103" i="49" s="1"/>
  <c r="J27" i="49"/>
  <c r="J80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C27" i="49"/>
  <c r="C103" i="49" s="1"/>
  <c r="B27" i="49"/>
  <c r="B80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R180" i="4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K180" i="4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M77" i="47"/>
  <c r="E77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R52" i="47" s="1"/>
  <c r="Q53" i="47"/>
  <c r="P53" i="47"/>
  <c r="O53" i="47"/>
  <c r="N53" i="47"/>
  <c r="M53" i="47"/>
  <c r="L53" i="47"/>
  <c r="K53" i="47"/>
  <c r="J53" i="47"/>
  <c r="J52" i="47" s="1"/>
  <c r="I53" i="47"/>
  <c r="H53" i="47"/>
  <c r="G53" i="47"/>
  <c r="F53" i="47"/>
  <c r="E53" i="47"/>
  <c r="E52" i="47" s="1"/>
  <c r="D53" i="47"/>
  <c r="D52" i="47" s="1"/>
  <c r="C53" i="47"/>
  <c r="B53" i="47"/>
  <c r="B52" i="47" s="1"/>
  <c r="W28" i="47"/>
  <c r="V28" i="47"/>
  <c r="V60" i="47" s="1"/>
  <c r="U28" i="47"/>
  <c r="U60" i="47" s="1"/>
  <c r="T28" i="47"/>
  <c r="T60" i="47" s="1"/>
  <c r="S28" i="47"/>
  <c r="S60" i="47" s="1"/>
  <c r="R28" i="47"/>
  <c r="R77" i="47" s="1"/>
  <c r="Q28" i="47"/>
  <c r="Q77" i="47" s="1"/>
  <c r="P28" i="47"/>
  <c r="P77" i="47" s="1"/>
  <c r="O28" i="47"/>
  <c r="N28" i="47"/>
  <c r="N77" i="47" s="1"/>
  <c r="M28" i="47"/>
  <c r="M60" i="47" s="1"/>
  <c r="L28" i="47"/>
  <c r="L60" i="47" s="1"/>
  <c r="K28" i="47"/>
  <c r="K77" i="47" s="1"/>
  <c r="J28" i="47"/>
  <c r="J77" i="47" s="1"/>
  <c r="I28" i="47"/>
  <c r="I77" i="47" s="1"/>
  <c r="H28" i="47"/>
  <c r="H77" i="47" s="1"/>
  <c r="G28" i="47"/>
  <c r="F28" i="47"/>
  <c r="F77" i="47" s="1"/>
  <c r="E28" i="47"/>
  <c r="E60" i="47" s="1"/>
  <c r="D28" i="47"/>
  <c r="D60" i="47" s="1"/>
  <c r="C28" i="47"/>
  <c r="C77" i="47" s="1"/>
  <c r="B28" i="47"/>
  <c r="B77" i="47" s="1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U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V52" i="46" s="1"/>
  <c r="U56" i="46"/>
  <c r="T56" i="46"/>
  <c r="S56" i="46"/>
  <c r="R56" i="46"/>
  <c r="Q56" i="46"/>
  <c r="P56" i="46"/>
  <c r="P52" i="46" s="1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E52" i="46" s="1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B52" i="46" s="1"/>
  <c r="R52" i="46"/>
  <c r="M52" i="46"/>
  <c r="I52" i="46"/>
  <c r="F52" i="46"/>
  <c r="W28" i="46"/>
  <c r="V28" i="46"/>
  <c r="V60" i="46" s="1"/>
  <c r="U28" i="46"/>
  <c r="T28" i="46"/>
  <c r="T60" i="46" s="1"/>
  <c r="S28" i="46"/>
  <c r="R28" i="46"/>
  <c r="R60" i="46" s="1"/>
  <c r="Q28" i="46"/>
  <c r="Q60" i="46" s="1"/>
  <c r="P28" i="46"/>
  <c r="O28" i="46"/>
  <c r="N28" i="46"/>
  <c r="N77" i="46" s="1"/>
  <c r="M28" i="46"/>
  <c r="M60" i="46" s="1"/>
  <c r="L28" i="46"/>
  <c r="L60" i="46" s="1"/>
  <c r="K28" i="46"/>
  <c r="J28" i="46"/>
  <c r="J60" i="46" s="1"/>
  <c r="I28" i="46"/>
  <c r="I60" i="46" s="1"/>
  <c r="H28" i="46"/>
  <c r="G28" i="46"/>
  <c r="F28" i="46"/>
  <c r="F77" i="46" s="1"/>
  <c r="E28" i="46"/>
  <c r="E60" i="46" s="1"/>
  <c r="D28" i="46"/>
  <c r="D60" i="46" s="1"/>
  <c r="C28" i="46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I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J69" i="45" s="1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O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W52" i="45" s="1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W28" i="45"/>
  <c r="W77" i="45" s="1"/>
  <c r="V28" i="45"/>
  <c r="V77" i="45" s="1"/>
  <c r="U28" i="45"/>
  <c r="T28" i="45"/>
  <c r="T60" i="45" s="1"/>
  <c r="S28" i="45"/>
  <c r="S60" i="45" s="1"/>
  <c r="R28" i="45"/>
  <c r="Q28" i="45"/>
  <c r="Q60" i="45" s="1"/>
  <c r="P28" i="45"/>
  <c r="P77" i="45" s="1"/>
  <c r="O28" i="45"/>
  <c r="O77" i="45" s="1"/>
  <c r="N28" i="45"/>
  <c r="N77" i="45" s="1"/>
  <c r="M28" i="45"/>
  <c r="L28" i="45"/>
  <c r="L60" i="45" s="1"/>
  <c r="K28" i="45"/>
  <c r="K60" i="45" s="1"/>
  <c r="J28" i="45"/>
  <c r="J77" i="45" s="1"/>
  <c r="I28" i="45"/>
  <c r="I60" i="45" s="1"/>
  <c r="H28" i="45"/>
  <c r="H60" i="45" s="1"/>
  <c r="G28" i="45"/>
  <c r="G77" i="45" s="1"/>
  <c r="F28" i="45"/>
  <c r="F77" i="45" s="1"/>
  <c r="E28" i="45"/>
  <c r="D28" i="45"/>
  <c r="D60" i="45" s="1"/>
  <c r="C28" i="45"/>
  <c r="C60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W179" i="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D179" i="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V90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Q72" i="43"/>
  <c r="P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W63" i="43" s="1"/>
  <c r="V64" i="43"/>
  <c r="U64" i="43"/>
  <c r="T64" i="43"/>
  <c r="S64" i="43"/>
  <c r="R64" i="43"/>
  <c r="Q64" i="43"/>
  <c r="P64" i="43"/>
  <c r="O64" i="43"/>
  <c r="O63" i="43" s="1"/>
  <c r="N64" i="43"/>
  <c r="N63" i="43" s="1"/>
  <c r="M64" i="43"/>
  <c r="L64" i="43"/>
  <c r="K64" i="43"/>
  <c r="J64" i="43"/>
  <c r="I64" i="43"/>
  <c r="H64" i="43"/>
  <c r="G64" i="43"/>
  <c r="G63" i="43" s="1"/>
  <c r="F64" i="43"/>
  <c r="E64" i="43"/>
  <c r="D64" i="43"/>
  <c r="C64" i="43"/>
  <c r="B64" i="43"/>
  <c r="W39" i="43"/>
  <c r="W90" i="43" s="1"/>
  <c r="V39" i="43"/>
  <c r="V72" i="43" s="1"/>
  <c r="U39" i="43"/>
  <c r="U72" i="43" s="1"/>
  <c r="T39" i="43"/>
  <c r="S39" i="43"/>
  <c r="S90" i="43" s="1"/>
  <c r="R39" i="43"/>
  <c r="R90" i="43" s="1"/>
  <c r="Q39" i="43"/>
  <c r="Q90" i="43" s="1"/>
  <c r="P39" i="43"/>
  <c r="P90" i="43" s="1"/>
  <c r="O39" i="43"/>
  <c r="O90" i="43" s="1"/>
  <c r="N39" i="43"/>
  <c r="N72" i="43" s="1"/>
  <c r="M39" i="43"/>
  <c r="M72" i="43" s="1"/>
  <c r="L39" i="43"/>
  <c r="K39" i="43"/>
  <c r="K90" i="43" s="1"/>
  <c r="J39" i="43"/>
  <c r="J90" i="43" s="1"/>
  <c r="I39" i="43"/>
  <c r="I90" i="43" s="1"/>
  <c r="H39" i="43"/>
  <c r="H90" i="43" s="1"/>
  <c r="G39" i="43"/>
  <c r="G90" i="43" s="1"/>
  <c r="F39" i="43"/>
  <c r="F72" i="43" s="1"/>
  <c r="E39" i="43"/>
  <c r="E72" i="43" s="1"/>
  <c r="D39" i="43"/>
  <c r="C39" i="43"/>
  <c r="C90" i="43" s="1"/>
  <c r="B39" i="43"/>
  <c r="B90" i="43" s="1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I90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S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J63" i="42" s="1"/>
  <c r="I66" i="42"/>
  <c r="H66" i="42"/>
  <c r="G66" i="42"/>
  <c r="G63" i="42" s="1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B63" i="42" s="1"/>
  <c r="W64" i="42"/>
  <c r="V64" i="42"/>
  <c r="U64" i="42"/>
  <c r="T64" i="42"/>
  <c r="S64" i="42"/>
  <c r="R64" i="42"/>
  <c r="R63" i="42" s="1"/>
  <c r="Q64" i="42"/>
  <c r="P64" i="42"/>
  <c r="O64" i="42"/>
  <c r="N64" i="42"/>
  <c r="N63" i="42" s="1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V39" i="42"/>
  <c r="V90" i="42" s="1"/>
  <c r="U39" i="42"/>
  <c r="U90" i="42" s="1"/>
  <c r="T39" i="42"/>
  <c r="T90" i="42" s="1"/>
  <c r="S39" i="42"/>
  <c r="S90" i="42" s="1"/>
  <c r="R39" i="42"/>
  <c r="Q39" i="42"/>
  <c r="Q72" i="42" s="1"/>
  <c r="P39" i="42"/>
  <c r="P72" i="42" s="1"/>
  <c r="O39" i="42"/>
  <c r="N39" i="42"/>
  <c r="N90" i="42" s="1"/>
  <c r="M39" i="42"/>
  <c r="M90" i="42" s="1"/>
  <c r="L39" i="42"/>
  <c r="L90" i="42" s="1"/>
  <c r="K39" i="42"/>
  <c r="K90" i="42" s="1"/>
  <c r="J39" i="42"/>
  <c r="I39" i="42"/>
  <c r="I72" i="42" s="1"/>
  <c r="H39" i="42"/>
  <c r="H72" i="42" s="1"/>
  <c r="G39" i="42"/>
  <c r="F39" i="42"/>
  <c r="E39" i="42"/>
  <c r="D39" i="42"/>
  <c r="D72" i="42" s="1"/>
  <c r="C39" i="42"/>
  <c r="C72" i="42" s="1"/>
  <c r="B39" i="42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V72" i="41"/>
  <c r="N72" i="41"/>
  <c r="F72" i="41"/>
  <c r="W71" i="41"/>
  <c r="V71" i="41"/>
  <c r="U71" i="41"/>
  <c r="U63" i="41" s="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M63" i="41" s="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E63" i="41" s="1"/>
  <c r="D64" i="41"/>
  <c r="D63" i="41" s="1"/>
  <c r="C64" i="41"/>
  <c r="B64" i="41"/>
  <c r="T63" i="41"/>
  <c r="L63" i="41"/>
  <c r="W39" i="41"/>
  <c r="W90" i="41" s="1"/>
  <c r="V39" i="41"/>
  <c r="V90" i="41" s="1"/>
  <c r="U39" i="41"/>
  <c r="U90" i="41" s="1"/>
  <c r="T39" i="41"/>
  <c r="T72" i="41" s="1"/>
  <c r="S39" i="41"/>
  <c r="S72" i="41" s="1"/>
  <c r="R39" i="41"/>
  <c r="Q39" i="41"/>
  <c r="Q90" i="41" s="1"/>
  <c r="P39" i="41"/>
  <c r="P90" i="41" s="1"/>
  <c r="O39" i="41"/>
  <c r="O90" i="41" s="1"/>
  <c r="N39" i="41"/>
  <c r="N90" i="41" s="1"/>
  <c r="M39" i="41"/>
  <c r="M90" i="41" s="1"/>
  <c r="L39" i="41"/>
  <c r="L72" i="41" s="1"/>
  <c r="K39" i="41"/>
  <c r="K72" i="41" s="1"/>
  <c r="J39" i="41"/>
  <c r="I39" i="41"/>
  <c r="I90" i="41" s="1"/>
  <c r="H39" i="41"/>
  <c r="H90" i="41" s="1"/>
  <c r="G39" i="41"/>
  <c r="G90" i="41" s="1"/>
  <c r="F39" i="41"/>
  <c r="F90" i="41" s="1"/>
  <c r="E39" i="41"/>
  <c r="E90" i="41" s="1"/>
  <c r="D39" i="41"/>
  <c r="D72" i="41" s="1"/>
  <c r="C39" i="41"/>
  <c r="C72" i="41" s="1"/>
  <c r="B39" i="4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Q178" i="4" s="1"/>
  <c r="P33" i="40"/>
  <c r="P38" i="40" s="1"/>
  <c r="P178" i="4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I178" i="4" s="1"/>
  <c r="H33" i="40"/>
  <c r="H38" i="40" s="1"/>
  <c r="G33" i="40"/>
  <c r="G38" i="40" s="1"/>
  <c r="F33" i="40"/>
  <c r="F38" i="40" s="1"/>
  <c r="E33" i="40"/>
  <c r="E38" i="40" s="1"/>
  <c r="E178" i="4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M79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T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U60" i="39"/>
  <c r="N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C51" i="39" s="1"/>
  <c r="B58" i="39"/>
  <c r="H57" i="39"/>
  <c r="G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S51" i="39" s="1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R51" i="39" s="1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L51" i="39" s="1"/>
  <c r="K53" i="39"/>
  <c r="J53" i="39"/>
  <c r="I53" i="39"/>
  <c r="H53" i="39"/>
  <c r="H51" i="39" s="1"/>
  <c r="G53" i="39"/>
  <c r="F53" i="39"/>
  <c r="E53" i="39"/>
  <c r="D53" i="39"/>
  <c r="C53" i="39"/>
  <c r="B53" i="39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F51" i="39" s="1"/>
  <c r="E52" i="39"/>
  <c r="D52" i="39"/>
  <c r="D51" i="39" s="1"/>
  <c r="C52" i="39"/>
  <c r="B52" i="39"/>
  <c r="T51" i="39"/>
  <c r="W27" i="39"/>
  <c r="W63" i="39" s="1"/>
  <c r="V27" i="39"/>
  <c r="V63" i="39" s="1"/>
  <c r="U27" i="39"/>
  <c r="U63" i="39" s="1"/>
  <c r="T27" i="39"/>
  <c r="T80" i="39" s="1"/>
  <c r="S27" i="39"/>
  <c r="S80" i="39" s="1"/>
  <c r="R27" i="39"/>
  <c r="Q27" i="39"/>
  <c r="P27" i="39"/>
  <c r="P63" i="39" s="1"/>
  <c r="O27" i="39"/>
  <c r="O63" i="39" s="1"/>
  <c r="N27" i="39"/>
  <c r="N63" i="39" s="1"/>
  <c r="M27" i="39"/>
  <c r="M63" i="39" s="1"/>
  <c r="L27" i="39"/>
  <c r="L80" i="39" s="1"/>
  <c r="K27" i="39"/>
  <c r="K80" i="39" s="1"/>
  <c r="J27" i="39"/>
  <c r="I27" i="39"/>
  <c r="H27" i="39"/>
  <c r="H63" i="39" s="1"/>
  <c r="G27" i="39"/>
  <c r="G63" i="39" s="1"/>
  <c r="F27" i="39"/>
  <c r="F63" i="39" s="1"/>
  <c r="E27" i="39"/>
  <c r="E63" i="39" s="1"/>
  <c r="D27" i="39"/>
  <c r="D80" i="39" s="1"/>
  <c r="C27" i="39"/>
  <c r="C80" i="39" s="1"/>
  <c r="B27" i="39"/>
  <c r="W24" i="39"/>
  <c r="V24" i="39"/>
  <c r="V79" i="39" s="1"/>
  <c r="U24" i="39"/>
  <c r="U79" i="39" s="1"/>
  <c r="T24" i="39"/>
  <c r="T79" i="39" s="1"/>
  <c r="S24" i="39"/>
  <c r="R24" i="39"/>
  <c r="R79" i="39" s="1"/>
  <c r="Q24" i="39"/>
  <c r="P24" i="39"/>
  <c r="O24" i="39"/>
  <c r="N24" i="39"/>
  <c r="N79" i="39" s="1"/>
  <c r="M24" i="39"/>
  <c r="M60" i="39" s="1"/>
  <c r="L24" i="39"/>
  <c r="L79" i="39" s="1"/>
  <c r="K24" i="39"/>
  <c r="J24" i="39"/>
  <c r="J79" i="39" s="1"/>
  <c r="I24" i="39"/>
  <c r="H24" i="39"/>
  <c r="G24" i="39"/>
  <c r="F24" i="39"/>
  <c r="F79" i="39" s="1"/>
  <c r="E24" i="39"/>
  <c r="E79" i="39" s="1"/>
  <c r="D24" i="39"/>
  <c r="D79" i="39" s="1"/>
  <c r="C24" i="39"/>
  <c r="B24" i="39"/>
  <c r="B79" i="39" s="1"/>
  <c r="W16" i="39"/>
  <c r="W78" i="39" s="1"/>
  <c r="V16" i="39"/>
  <c r="U16" i="39"/>
  <c r="T16" i="39"/>
  <c r="T57" i="39" s="1"/>
  <c r="S16" i="39"/>
  <c r="S57" i="39" s="1"/>
  <c r="R16" i="39"/>
  <c r="R57" i="39" s="1"/>
  <c r="Q16" i="39"/>
  <c r="P16" i="39"/>
  <c r="P78" i="39" s="1"/>
  <c r="O16" i="39"/>
  <c r="O78" i="39" s="1"/>
  <c r="N16" i="39"/>
  <c r="M16" i="39"/>
  <c r="L16" i="39"/>
  <c r="L57" i="39" s="1"/>
  <c r="K16" i="39"/>
  <c r="K57" i="39" s="1"/>
  <c r="J16" i="39"/>
  <c r="J57" i="39" s="1"/>
  <c r="I16" i="39"/>
  <c r="H16" i="39"/>
  <c r="H78" i="39" s="1"/>
  <c r="G16" i="39"/>
  <c r="G78" i="39" s="1"/>
  <c r="F16" i="39"/>
  <c r="E16" i="39"/>
  <c r="D16" i="39"/>
  <c r="D57" i="39" s="1"/>
  <c r="C16" i="39"/>
  <c r="C57" i="39" s="1"/>
  <c r="B16" i="39"/>
  <c r="B57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V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M57" i="38"/>
  <c r="L57" i="38"/>
  <c r="E57" i="38"/>
  <c r="D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V51" i="38" s="1"/>
  <c r="U54" i="38"/>
  <c r="T54" i="38"/>
  <c r="S54" i="38"/>
  <c r="R54" i="38"/>
  <c r="Q54" i="38"/>
  <c r="Q51" i="38" s="1"/>
  <c r="P54" i="38"/>
  <c r="O54" i="38"/>
  <c r="O51" i="38" s="1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T52" i="38"/>
  <c r="S52" i="38"/>
  <c r="R52" i="38"/>
  <c r="Q52" i="38"/>
  <c r="P52" i="38"/>
  <c r="O52" i="38"/>
  <c r="N52" i="38"/>
  <c r="N51" i="38" s="1"/>
  <c r="M52" i="38"/>
  <c r="L52" i="38"/>
  <c r="L51" i="38" s="1"/>
  <c r="K52" i="38"/>
  <c r="J52" i="38"/>
  <c r="J51" i="38" s="1"/>
  <c r="I52" i="38"/>
  <c r="I51" i="38" s="1"/>
  <c r="H52" i="38"/>
  <c r="G52" i="38"/>
  <c r="F52" i="38"/>
  <c r="F51" i="38" s="1"/>
  <c r="E52" i="38"/>
  <c r="D52" i="38"/>
  <c r="D51" i="38" s="1"/>
  <c r="C52" i="38"/>
  <c r="C51" i="38" s="1"/>
  <c r="B52" i="38"/>
  <c r="T51" i="38"/>
  <c r="W27" i="38"/>
  <c r="V27" i="38"/>
  <c r="U27" i="38"/>
  <c r="T27" i="38"/>
  <c r="T63" i="38" s="1"/>
  <c r="S27" i="38"/>
  <c r="R27" i="38"/>
  <c r="R63" i="38" s="1"/>
  <c r="Q27" i="38"/>
  <c r="P27" i="38"/>
  <c r="P80" i="38" s="1"/>
  <c r="O27" i="38"/>
  <c r="O63" i="38" s="1"/>
  <c r="N27" i="38"/>
  <c r="M27" i="38"/>
  <c r="L27" i="38"/>
  <c r="K27" i="38"/>
  <c r="J27" i="38"/>
  <c r="J63" i="38" s="1"/>
  <c r="I27" i="38"/>
  <c r="H27" i="38"/>
  <c r="H63" i="38" s="1"/>
  <c r="G27" i="38"/>
  <c r="F27" i="38"/>
  <c r="E27" i="38"/>
  <c r="D27" i="38"/>
  <c r="C27" i="38"/>
  <c r="C63" i="38" s="1"/>
  <c r="B27" i="38"/>
  <c r="B63" i="38" s="1"/>
  <c r="W24" i="38"/>
  <c r="V24" i="38"/>
  <c r="U24" i="38"/>
  <c r="T24" i="38"/>
  <c r="T60" i="38" s="1"/>
  <c r="S24" i="38"/>
  <c r="S60" i="38" s="1"/>
  <c r="R24" i="38"/>
  <c r="R60" i="38" s="1"/>
  <c r="Q24" i="38"/>
  <c r="P24" i="38"/>
  <c r="O24" i="38"/>
  <c r="N24" i="38"/>
  <c r="N60" i="38" s="1"/>
  <c r="M24" i="38"/>
  <c r="L24" i="38"/>
  <c r="L60" i="38" s="1"/>
  <c r="K24" i="38"/>
  <c r="K60" i="38" s="1"/>
  <c r="J24" i="38"/>
  <c r="J79" i="38" s="1"/>
  <c r="I24" i="38"/>
  <c r="H24" i="38"/>
  <c r="G24" i="38"/>
  <c r="F24" i="38"/>
  <c r="F60" i="38" s="1"/>
  <c r="E24" i="38"/>
  <c r="E79" i="38" s="1"/>
  <c r="D24" i="38"/>
  <c r="D60" i="38" s="1"/>
  <c r="C24" i="38"/>
  <c r="C60" i="38" s="1"/>
  <c r="B24" i="38"/>
  <c r="B60" i="38" s="1"/>
  <c r="W16" i="38"/>
  <c r="W57" i="38" s="1"/>
  <c r="V16" i="38"/>
  <c r="V57" i="38" s="1"/>
  <c r="U16" i="38"/>
  <c r="U57" i="38" s="1"/>
  <c r="T16" i="38"/>
  <c r="T57" i="38" s="1"/>
  <c r="S16" i="38"/>
  <c r="R16" i="38"/>
  <c r="Q16" i="38"/>
  <c r="Q57" i="38" s="1"/>
  <c r="P16" i="38"/>
  <c r="O16" i="38"/>
  <c r="O57" i="38" s="1"/>
  <c r="N16" i="38"/>
  <c r="N57" i="38" s="1"/>
  <c r="M16" i="38"/>
  <c r="L16" i="38"/>
  <c r="K16" i="38"/>
  <c r="K57" i="38" s="1"/>
  <c r="J16" i="38"/>
  <c r="J57" i="38" s="1"/>
  <c r="I16" i="38"/>
  <c r="I57" i="38" s="1"/>
  <c r="H16" i="38"/>
  <c r="H57" i="38" s="1"/>
  <c r="G16" i="38"/>
  <c r="G57" i="38" s="1"/>
  <c r="F16" i="38"/>
  <c r="E16" i="38"/>
  <c r="D16" i="38"/>
  <c r="C16" i="38"/>
  <c r="C78" i="38" s="1"/>
  <c r="B16" i="38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W80" i="37"/>
  <c r="O80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P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R60" i="37"/>
  <c r="P60" i="37"/>
  <c r="M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L57" i="37"/>
  <c r="K57" i="37"/>
  <c r="D57" i="37"/>
  <c r="C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U51" i="37" s="1"/>
  <c r="T55" i="37"/>
  <c r="S55" i="37"/>
  <c r="S51" i="37" s="1"/>
  <c r="R55" i="37"/>
  <c r="Q55" i="37"/>
  <c r="P55" i="37"/>
  <c r="P51" i="37" s="1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N51" i="37" s="1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K51" i="37" s="1"/>
  <c r="J52" i="37"/>
  <c r="I52" i="37"/>
  <c r="H52" i="37"/>
  <c r="G52" i="37"/>
  <c r="F52" i="37"/>
  <c r="E52" i="37"/>
  <c r="E51" i="37" s="1"/>
  <c r="D52" i="37"/>
  <c r="C52" i="37"/>
  <c r="C51" i="37" s="1"/>
  <c r="B52" i="37"/>
  <c r="M51" i="37"/>
  <c r="W27" i="37"/>
  <c r="W63" i="37" s="1"/>
  <c r="V27" i="37"/>
  <c r="U27" i="37"/>
  <c r="U80" i="37" s="1"/>
  <c r="T27" i="37"/>
  <c r="T80" i="37" s="1"/>
  <c r="S27" i="37"/>
  <c r="S80" i="37" s="1"/>
  <c r="R27" i="37"/>
  <c r="R80" i="37" s="1"/>
  <c r="Q27" i="37"/>
  <c r="Q63" i="37" s="1"/>
  <c r="P27" i="37"/>
  <c r="P80" i="37" s="1"/>
  <c r="O27" i="37"/>
  <c r="O63" i="37" s="1"/>
  <c r="N27" i="37"/>
  <c r="M27" i="37"/>
  <c r="M80" i="37" s="1"/>
  <c r="L27" i="37"/>
  <c r="L80" i="37" s="1"/>
  <c r="K27" i="37"/>
  <c r="K80" i="37" s="1"/>
  <c r="J27" i="37"/>
  <c r="J80" i="37" s="1"/>
  <c r="I27" i="37"/>
  <c r="I63" i="37" s="1"/>
  <c r="H27" i="37"/>
  <c r="H80" i="38" s="1"/>
  <c r="G27" i="37"/>
  <c r="G80" i="37" s="1"/>
  <c r="F27" i="37"/>
  <c r="E27" i="37"/>
  <c r="E80" i="37" s="1"/>
  <c r="D27" i="37"/>
  <c r="D80" i="37" s="1"/>
  <c r="C27" i="37"/>
  <c r="C80" i="37" s="1"/>
  <c r="B27" i="37"/>
  <c r="B80" i="37" s="1"/>
  <c r="W24" i="37"/>
  <c r="W79" i="37" s="1"/>
  <c r="V24" i="37"/>
  <c r="V79" i="37" s="1"/>
  <c r="U24" i="37"/>
  <c r="U79" i="37" s="1"/>
  <c r="T24" i="37"/>
  <c r="S24" i="37"/>
  <c r="S79" i="37" s="1"/>
  <c r="R24" i="37"/>
  <c r="R79" i="37" s="1"/>
  <c r="Q24" i="37"/>
  <c r="Q79" i="37" s="1"/>
  <c r="P24" i="37"/>
  <c r="P79" i="37" s="1"/>
  <c r="O24" i="37"/>
  <c r="O79" i="37" s="1"/>
  <c r="N24" i="37"/>
  <c r="N79" i="38" s="1"/>
  <c r="M24" i="37"/>
  <c r="M79" i="37" s="1"/>
  <c r="L24" i="37"/>
  <c r="K24" i="37"/>
  <c r="K79" i="37" s="1"/>
  <c r="J24" i="37"/>
  <c r="J79" i="37" s="1"/>
  <c r="I24" i="37"/>
  <c r="I79" i="37" s="1"/>
  <c r="H24" i="37"/>
  <c r="H79" i="37" s="1"/>
  <c r="G24" i="37"/>
  <c r="G79" i="37" s="1"/>
  <c r="F24" i="37"/>
  <c r="E24" i="37"/>
  <c r="E60" i="37" s="1"/>
  <c r="D24" i="37"/>
  <c r="C24" i="37"/>
  <c r="C79" i="37" s="1"/>
  <c r="B24" i="37"/>
  <c r="B79" i="37" s="1"/>
  <c r="W16" i="37"/>
  <c r="W78" i="37" s="1"/>
  <c r="V16" i="37"/>
  <c r="V78" i="37" s="1"/>
  <c r="U16" i="37"/>
  <c r="U57" i="37" s="1"/>
  <c r="T16" i="37"/>
  <c r="T78" i="37" s="1"/>
  <c r="S16" i="37"/>
  <c r="S78" i="37" s="1"/>
  <c r="R16" i="37"/>
  <c r="Q16" i="37"/>
  <c r="Q78" i="37" s="1"/>
  <c r="P16" i="37"/>
  <c r="P78" i="37" s="1"/>
  <c r="O16" i="37"/>
  <c r="O78" i="37" s="1"/>
  <c r="N16" i="37"/>
  <c r="N78" i="37" s="1"/>
  <c r="M16" i="37"/>
  <c r="M57" i="37" s="1"/>
  <c r="L16" i="37"/>
  <c r="L78" i="38" s="1"/>
  <c r="K16" i="37"/>
  <c r="K78" i="37" s="1"/>
  <c r="J16" i="37"/>
  <c r="I16" i="37"/>
  <c r="I78" i="37" s="1"/>
  <c r="H16" i="37"/>
  <c r="H78" i="37" s="1"/>
  <c r="G16" i="37"/>
  <c r="G78" i="37" s="1"/>
  <c r="F16" i="37"/>
  <c r="F78" i="37" s="1"/>
  <c r="E16" i="37"/>
  <c r="E57" i="37" s="1"/>
  <c r="D16" i="37"/>
  <c r="D78" i="38" s="1"/>
  <c r="C16" i="37"/>
  <c r="C78" i="37" s="1"/>
  <c r="B16" i="37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V177" i="4" s="1"/>
  <c r="U33" i="36"/>
  <c r="U38" i="36" s="1"/>
  <c r="T33" i="36"/>
  <c r="T38" i="36" s="1"/>
  <c r="T177" i="4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M177" i="4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80" i="35"/>
  <c r="R80" i="35"/>
  <c r="N78" i="35"/>
  <c r="K78" i="35"/>
  <c r="F78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O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U60" i="35"/>
  <c r="Q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W57" i="35"/>
  <c r="O57" i="35"/>
  <c r="N57" i="35"/>
  <c r="K57" i="35"/>
  <c r="G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P51" i="35" s="1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N51" i="35" s="1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Q51" i="35" s="1"/>
  <c r="P52" i="35"/>
  <c r="O52" i="35"/>
  <c r="N52" i="35"/>
  <c r="M52" i="35"/>
  <c r="L52" i="35"/>
  <c r="K52" i="35"/>
  <c r="J52" i="35"/>
  <c r="I52" i="35"/>
  <c r="H52" i="35"/>
  <c r="H51" i="35" s="1"/>
  <c r="G52" i="35"/>
  <c r="G51" i="35" s="1"/>
  <c r="F52" i="35"/>
  <c r="E52" i="35"/>
  <c r="E51" i="35" s="1"/>
  <c r="D52" i="35"/>
  <c r="C52" i="35"/>
  <c r="C51" i="35" s="1"/>
  <c r="B52" i="35"/>
  <c r="W27" i="35"/>
  <c r="W63" i="35" s="1"/>
  <c r="V27" i="35"/>
  <c r="V80" i="35" s="1"/>
  <c r="U27" i="35"/>
  <c r="U80" i="35" s="1"/>
  <c r="T27" i="35"/>
  <c r="T63" i="35" s="1"/>
  <c r="S27" i="35"/>
  <c r="S80" i="35" s="1"/>
  <c r="R27" i="35"/>
  <c r="R63" i="35" s="1"/>
  <c r="Q27" i="35"/>
  <c r="Q63" i="35" s="1"/>
  <c r="P27" i="35"/>
  <c r="P80" i="35" s="1"/>
  <c r="O27" i="35"/>
  <c r="O80" i="35" s="1"/>
  <c r="N27" i="35"/>
  <c r="N80" i="35" s="1"/>
  <c r="M27" i="35"/>
  <c r="M80" i="35" s="1"/>
  <c r="L27" i="35"/>
  <c r="L63" i="35" s="1"/>
  <c r="K27" i="35"/>
  <c r="K80" i="35" s="1"/>
  <c r="J27" i="35"/>
  <c r="J80" i="35" s="1"/>
  <c r="I27" i="35"/>
  <c r="I63" i="35" s="1"/>
  <c r="H27" i="35"/>
  <c r="H80" i="35" s="1"/>
  <c r="G27" i="35"/>
  <c r="G80" i="35" s="1"/>
  <c r="F27" i="35"/>
  <c r="F63" i="35" s="1"/>
  <c r="E27" i="35"/>
  <c r="E63" i="35" s="1"/>
  <c r="D27" i="35"/>
  <c r="D63" i="35" s="1"/>
  <c r="C27" i="35"/>
  <c r="C80" i="35" s="1"/>
  <c r="B27" i="35"/>
  <c r="B80" i="35" s="1"/>
  <c r="W24" i="35"/>
  <c r="W79" i="35" s="1"/>
  <c r="V24" i="35"/>
  <c r="U24" i="35"/>
  <c r="U79" i="35" s="1"/>
  <c r="T24" i="35"/>
  <c r="T79" i="35" s="1"/>
  <c r="S24" i="35"/>
  <c r="S79" i="35" s="1"/>
  <c r="R24" i="35"/>
  <c r="R60" i="35" s="1"/>
  <c r="Q24" i="35"/>
  <c r="Q79" i="35" s="1"/>
  <c r="P24" i="35"/>
  <c r="P60" i="35" s="1"/>
  <c r="O24" i="35"/>
  <c r="O79" i="35" s="1"/>
  <c r="N24" i="35"/>
  <c r="M24" i="35"/>
  <c r="M60" i="35" s="1"/>
  <c r="L24" i="35"/>
  <c r="L79" i="35" s="1"/>
  <c r="K24" i="35"/>
  <c r="K79" i="35" s="1"/>
  <c r="J24" i="35"/>
  <c r="J79" i="35" s="1"/>
  <c r="I24" i="35"/>
  <c r="I79" i="35" s="1"/>
  <c r="H24" i="35"/>
  <c r="H60" i="35" s="1"/>
  <c r="G24" i="35"/>
  <c r="G79" i="35" s="1"/>
  <c r="F24" i="35"/>
  <c r="E24" i="35"/>
  <c r="E60" i="35" s="1"/>
  <c r="D24" i="35"/>
  <c r="D79" i="35" s="1"/>
  <c r="C24" i="35"/>
  <c r="C79" i="35" s="1"/>
  <c r="B24" i="35"/>
  <c r="B79" i="35" s="1"/>
  <c r="W16" i="35"/>
  <c r="W78" i="35" s="1"/>
  <c r="V16" i="35"/>
  <c r="V78" i="35" s="1"/>
  <c r="U16" i="35"/>
  <c r="U78" i="35" s="1"/>
  <c r="T16" i="35"/>
  <c r="T78" i="35" s="1"/>
  <c r="S16" i="35"/>
  <c r="S78" i="35" s="1"/>
  <c r="R16" i="35"/>
  <c r="R57" i="35" s="1"/>
  <c r="Q16" i="35"/>
  <c r="Q57" i="35" s="1"/>
  <c r="P16" i="35"/>
  <c r="P57" i="35" s="1"/>
  <c r="O16" i="35"/>
  <c r="O78" i="35" s="1"/>
  <c r="N16" i="35"/>
  <c r="M16" i="35"/>
  <c r="M78" i="35" s="1"/>
  <c r="L16" i="35"/>
  <c r="L78" i="35" s="1"/>
  <c r="K16" i="35"/>
  <c r="J16" i="35"/>
  <c r="J78" i="35" s="1"/>
  <c r="I16" i="35"/>
  <c r="I57" i="35" s="1"/>
  <c r="H16" i="35"/>
  <c r="H57" i="35" s="1"/>
  <c r="G16" i="35"/>
  <c r="G78" i="35" s="1"/>
  <c r="F16" i="35"/>
  <c r="F57" i="35" s="1"/>
  <c r="E16" i="35"/>
  <c r="E78" i="35" s="1"/>
  <c r="D16" i="35"/>
  <c r="D78" i="35" s="1"/>
  <c r="C16" i="35"/>
  <c r="C57" i="35" s="1"/>
  <c r="B16" i="35"/>
  <c r="B78" i="35" s="1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T79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L63" i="34"/>
  <c r="G63" i="34"/>
  <c r="F63" i="34"/>
  <c r="D63" i="34"/>
  <c r="B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Q60" i="34"/>
  <c r="D60" i="34"/>
  <c r="B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L51" i="34" s="1"/>
  <c r="K55" i="34"/>
  <c r="K51" i="34" s="1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B51" i="34" s="1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C51" i="34" s="1"/>
  <c r="B53" i="34"/>
  <c r="W52" i="34"/>
  <c r="V52" i="34"/>
  <c r="U52" i="34"/>
  <c r="T52" i="34"/>
  <c r="T51" i="34" s="1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V27" i="34"/>
  <c r="V63" i="34" s="1"/>
  <c r="U27" i="34"/>
  <c r="U80" i="34" s="1"/>
  <c r="T27" i="34"/>
  <c r="T80" i="34" s="1"/>
  <c r="S27" i="34"/>
  <c r="S63" i="34" s="1"/>
  <c r="R27" i="34"/>
  <c r="R80" i="34" s="1"/>
  <c r="Q27" i="34"/>
  <c r="Q80" i="34" s="1"/>
  <c r="P27" i="34"/>
  <c r="O27" i="34"/>
  <c r="O63" i="34" s="1"/>
  <c r="N27" i="34"/>
  <c r="N63" i="34" s="1"/>
  <c r="M27" i="34"/>
  <c r="M63" i="34" s="1"/>
  <c r="L27" i="34"/>
  <c r="K27" i="34"/>
  <c r="K63" i="34" s="1"/>
  <c r="J27" i="34"/>
  <c r="I27" i="34"/>
  <c r="I80" i="34" s="1"/>
  <c r="H27" i="34"/>
  <c r="G27" i="34"/>
  <c r="F27" i="34"/>
  <c r="E27" i="34"/>
  <c r="E63" i="34" s="1"/>
  <c r="D27" i="34"/>
  <c r="C27" i="34"/>
  <c r="C63" i="34" s="1"/>
  <c r="B27" i="34"/>
  <c r="B80" i="34" s="1"/>
  <c r="W24" i="34"/>
  <c r="V24" i="34"/>
  <c r="V60" i="34" s="1"/>
  <c r="U24" i="34"/>
  <c r="T24" i="34"/>
  <c r="T60" i="34" s="1"/>
  <c r="S24" i="34"/>
  <c r="S79" i="34" s="1"/>
  <c r="R24" i="34"/>
  <c r="R60" i="34" s="1"/>
  <c r="Q24" i="34"/>
  <c r="P24" i="34"/>
  <c r="P60" i="34" s="1"/>
  <c r="O24" i="34"/>
  <c r="O60" i="34" s="1"/>
  <c r="N24" i="34"/>
  <c r="M24" i="34"/>
  <c r="L24" i="34"/>
  <c r="L60" i="34" s="1"/>
  <c r="K24" i="34"/>
  <c r="K60" i="34" s="1"/>
  <c r="J24" i="34"/>
  <c r="J60" i="34" s="1"/>
  <c r="I24" i="34"/>
  <c r="I60" i="34" s="1"/>
  <c r="H24" i="34"/>
  <c r="H60" i="34" s="1"/>
  <c r="G24" i="34"/>
  <c r="G60" i="34" s="1"/>
  <c r="F24" i="34"/>
  <c r="F60" i="34" s="1"/>
  <c r="E24" i="34"/>
  <c r="D24" i="34"/>
  <c r="C24" i="34"/>
  <c r="C60" i="34" s="1"/>
  <c r="B24" i="34"/>
  <c r="W16" i="34"/>
  <c r="W57" i="34" s="1"/>
  <c r="V16" i="34"/>
  <c r="V78" i="34" s="1"/>
  <c r="U16" i="34"/>
  <c r="U78" i="34" s="1"/>
  <c r="T16" i="34"/>
  <c r="T57" i="34" s="1"/>
  <c r="S16" i="34"/>
  <c r="S57" i="34" s="1"/>
  <c r="R16" i="34"/>
  <c r="R57" i="34" s="1"/>
  <c r="Q16" i="34"/>
  <c r="Q57" i="34" s="1"/>
  <c r="P16" i="34"/>
  <c r="O16" i="34"/>
  <c r="O57" i="34" s="1"/>
  <c r="N16" i="34"/>
  <c r="M16" i="34"/>
  <c r="M78" i="34" s="1"/>
  <c r="L16" i="34"/>
  <c r="K16" i="34"/>
  <c r="J16" i="34"/>
  <c r="J57" i="34" s="1"/>
  <c r="I16" i="34"/>
  <c r="I78" i="34" s="1"/>
  <c r="H16" i="34"/>
  <c r="H57" i="34" s="1"/>
  <c r="G16" i="34"/>
  <c r="G57" i="34" s="1"/>
  <c r="F16" i="34"/>
  <c r="F57" i="34" s="1"/>
  <c r="E16" i="34"/>
  <c r="E78" i="34" s="1"/>
  <c r="D16" i="34"/>
  <c r="C16" i="34"/>
  <c r="C57" i="34" s="1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U80" i="33"/>
  <c r="F80" i="33"/>
  <c r="E80" i="33"/>
  <c r="B80" i="33"/>
  <c r="T79" i="33"/>
  <c r="S79" i="33"/>
  <c r="P79" i="33"/>
  <c r="L79" i="33"/>
  <c r="K79" i="33"/>
  <c r="H79" i="33"/>
  <c r="V78" i="33"/>
  <c r="R78" i="33"/>
  <c r="J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V63" i="33"/>
  <c r="R63" i="33"/>
  <c r="F63" i="33"/>
  <c r="E63" i="33"/>
  <c r="C63" i="33"/>
  <c r="B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T60" i="33"/>
  <c r="L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V57" i="33"/>
  <c r="O57" i="33"/>
  <c r="I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I51" i="33" s="1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B51" i="33" s="1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J51" i="33" s="1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R51" i="33" s="1"/>
  <c r="Q52" i="33"/>
  <c r="Q51" i="33" s="1"/>
  <c r="P52" i="33"/>
  <c r="O52" i="33"/>
  <c r="O51" i="33" s="1"/>
  <c r="N52" i="33"/>
  <c r="M52" i="33"/>
  <c r="M51" i="33" s="1"/>
  <c r="L52" i="33"/>
  <c r="L51" i="33" s="1"/>
  <c r="K52" i="33"/>
  <c r="J52" i="33"/>
  <c r="I52" i="33"/>
  <c r="H52" i="33"/>
  <c r="G52" i="33"/>
  <c r="F52" i="33"/>
  <c r="E52" i="33"/>
  <c r="D52" i="33"/>
  <c r="C52" i="33"/>
  <c r="B52" i="33"/>
  <c r="W27" i="33"/>
  <c r="W80" i="33" s="1"/>
  <c r="V27" i="33"/>
  <c r="V80" i="33" s="1"/>
  <c r="U27" i="33"/>
  <c r="U63" i="33" s="1"/>
  <c r="T27" i="33"/>
  <c r="T63" i="33" s="1"/>
  <c r="S27" i="33"/>
  <c r="S80" i="33" s="1"/>
  <c r="R27" i="33"/>
  <c r="R80" i="33" s="1"/>
  <c r="Q27" i="33"/>
  <c r="Q63" i="33" s="1"/>
  <c r="P27" i="33"/>
  <c r="O27" i="33"/>
  <c r="O80" i="33" s="1"/>
  <c r="N27" i="33"/>
  <c r="N63" i="33" s="1"/>
  <c r="M27" i="33"/>
  <c r="M63" i="33" s="1"/>
  <c r="L27" i="33"/>
  <c r="L63" i="33" s="1"/>
  <c r="K27" i="33"/>
  <c r="K80" i="33" s="1"/>
  <c r="J27" i="33"/>
  <c r="J63" i="33" s="1"/>
  <c r="I27" i="33"/>
  <c r="I63" i="33" s="1"/>
  <c r="H27" i="33"/>
  <c r="G27" i="33"/>
  <c r="G80" i="33" s="1"/>
  <c r="F27" i="33"/>
  <c r="F80" i="34" s="1"/>
  <c r="E27" i="33"/>
  <c r="D27" i="33"/>
  <c r="D63" i="33" s="1"/>
  <c r="C27" i="33"/>
  <c r="C80" i="33" s="1"/>
  <c r="B27" i="33"/>
  <c r="W24" i="33"/>
  <c r="W79" i="33" s="1"/>
  <c r="V24" i="33"/>
  <c r="U24" i="33"/>
  <c r="U79" i="33" s="1"/>
  <c r="T24" i="33"/>
  <c r="S24" i="33"/>
  <c r="S60" i="33" s="1"/>
  <c r="R24" i="33"/>
  <c r="Q24" i="33"/>
  <c r="Q79" i="33" s="1"/>
  <c r="P24" i="33"/>
  <c r="P60" i="33" s="1"/>
  <c r="O24" i="33"/>
  <c r="O79" i="33" s="1"/>
  <c r="N24" i="33"/>
  <c r="M24" i="33"/>
  <c r="M79" i="33" s="1"/>
  <c r="L24" i="33"/>
  <c r="K24" i="33"/>
  <c r="K60" i="33" s="1"/>
  <c r="J24" i="33"/>
  <c r="I24" i="33"/>
  <c r="H24" i="33"/>
  <c r="H60" i="33" s="1"/>
  <c r="G24" i="33"/>
  <c r="G79" i="33" s="1"/>
  <c r="F24" i="33"/>
  <c r="E24" i="33"/>
  <c r="E79" i="33" s="1"/>
  <c r="D24" i="33"/>
  <c r="D60" i="33" s="1"/>
  <c r="C24" i="33"/>
  <c r="C60" i="33" s="1"/>
  <c r="B24" i="33"/>
  <c r="W16" i="33"/>
  <c r="W78" i="34" s="1"/>
  <c r="V16" i="33"/>
  <c r="U16" i="33"/>
  <c r="U57" i="33" s="1"/>
  <c r="T16" i="33"/>
  <c r="S16" i="33"/>
  <c r="S78" i="33" s="1"/>
  <c r="R16" i="33"/>
  <c r="R78" i="34" s="1"/>
  <c r="Q16" i="33"/>
  <c r="Q78" i="33" s="1"/>
  <c r="P16" i="33"/>
  <c r="O16" i="33"/>
  <c r="N16" i="33"/>
  <c r="N78" i="33" s="1"/>
  <c r="M16" i="33"/>
  <c r="M57" i="33" s="1"/>
  <c r="L16" i="33"/>
  <c r="K16" i="33"/>
  <c r="J16" i="33"/>
  <c r="I16" i="33"/>
  <c r="I78" i="33" s="1"/>
  <c r="H16" i="33"/>
  <c r="G16" i="33"/>
  <c r="F16" i="33"/>
  <c r="F78" i="33" s="1"/>
  <c r="E16" i="33"/>
  <c r="E57" i="33" s="1"/>
  <c r="D16" i="33"/>
  <c r="C16" i="33"/>
  <c r="B16" i="33"/>
  <c r="B78" i="33" s="1"/>
  <c r="A1" i="33"/>
  <c r="S38" i="32"/>
  <c r="R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T33" i="32"/>
  <c r="T38" i="32" s="1"/>
  <c r="S33" i="32"/>
  <c r="R33" i="32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K176" i="4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T122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O120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U105" i="31"/>
  <c r="F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V99" i="31"/>
  <c r="S99" i="31"/>
  <c r="N99" i="31"/>
  <c r="L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L94" i="31"/>
  <c r="J94" i="31"/>
  <c r="I94" i="31"/>
  <c r="D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R90" i="31"/>
  <c r="O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S84" i="31" s="1"/>
  <c r="R85" i="31"/>
  <c r="Q85" i="31"/>
  <c r="P85" i="31"/>
  <c r="O85" i="31"/>
  <c r="N85" i="31"/>
  <c r="M85" i="31"/>
  <c r="L85" i="31"/>
  <c r="K85" i="31"/>
  <c r="J85" i="31"/>
  <c r="I85" i="31"/>
  <c r="I84" i="31" s="1"/>
  <c r="H85" i="31"/>
  <c r="G85" i="31"/>
  <c r="F85" i="31"/>
  <c r="E85" i="31"/>
  <c r="D85" i="31"/>
  <c r="C85" i="31"/>
  <c r="B85" i="31"/>
  <c r="W66" i="31"/>
  <c r="V66" i="31"/>
  <c r="U66" i="31"/>
  <c r="T66" i="31"/>
  <c r="S66" i="31"/>
  <c r="S105" i="31" s="1"/>
  <c r="R66" i="31"/>
  <c r="R105" i="31" s="1"/>
  <c r="Q66" i="31"/>
  <c r="Q105" i="31" s="1"/>
  <c r="P66" i="31"/>
  <c r="P105" i="31" s="1"/>
  <c r="O66" i="31"/>
  <c r="O105" i="31" s="1"/>
  <c r="N66" i="31"/>
  <c r="N105" i="31" s="1"/>
  <c r="M66" i="31"/>
  <c r="M105" i="31" s="1"/>
  <c r="L66" i="31"/>
  <c r="K66" i="31"/>
  <c r="K105" i="31" s="1"/>
  <c r="J66" i="31"/>
  <c r="J105" i="31" s="1"/>
  <c r="I66" i="31"/>
  <c r="I105" i="31" s="1"/>
  <c r="H66" i="31"/>
  <c r="H105" i="31" s="1"/>
  <c r="G66" i="31"/>
  <c r="G105" i="31" s="1"/>
  <c r="F66" i="31"/>
  <c r="F123" i="31" s="1"/>
  <c r="E66" i="31"/>
  <c r="E105" i="31" s="1"/>
  <c r="D66" i="31"/>
  <c r="C66" i="31"/>
  <c r="B66" i="31"/>
  <c r="W45" i="31"/>
  <c r="W99" i="31" s="1"/>
  <c r="V45" i="31"/>
  <c r="U45" i="31"/>
  <c r="T45" i="31"/>
  <c r="T99" i="31" s="1"/>
  <c r="S45" i="31"/>
  <c r="R45" i="31"/>
  <c r="Q45" i="31"/>
  <c r="P45" i="31"/>
  <c r="O45" i="31"/>
  <c r="N45" i="31"/>
  <c r="M45" i="31"/>
  <c r="L45" i="31"/>
  <c r="K45" i="31"/>
  <c r="K99" i="31" s="1"/>
  <c r="J45" i="31"/>
  <c r="J99" i="31" s="1"/>
  <c r="I45" i="31"/>
  <c r="H45" i="31"/>
  <c r="G45" i="31"/>
  <c r="G99" i="31" s="1"/>
  <c r="F45" i="31"/>
  <c r="F99" i="31" s="1"/>
  <c r="E45" i="31"/>
  <c r="D45" i="31"/>
  <c r="D122" i="31" s="1"/>
  <c r="C45" i="31"/>
  <c r="C99" i="31" s="1"/>
  <c r="B45" i="31"/>
  <c r="B122" i="31" s="1"/>
  <c r="W25" i="31"/>
  <c r="W94" i="31" s="1"/>
  <c r="V25" i="31"/>
  <c r="V94" i="31" s="1"/>
  <c r="U25" i="31"/>
  <c r="U94" i="31" s="1"/>
  <c r="T25" i="31"/>
  <c r="T94" i="31" s="1"/>
  <c r="S25" i="31"/>
  <c r="S94" i="31" s="1"/>
  <c r="R25" i="31"/>
  <c r="R94" i="31" s="1"/>
  <c r="Q25" i="31"/>
  <c r="Q94" i="31" s="1"/>
  <c r="P25" i="31"/>
  <c r="P94" i="31" s="1"/>
  <c r="O25" i="31"/>
  <c r="O94" i="31" s="1"/>
  <c r="N25" i="31"/>
  <c r="N94" i="31" s="1"/>
  <c r="M25" i="31"/>
  <c r="M94" i="31" s="1"/>
  <c r="L25" i="31"/>
  <c r="K25" i="31"/>
  <c r="K94" i="31" s="1"/>
  <c r="J25" i="31"/>
  <c r="I25" i="31"/>
  <c r="H25" i="31"/>
  <c r="G25" i="31"/>
  <c r="G94" i="31" s="1"/>
  <c r="F25" i="31"/>
  <c r="F94" i="31" s="1"/>
  <c r="E25" i="31"/>
  <c r="D25" i="31"/>
  <c r="C25" i="31"/>
  <c r="C94" i="31" s="1"/>
  <c r="B25" i="31"/>
  <c r="B94" i="31" s="1"/>
  <c r="W16" i="31"/>
  <c r="W90" i="31" s="1"/>
  <c r="V16" i="31"/>
  <c r="U16" i="31"/>
  <c r="U90" i="31" s="1"/>
  <c r="T16" i="31"/>
  <c r="T90" i="31" s="1"/>
  <c r="S16" i="31"/>
  <c r="R16" i="31"/>
  <c r="Q16" i="31"/>
  <c r="Q90" i="31" s="1"/>
  <c r="P16" i="31"/>
  <c r="P90" i="31" s="1"/>
  <c r="O16" i="31"/>
  <c r="O119" i="31" s="1"/>
  <c r="N16" i="31"/>
  <c r="M16" i="31"/>
  <c r="M90" i="31" s="1"/>
  <c r="L16" i="31"/>
  <c r="L90" i="31" s="1"/>
  <c r="K16" i="31"/>
  <c r="J16" i="31"/>
  <c r="J90" i="31" s="1"/>
  <c r="I16" i="31"/>
  <c r="H16" i="31"/>
  <c r="G16" i="31"/>
  <c r="G90" i="31" s="1"/>
  <c r="F16" i="31"/>
  <c r="E16" i="31"/>
  <c r="D16" i="31"/>
  <c r="C16" i="3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W105" i="30"/>
  <c r="U105" i="30"/>
  <c r="M105" i="30"/>
  <c r="I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W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S94" i="30"/>
  <c r="R94" i="30"/>
  <c r="J94" i="30"/>
  <c r="I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K90" i="30"/>
  <c r="C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D84" i="30" s="1"/>
  <c r="C86" i="30"/>
  <c r="B86" i="30"/>
  <c r="W85" i="30"/>
  <c r="V85" i="30"/>
  <c r="U85" i="30"/>
  <c r="T85" i="30"/>
  <c r="T84" i="30" s="1"/>
  <c r="S85" i="30"/>
  <c r="R85" i="30"/>
  <c r="Q85" i="30"/>
  <c r="P85" i="30"/>
  <c r="O85" i="30"/>
  <c r="N85" i="30"/>
  <c r="M85" i="30"/>
  <c r="L85" i="30"/>
  <c r="L84" i="30" s="1"/>
  <c r="K85" i="30"/>
  <c r="J85" i="30"/>
  <c r="I85" i="30"/>
  <c r="H85" i="30"/>
  <c r="G85" i="30"/>
  <c r="F85" i="30"/>
  <c r="E85" i="30"/>
  <c r="D85" i="30"/>
  <c r="C85" i="30"/>
  <c r="B85" i="30"/>
  <c r="W66" i="30"/>
  <c r="V66" i="30"/>
  <c r="V105" i="30" s="1"/>
  <c r="U66" i="30"/>
  <c r="T66" i="30"/>
  <c r="S66" i="30"/>
  <c r="R66" i="30"/>
  <c r="R105" i="30" s="1"/>
  <c r="Q66" i="30"/>
  <c r="Q105" i="30" s="1"/>
  <c r="P66" i="30"/>
  <c r="P123" i="30" s="1"/>
  <c r="O66" i="30"/>
  <c r="O105" i="30" s="1"/>
  <c r="N66" i="30"/>
  <c r="N105" i="30" s="1"/>
  <c r="M66" i="30"/>
  <c r="L66" i="30"/>
  <c r="L105" i="30" s="1"/>
  <c r="K66" i="30"/>
  <c r="J66" i="30"/>
  <c r="I66" i="30"/>
  <c r="I123" i="30" s="1"/>
  <c r="H66" i="30"/>
  <c r="H105" i="30" s="1"/>
  <c r="G66" i="30"/>
  <c r="G105" i="30" s="1"/>
  <c r="F66" i="30"/>
  <c r="F105" i="30" s="1"/>
  <c r="E66" i="30"/>
  <c r="D66" i="30"/>
  <c r="D105" i="30" s="1"/>
  <c r="C66" i="30"/>
  <c r="C105" i="30" s="1"/>
  <c r="B66" i="30"/>
  <c r="W45" i="30"/>
  <c r="W122" i="30" s="1"/>
  <c r="V45" i="30"/>
  <c r="V99" i="30" s="1"/>
  <c r="U45" i="30"/>
  <c r="U99" i="30" s="1"/>
  <c r="T45" i="30"/>
  <c r="T99" i="30" s="1"/>
  <c r="S45" i="30"/>
  <c r="S99" i="30" s="1"/>
  <c r="R45" i="30"/>
  <c r="Q45" i="30"/>
  <c r="P45" i="30"/>
  <c r="O45" i="30"/>
  <c r="O99" i="30" s="1"/>
  <c r="N45" i="30"/>
  <c r="N99" i="30" s="1"/>
  <c r="M45" i="30"/>
  <c r="M99" i="30" s="1"/>
  <c r="L45" i="30"/>
  <c r="L99" i="30" s="1"/>
  <c r="K45" i="30"/>
  <c r="K99" i="30" s="1"/>
  <c r="J45" i="30"/>
  <c r="I45" i="30"/>
  <c r="I99" i="30" s="1"/>
  <c r="H45" i="30"/>
  <c r="G45" i="30"/>
  <c r="G99" i="30" s="1"/>
  <c r="F45" i="30"/>
  <c r="F99" i="30" s="1"/>
  <c r="E45" i="30"/>
  <c r="E99" i="30" s="1"/>
  <c r="D45" i="30"/>
  <c r="D99" i="30" s="1"/>
  <c r="C45" i="30"/>
  <c r="C99" i="30" s="1"/>
  <c r="B45" i="30"/>
  <c r="W25" i="30"/>
  <c r="V25" i="30"/>
  <c r="U25" i="30"/>
  <c r="U94" i="30" s="1"/>
  <c r="T25" i="30"/>
  <c r="T94" i="30" s="1"/>
  <c r="S25" i="30"/>
  <c r="R25" i="30"/>
  <c r="R120" i="30" s="1"/>
  <c r="Q25" i="30"/>
  <c r="Q94" i="30" s="1"/>
  <c r="P25" i="30"/>
  <c r="P94" i="30" s="1"/>
  <c r="O25" i="30"/>
  <c r="N25" i="30"/>
  <c r="M25" i="30"/>
  <c r="M94" i="30" s="1"/>
  <c r="L25" i="30"/>
  <c r="L94" i="30" s="1"/>
  <c r="K25" i="30"/>
  <c r="K94" i="30" s="1"/>
  <c r="J25" i="30"/>
  <c r="I25" i="30"/>
  <c r="H25" i="30"/>
  <c r="H94" i="30" s="1"/>
  <c r="G25" i="30"/>
  <c r="F25" i="30"/>
  <c r="E25" i="30"/>
  <c r="E94" i="30" s="1"/>
  <c r="D25" i="30"/>
  <c r="D94" i="30" s="1"/>
  <c r="C25" i="30"/>
  <c r="C94" i="30" s="1"/>
  <c r="B25" i="30"/>
  <c r="B94" i="30" s="1"/>
  <c r="W16" i="30"/>
  <c r="W90" i="30" s="1"/>
  <c r="V16" i="30"/>
  <c r="U16" i="30"/>
  <c r="T16" i="30"/>
  <c r="S16" i="30"/>
  <c r="S119" i="30" s="1"/>
  <c r="R16" i="30"/>
  <c r="R119" i="30" s="1"/>
  <c r="Q16" i="30"/>
  <c r="Q119" i="30" s="1"/>
  <c r="P16" i="30"/>
  <c r="P119" i="30" s="1"/>
  <c r="O16" i="30"/>
  <c r="O90" i="30" s="1"/>
  <c r="N16" i="30"/>
  <c r="N90" i="30" s="1"/>
  <c r="M16" i="30"/>
  <c r="L16" i="30"/>
  <c r="K16" i="30"/>
  <c r="K119" i="30" s="1"/>
  <c r="J16" i="30"/>
  <c r="J119" i="30" s="1"/>
  <c r="I16" i="30"/>
  <c r="I119" i="30" s="1"/>
  <c r="H16" i="30"/>
  <c r="H119" i="30" s="1"/>
  <c r="G16" i="30"/>
  <c r="G90" i="30" s="1"/>
  <c r="F16" i="30"/>
  <c r="F90" i="30" s="1"/>
  <c r="E16" i="30"/>
  <c r="E90" i="30" s="1"/>
  <c r="D16" i="30"/>
  <c r="C16" i="30"/>
  <c r="B16" i="30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J123" i="29"/>
  <c r="I123" i="29"/>
  <c r="B123" i="29"/>
  <c r="W122" i="29"/>
  <c r="P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T120" i="29"/>
  <c r="S120" i="29"/>
  <c r="J119" i="29"/>
  <c r="I119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F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D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V94" i="29"/>
  <c r="U94" i="29"/>
  <c r="R94" i="29"/>
  <c r="N94" i="29"/>
  <c r="E94" i="29"/>
  <c r="B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P90" i="29"/>
  <c r="N90" i="29"/>
  <c r="E90" i="29"/>
  <c r="W89" i="29"/>
  <c r="V89" i="29"/>
  <c r="U89" i="29"/>
  <c r="T89" i="29"/>
  <c r="S89" i="29"/>
  <c r="R89" i="29"/>
  <c r="R84" i="29" s="1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84" i="29" s="1"/>
  <c r="W85" i="29"/>
  <c r="V85" i="29"/>
  <c r="U85" i="29"/>
  <c r="T85" i="29"/>
  <c r="S85" i="29"/>
  <c r="R85" i="29"/>
  <c r="Q85" i="29"/>
  <c r="P85" i="29"/>
  <c r="P84" i="29" s="1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V66" i="29"/>
  <c r="V123" i="29" s="1"/>
  <c r="U66" i="29"/>
  <c r="U123" i="31" s="1"/>
  <c r="T66" i="29"/>
  <c r="T123" i="29" s="1"/>
  <c r="S66" i="29"/>
  <c r="S123" i="29" s="1"/>
  <c r="R66" i="29"/>
  <c r="R105" i="29" s="1"/>
  <c r="Q66" i="29"/>
  <c r="Q105" i="29" s="1"/>
  <c r="P66" i="29"/>
  <c r="O66" i="29"/>
  <c r="N66" i="29"/>
  <c r="N123" i="29" s="1"/>
  <c r="M66" i="29"/>
  <c r="M123" i="29" s="1"/>
  <c r="L66" i="29"/>
  <c r="L123" i="29" s="1"/>
  <c r="K66" i="29"/>
  <c r="K123" i="29" s="1"/>
  <c r="J66" i="29"/>
  <c r="J105" i="29" s="1"/>
  <c r="I66" i="29"/>
  <c r="I105" i="29" s="1"/>
  <c r="H66" i="29"/>
  <c r="G66" i="29"/>
  <c r="F66" i="29"/>
  <c r="F123" i="29" s="1"/>
  <c r="E66" i="29"/>
  <c r="D66" i="29"/>
  <c r="D123" i="29" s="1"/>
  <c r="C66" i="29"/>
  <c r="C123" i="29" s="1"/>
  <c r="B66" i="29"/>
  <c r="B105" i="29" s="1"/>
  <c r="W45" i="29"/>
  <c r="W99" i="29" s="1"/>
  <c r="V45" i="29"/>
  <c r="U45" i="29"/>
  <c r="T45" i="29"/>
  <c r="T122" i="29" s="1"/>
  <c r="S45" i="29"/>
  <c r="S122" i="31" s="1"/>
  <c r="R45" i="29"/>
  <c r="R122" i="29" s="1"/>
  <c r="Q45" i="29"/>
  <c r="P45" i="29"/>
  <c r="P99" i="29" s="1"/>
  <c r="O45" i="29"/>
  <c r="O99" i="29" s="1"/>
  <c r="N45" i="29"/>
  <c r="M45" i="29"/>
  <c r="L45" i="29"/>
  <c r="L122" i="29" s="1"/>
  <c r="K45" i="29"/>
  <c r="K122" i="29" s="1"/>
  <c r="J45" i="29"/>
  <c r="J122" i="29" s="1"/>
  <c r="I45" i="29"/>
  <c r="H45" i="29"/>
  <c r="H99" i="29" s="1"/>
  <c r="G45" i="29"/>
  <c r="G122" i="29" s="1"/>
  <c r="F45" i="29"/>
  <c r="E45" i="29"/>
  <c r="D45" i="29"/>
  <c r="D122" i="29" s="1"/>
  <c r="C45" i="29"/>
  <c r="C122" i="31" s="1"/>
  <c r="B45" i="29"/>
  <c r="B122" i="29" s="1"/>
  <c r="W25" i="29"/>
  <c r="V25" i="29"/>
  <c r="V120" i="29" s="1"/>
  <c r="U25" i="29"/>
  <c r="U120" i="29" s="1"/>
  <c r="T25" i="29"/>
  <c r="T94" i="29" s="1"/>
  <c r="S25" i="29"/>
  <c r="S94" i="29" s="1"/>
  <c r="R25" i="29"/>
  <c r="R120" i="29" s="1"/>
  <c r="Q25" i="29"/>
  <c r="Q120" i="29" s="1"/>
  <c r="P25" i="29"/>
  <c r="P120" i="29" s="1"/>
  <c r="O25" i="29"/>
  <c r="N25" i="29"/>
  <c r="N120" i="29" s="1"/>
  <c r="M25" i="29"/>
  <c r="M120" i="29" s="1"/>
  <c r="L25" i="29"/>
  <c r="L94" i="29" s="1"/>
  <c r="K25" i="29"/>
  <c r="K94" i="29" s="1"/>
  <c r="J25" i="29"/>
  <c r="J120" i="29" s="1"/>
  <c r="I25" i="29"/>
  <c r="I120" i="29" s="1"/>
  <c r="H25" i="29"/>
  <c r="H120" i="29" s="1"/>
  <c r="G25" i="29"/>
  <c r="F25" i="29"/>
  <c r="F120" i="29" s="1"/>
  <c r="E25" i="29"/>
  <c r="E120" i="29" s="1"/>
  <c r="D25" i="29"/>
  <c r="D94" i="29" s="1"/>
  <c r="C25" i="29"/>
  <c r="C94" i="29" s="1"/>
  <c r="B25" i="29"/>
  <c r="B120" i="29" s="1"/>
  <c r="W16" i="29"/>
  <c r="W119" i="29" s="1"/>
  <c r="V16" i="29"/>
  <c r="V119" i="29" s="1"/>
  <c r="U16" i="29"/>
  <c r="U119" i="29" s="1"/>
  <c r="T16" i="29"/>
  <c r="T90" i="29" s="1"/>
  <c r="S16" i="29"/>
  <c r="S90" i="29" s="1"/>
  <c r="R16" i="29"/>
  <c r="R90" i="29" s="1"/>
  <c r="Q16" i="29"/>
  <c r="Q90" i="29" s="1"/>
  <c r="P16" i="29"/>
  <c r="P119" i="29" s="1"/>
  <c r="O16" i="29"/>
  <c r="O119" i="29" s="1"/>
  <c r="N16" i="29"/>
  <c r="N119" i="29" s="1"/>
  <c r="M16" i="29"/>
  <c r="M119" i="29" s="1"/>
  <c r="L16" i="29"/>
  <c r="L90" i="29" s="1"/>
  <c r="K16" i="29"/>
  <c r="K90" i="29" s="1"/>
  <c r="J16" i="29"/>
  <c r="J90" i="29" s="1"/>
  <c r="I16" i="29"/>
  <c r="I90" i="29" s="1"/>
  <c r="H16" i="29"/>
  <c r="H119" i="29" s="1"/>
  <c r="G16" i="29"/>
  <c r="G119" i="29" s="1"/>
  <c r="F16" i="29"/>
  <c r="F119" i="29" s="1"/>
  <c r="E16" i="29"/>
  <c r="E119" i="29" s="1"/>
  <c r="D16" i="29"/>
  <c r="D90" i="29" s="1"/>
  <c r="C16" i="29"/>
  <c r="C90" i="29" s="1"/>
  <c r="B16" i="29"/>
  <c r="B90" i="29" s="1"/>
  <c r="A1" i="29"/>
  <c r="T38" i="28"/>
  <c r="Q38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T33" i="28"/>
  <c r="S33" i="28"/>
  <c r="S38" i="28" s="1"/>
  <c r="R33" i="28"/>
  <c r="R38" i="28" s="1"/>
  <c r="Q33" i="28"/>
  <c r="P33" i="28"/>
  <c r="P38" i="28" s="1"/>
  <c r="O33" i="28"/>
  <c r="O38" i="28" s="1"/>
  <c r="O175" i="4" s="1"/>
  <c r="N33" i="28"/>
  <c r="N38" i="28" s="1"/>
  <c r="N175" i="4" s="1"/>
  <c r="M33" i="28"/>
  <c r="M38" i="28" s="1"/>
  <c r="M175" i="4" s="1"/>
  <c r="L33" i="28"/>
  <c r="L38" i="28" s="1"/>
  <c r="K33" i="28"/>
  <c r="K38" i="28" s="1"/>
  <c r="K175" i="4" s="1"/>
  <c r="J33" i="28"/>
  <c r="J38" i="28" s="1"/>
  <c r="J175" i="4" s="1"/>
  <c r="I33" i="28"/>
  <c r="I38" i="28" s="1"/>
  <c r="I175" i="4" s="1"/>
  <c r="H33" i="28"/>
  <c r="H38" i="28" s="1"/>
  <c r="G33" i="28"/>
  <c r="G38" i="28" s="1"/>
  <c r="F33" i="28"/>
  <c r="F38" i="28" s="1"/>
  <c r="E33" i="28"/>
  <c r="E38" i="28" s="1"/>
  <c r="E175" i="4" s="1"/>
  <c r="D33" i="28"/>
  <c r="D38" i="28" s="1"/>
  <c r="D175" i="4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G154" i="27"/>
  <c r="E153" i="27"/>
  <c r="D153" i="27"/>
  <c r="B152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P143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W126" i="27" s="1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I110" i="27" s="1"/>
  <c r="H112" i="27"/>
  <c r="G112" i="27"/>
  <c r="F112" i="27"/>
  <c r="E112" i="27"/>
  <c r="D112" i="27"/>
  <c r="C112" i="27"/>
  <c r="B112" i="27"/>
  <c r="W111" i="27"/>
  <c r="V111" i="27"/>
  <c r="U111" i="27"/>
  <c r="T111" i="27"/>
  <c r="S111" i="27"/>
  <c r="R111" i="27"/>
  <c r="Q111" i="27"/>
  <c r="Q110" i="27" s="1"/>
  <c r="P111" i="27"/>
  <c r="O111" i="27"/>
  <c r="O110" i="27" s="1"/>
  <c r="N111" i="27"/>
  <c r="M111" i="27"/>
  <c r="L111" i="27"/>
  <c r="K111" i="27"/>
  <c r="J111" i="27"/>
  <c r="J110" i="27" s="1"/>
  <c r="I111" i="27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R105" i="27"/>
  <c r="Q105" i="27"/>
  <c r="J105" i="27"/>
  <c r="I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L98" i="27" s="1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K98" i="27" s="1"/>
  <c r="J100" i="27"/>
  <c r="I100" i="27"/>
  <c r="H100" i="27"/>
  <c r="G100" i="27"/>
  <c r="F100" i="27"/>
  <c r="E100" i="27"/>
  <c r="D100" i="27"/>
  <c r="C100" i="27"/>
  <c r="C98" i="27" s="1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W69" i="27"/>
  <c r="W122" i="27" s="1"/>
  <c r="V69" i="27"/>
  <c r="V122" i="27" s="1"/>
  <c r="U69" i="27"/>
  <c r="U154" i="27" s="1"/>
  <c r="T69" i="27"/>
  <c r="T154" i="27" s="1"/>
  <c r="S69" i="27"/>
  <c r="S122" i="27" s="1"/>
  <c r="R69" i="27"/>
  <c r="Q69" i="27"/>
  <c r="Q154" i="27" s="1"/>
  <c r="P69" i="27"/>
  <c r="P154" i="27" s="1"/>
  <c r="O69" i="27"/>
  <c r="O122" i="27" s="1"/>
  <c r="N69" i="27"/>
  <c r="N122" i="27" s="1"/>
  <c r="M69" i="27"/>
  <c r="M154" i="27" s="1"/>
  <c r="L69" i="27"/>
  <c r="L154" i="27" s="1"/>
  <c r="K69" i="27"/>
  <c r="K154" i="27" s="1"/>
  <c r="J69" i="27"/>
  <c r="I69" i="27"/>
  <c r="I122" i="27" s="1"/>
  <c r="H69" i="27"/>
  <c r="H154" i="27" s="1"/>
  <c r="G69" i="27"/>
  <c r="G122" i="27" s="1"/>
  <c r="F69" i="27"/>
  <c r="F154" i="27" s="1"/>
  <c r="E69" i="27"/>
  <c r="E154" i="27" s="1"/>
  <c r="D69" i="27"/>
  <c r="D154" i="27" s="1"/>
  <c r="C69" i="27"/>
  <c r="C154" i="27" s="1"/>
  <c r="B69" i="27"/>
  <c r="W56" i="27"/>
  <c r="V56" i="27"/>
  <c r="V153" i="27" s="1"/>
  <c r="U56" i="27"/>
  <c r="U119" i="27" s="1"/>
  <c r="T56" i="27"/>
  <c r="T119" i="27" s="1"/>
  <c r="S56" i="27"/>
  <c r="S153" i="27" s="1"/>
  <c r="R56" i="27"/>
  <c r="R153" i="27" s="1"/>
  <c r="Q56" i="27"/>
  <c r="Q119" i="27" s="1"/>
  <c r="P56" i="27"/>
  <c r="O56" i="27"/>
  <c r="N56" i="27"/>
  <c r="N153" i="27" s="1"/>
  <c r="M56" i="27"/>
  <c r="M153" i="27" s="1"/>
  <c r="L56" i="27"/>
  <c r="L153" i="27" s="1"/>
  <c r="K56" i="27"/>
  <c r="K153" i="27" s="1"/>
  <c r="J56" i="27"/>
  <c r="J153" i="27" s="1"/>
  <c r="I56" i="27"/>
  <c r="I119" i="27" s="1"/>
  <c r="H56" i="27"/>
  <c r="G56" i="27"/>
  <c r="G153" i="27" s="1"/>
  <c r="F56" i="27"/>
  <c r="F153" i="27" s="1"/>
  <c r="E56" i="27"/>
  <c r="E119" i="27" s="1"/>
  <c r="D56" i="27"/>
  <c r="D119" i="27" s="1"/>
  <c r="C56" i="27"/>
  <c r="C153" i="27" s="1"/>
  <c r="B56" i="27"/>
  <c r="B153" i="27" s="1"/>
  <c r="W43" i="27"/>
  <c r="W152" i="27" s="1"/>
  <c r="V43" i="27"/>
  <c r="U43" i="27"/>
  <c r="T43" i="27"/>
  <c r="T152" i="27" s="1"/>
  <c r="S43" i="27"/>
  <c r="S116" i="27" s="1"/>
  <c r="R43" i="27"/>
  <c r="R152" i="27" s="1"/>
  <c r="Q43" i="27"/>
  <c r="Q152" i="27" s="1"/>
  <c r="P43" i="27"/>
  <c r="P152" i="27" s="1"/>
  <c r="O43" i="27"/>
  <c r="O116" i="27" s="1"/>
  <c r="N43" i="27"/>
  <c r="M43" i="27"/>
  <c r="M116" i="27" s="1"/>
  <c r="L43" i="27"/>
  <c r="L152" i="27" s="1"/>
  <c r="K43" i="27"/>
  <c r="K116" i="27" s="1"/>
  <c r="J43" i="27"/>
  <c r="J152" i="27" s="1"/>
  <c r="I43" i="27"/>
  <c r="I152" i="27" s="1"/>
  <c r="H43" i="27"/>
  <c r="H152" i="27" s="1"/>
  <c r="G43" i="27"/>
  <c r="G152" i="27" s="1"/>
  <c r="F43" i="27"/>
  <c r="E43" i="27"/>
  <c r="D43" i="27"/>
  <c r="D152" i="27" s="1"/>
  <c r="C43" i="27"/>
  <c r="C116" i="27" s="1"/>
  <c r="B43" i="27"/>
  <c r="B116" i="27" s="1"/>
  <c r="W17" i="27"/>
  <c r="W143" i="27" s="1"/>
  <c r="V17" i="27"/>
  <c r="V143" i="27" s="1"/>
  <c r="U17" i="27"/>
  <c r="U143" i="27" s="1"/>
  <c r="T17" i="27"/>
  <c r="S17" i="27"/>
  <c r="R17" i="27"/>
  <c r="R143" i="27" s="1"/>
  <c r="Q17" i="27"/>
  <c r="Q143" i="27" s="1"/>
  <c r="P17" i="27"/>
  <c r="P105" i="27" s="1"/>
  <c r="O17" i="27"/>
  <c r="O143" i="27" s="1"/>
  <c r="N17" i="27"/>
  <c r="N143" i="27" s="1"/>
  <c r="M17" i="27"/>
  <c r="M143" i="27" s="1"/>
  <c r="L17" i="27"/>
  <c r="K17" i="27"/>
  <c r="J17" i="27"/>
  <c r="J143" i="27" s="1"/>
  <c r="I17" i="27"/>
  <c r="I143" i="27" s="1"/>
  <c r="H17" i="27"/>
  <c r="H105" i="27" s="1"/>
  <c r="G17" i="27"/>
  <c r="G105" i="27" s="1"/>
  <c r="F17" i="27"/>
  <c r="F143" i="27" s="1"/>
  <c r="E17" i="27"/>
  <c r="E143" i="27" s="1"/>
  <c r="D17" i="27"/>
  <c r="C17" i="27"/>
  <c r="B17" i="27"/>
  <c r="B143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M154" i="26"/>
  <c r="L154" i="26"/>
  <c r="E154" i="26"/>
  <c r="K153" i="26"/>
  <c r="J153" i="26"/>
  <c r="C153" i="26"/>
  <c r="B153" i="26"/>
  <c r="Q152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Q143" i="26"/>
  <c r="I143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T126" i="26" s="1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L126" i="26" s="1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H126" i="26" s="1"/>
  <c r="G128" i="26"/>
  <c r="F128" i="26"/>
  <c r="E128" i="26"/>
  <c r="D128" i="26"/>
  <c r="C128" i="26"/>
  <c r="B128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E126" i="26" s="1"/>
  <c r="D127" i="26"/>
  <c r="D126" i="26" s="1"/>
  <c r="C127" i="26"/>
  <c r="C126" i="26" s="1"/>
  <c r="B127" i="26"/>
  <c r="U126" i="26"/>
  <c r="M126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O122" i="26"/>
  <c r="N122" i="26"/>
  <c r="G122" i="26"/>
  <c r="F122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I119" i="26"/>
  <c r="H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W110" i="26" s="1"/>
  <c r="V111" i="26"/>
  <c r="V110" i="26" s="1"/>
  <c r="U111" i="26"/>
  <c r="T111" i="26"/>
  <c r="S111" i="26"/>
  <c r="R111" i="26"/>
  <c r="Q111" i="26"/>
  <c r="P111" i="26"/>
  <c r="O111" i="26"/>
  <c r="N111" i="26"/>
  <c r="N110" i="26" s="1"/>
  <c r="M111" i="26"/>
  <c r="L111" i="26"/>
  <c r="K111" i="26"/>
  <c r="K110" i="26" s="1"/>
  <c r="J111" i="26"/>
  <c r="I111" i="26"/>
  <c r="I110" i="26" s="1"/>
  <c r="H111" i="26"/>
  <c r="G111" i="26"/>
  <c r="F111" i="26"/>
  <c r="F110" i="26" s="1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W105" i="26"/>
  <c r="V105" i="26"/>
  <c r="R105" i="26"/>
  <c r="O105" i="26"/>
  <c r="N105" i="26"/>
  <c r="J105" i="26"/>
  <c r="G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Q98" i="26" s="1"/>
  <c r="P102" i="26"/>
  <c r="P98" i="26" s="1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H98" i="26" s="1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D98" i="26" s="1"/>
  <c r="C100" i="26"/>
  <c r="B100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W69" i="26"/>
  <c r="W154" i="26" s="1"/>
  <c r="V69" i="26"/>
  <c r="V154" i="26" s="1"/>
  <c r="U69" i="26"/>
  <c r="U122" i="26" s="1"/>
  <c r="T69" i="26"/>
  <c r="T122" i="26" s="1"/>
  <c r="S69" i="26"/>
  <c r="S154" i="26" s="1"/>
  <c r="R69" i="26"/>
  <c r="R154" i="26" s="1"/>
  <c r="Q69" i="26"/>
  <c r="Q154" i="26" s="1"/>
  <c r="P69" i="26"/>
  <c r="P154" i="26" s="1"/>
  <c r="O69" i="26"/>
  <c r="O154" i="26" s="1"/>
  <c r="N69" i="26"/>
  <c r="N154" i="26" s="1"/>
  <c r="M69" i="26"/>
  <c r="M122" i="26" s="1"/>
  <c r="L69" i="26"/>
  <c r="L122" i="26" s="1"/>
  <c r="K69" i="26"/>
  <c r="K154" i="26" s="1"/>
  <c r="J69" i="26"/>
  <c r="J154" i="26" s="1"/>
  <c r="I69" i="26"/>
  <c r="I154" i="26" s="1"/>
  <c r="H69" i="26"/>
  <c r="H154" i="26" s="1"/>
  <c r="G69" i="26"/>
  <c r="G154" i="26" s="1"/>
  <c r="F69" i="26"/>
  <c r="F154" i="26" s="1"/>
  <c r="E69" i="26"/>
  <c r="E122" i="26" s="1"/>
  <c r="D69" i="26"/>
  <c r="D122" i="26" s="1"/>
  <c r="C69" i="26"/>
  <c r="C154" i="26" s="1"/>
  <c r="B69" i="26"/>
  <c r="B154" i="26" s="1"/>
  <c r="W56" i="26"/>
  <c r="W119" i="26" s="1"/>
  <c r="V56" i="26"/>
  <c r="V119" i="26" s="1"/>
  <c r="U56" i="26"/>
  <c r="T56" i="26"/>
  <c r="S56" i="26"/>
  <c r="S119" i="26" s="1"/>
  <c r="R56" i="26"/>
  <c r="R119" i="26" s="1"/>
  <c r="Q56" i="26"/>
  <c r="Q153" i="26" s="1"/>
  <c r="P56" i="26"/>
  <c r="P153" i="26" s="1"/>
  <c r="O56" i="26"/>
  <c r="O119" i="26" s="1"/>
  <c r="N56" i="26"/>
  <c r="N119" i="26" s="1"/>
  <c r="M56" i="26"/>
  <c r="L56" i="26"/>
  <c r="K56" i="26"/>
  <c r="K119" i="26" s="1"/>
  <c r="J56" i="26"/>
  <c r="J119" i="26" s="1"/>
  <c r="I56" i="26"/>
  <c r="I153" i="26" s="1"/>
  <c r="H56" i="26"/>
  <c r="H153" i="26" s="1"/>
  <c r="G56" i="26"/>
  <c r="G119" i="26" s="1"/>
  <c r="F56" i="26"/>
  <c r="F119" i="26" s="1"/>
  <c r="E56" i="26"/>
  <c r="D56" i="26"/>
  <c r="C56" i="26"/>
  <c r="C119" i="26" s="1"/>
  <c r="B56" i="26"/>
  <c r="B119" i="26" s="1"/>
  <c r="W43" i="26"/>
  <c r="W152" i="26" s="1"/>
  <c r="V43" i="26"/>
  <c r="V152" i="26" s="1"/>
  <c r="U43" i="26"/>
  <c r="U152" i="26" s="1"/>
  <c r="T43" i="26"/>
  <c r="T152" i="26" s="1"/>
  <c r="S43" i="26"/>
  <c r="S152" i="26" s="1"/>
  <c r="R43" i="26"/>
  <c r="R152" i="26" s="1"/>
  <c r="Q43" i="26"/>
  <c r="Q116" i="26" s="1"/>
  <c r="P43" i="26"/>
  <c r="P116" i="26" s="1"/>
  <c r="O43" i="26"/>
  <c r="O152" i="26" s="1"/>
  <c r="N43" i="26"/>
  <c r="N152" i="26" s="1"/>
  <c r="M43" i="26"/>
  <c r="M152" i="26" s="1"/>
  <c r="L43" i="26"/>
  <c r="L152" i="26" s="1"/>
  <c r="K43" i="26"/>
  <c r="K152" i="26" s="1"/>
  <c r="J43" i="26"/>
  <c r="J152" i="26" s="1"/>
  <c r="I43" i="26"/>
  <c r="I116" i="26" s="1"/>
  <c r="H43" i="26"/>
  <c r="H116" i="26" s="1"/>
  <c r="G43" i="26"/>
  <c r="G152" i="26" s="1"/>
  <c r="F43" i="26"/>
  <c r="F152" i="26" s="1"/>
  <c r="E43" i="26"/>
  <c r="E152" i="26" s="1"/>
  <c r="D43" i="26"/>
  <c r="D152" i="26" s="1"/>
  <c r="C43" i="26"/>
  <c r="C152" i="26" s="1"/>
  <c r="B43" i="26"/>
  <c r="B152" i="26" s="1"/>
  <c r="W17" i="26"/>
  <c r="W143" i="26" s="1"/>
  <c r="V17" i="26"/>
  <c r="V143" i="26" s="1"/>
  <c r="U17" i="26"/>
  <c r="U105" i="26" s="1"/>
  <c r="T17" i="26"/>
  <c r="T105" i="26" s="1"/>
  <c r="S17" i="26"/>
  <c r="S105" i="26" s="1"/>
  <c r="R17" i="26"/>
  <c r="R143" i="26" s="1"/>
  <c r="Q17" i="26"/>
  <c r="Q105" i="26" s="1"/>
  <c r="P17" i="26"/>
  <c r="P105" i="26" s="1"/>
  <c r="O17" i="26"/>
  <c r="O143" i="26" s="1"/>
  <c r="N17" i="26"/>
  <c r="N143" i="26" s="1"/>
  <c r="M17" i="26"/>
  <c r="M105" i="26" s="1"/>
  <c r="L17" i="26"/>
  <c r="L105" i="26" s="1"/>
  <c r="K17" i="26"/>
  <c r="K105" i="26" s="1"/>
  <c r="J17" i="26"/>
  <c r="J143" i="26" s="1"/>
  <c r="I17" i="26"/>
  <c r="I105" i="26" s="1"/>
  <c r="H17" i="26"/>
  <c r="H105" i="26" s="1"/>
  <c r="G17" i="26"/>
  <c r="G143" i="26" s="1"/>
  <c r="F17" i="26"/>
  <c r="F143" i="26" s="1"/>
  <c r="E17" i="26"/>
  <c r="E105" i="26" s="1"/>
  <c r="D17" i="26"/>
  <c r="D105" i="26" s="1"/>
  <c r="C17" i="26"/>
  <c r="C105" i="26" s="1"/>
  <c r="B17" i="26"/>
  <c r="B143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T156" i="25" s="1"/>
  <c r="S160" i="25"/>
  <c r="S156" i="25" s="1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G156" i="25" s="1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Q154" i="25"/>
  <c r="H153" i="25"/>
  <c r="G153" i="25"/>
  <c r="I152" i="25"/>
  <c r="F152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L136" i="25" s="1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D126" i="25" s="1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126" i="25" s="1"/>
  <c r="W127" i="25"/>
  <c r="V127" i="25"/>
  <c r="U127" i="25"/>
  <c r="T127" i="25"/>
  <c r="S127" i="25"/>
  <c r="S126" i="25" s="1"/>
  <c r="R127" i="25"/>
  <c r="Q127" i="25"/>
  <c r="P127" i="25"/>
  <c r="O127" i="25"/>
  <c r="N127" i="25"/>
  <c r="N126" i="25" s="1"/>
  <c r="M127" i="25"/>
  <c r="L127" i="25"/>
  <c r="K127" i="25"/>
  <c r="K126" i="25" s="1"/>
  <c r="J127" i="25"/>
  <c r="J126" i="25" s="1"/>
  <c r="I127" i="25"/>
  <c r="H127" i="25"/>
  <c r="G127" i="25"/>
  <c r="F127" i="25"/>
  <c r="E127" i="25"/>
  <c r="D127" i="25"/>
  <c r="C127" i="25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S122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P119" i="25"/>
  <c r="N119" i="25"/>
  <c r="M119" i="25"/>
  <c r="H119" i="25"/>
  <c r="F119" i="25"/>
  <c r="E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K110" i="25" s="1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U110" i="25" s="1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T105" i="25"/>
  <c r="S105" i="25"/>
  <c r="C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V98" i="25"/>
  <c r="W69" i="25"/>
  <c r="W154" i="25" s="1"/>
  <c r="V69" i="25"/>
  <c r="V154" i="25" s="1"/>
  <c r="U69" i="25"/>
  <c r="U154" i="25" s="1"/>
  <c r="T69" i="25"/>
  <c r="T154" i="25" s="1"/>
  <c r="S69" i="25"/>
  <c r="S154" i="25" s="1"/>
  <c r="R69" i="25"/>
  <c r="R122" i="25" s="1"/>
  <c r="Q69" i="25"/>
  <c r="Q122" i="25" s="1"/>
  <c r="P69" i="25"/>
  <c r="P154" i="25" s="1"/>
  <c r="O69" i="25"/>
  <c r="O154" i="25" s="1"/>
  <c r="N69" i="25"/>
  <c r="N154" i="25" s="1"/>
  <c r="M69" i="25"/>
  <c r="M154" i="25" s="1"/>
  <c r="L69" i="25"/>
  <c r="L154" i="25" s="1"/>
  <c r="K69" i="25"/>
  <c r="K154" i="25" s="1"/>
  <c r="J69" i="25"/>
  <c r="J122" i="25" s="1"/>
  <c r="I69" i="25"/>
  <c r="I154" i="25" s="1"/>
  <c r="H69" i="25"/>
  <c r="H154" i="25" s="1"/>
  <c r="G69" i="25"/>
  <c r="G154" i="25" s="1"/>
  <c r="F69" i="25"/>
  <c r="F154" i="25" s="1"/>
  <c r="E69" i="25"/>
  <c r="E154" i="25" s="1"/>
  <c r="D69" i="25"/>
  <c r="D154" i="25" s="1"/>
  <c r="C69" i="25"/>
  <c r="C154" i="25" s="1"/>
  <c r="B69" i="25"/>
  <c r="B122" i="25" s="1"/>
  <c r="W56" i="25"/>
  <c r="W153" i="25" s="1"/>
  <c r="V56" i="25"/>
  <c r="V153" i="25" s="1"/>
  <c r="U56" i="25"/>
  <c r="U153" i="25" s="1"/>
  <c r="T56" i="25"/>
  <c r="T153" i="25" s="1"/>
  <c r="S56" i="25"/>
  <c r="S153" i="25" s="1"/>
  <c r="R56" i="25"/>
  <c r="Q56" i="25"/>
  <c r="P56" i="25"/>
  <c r="P153" i="25" s="1"/>
  <c r="O56" i="25"/>
  <c r="O153" i="25" s="1"/>
  <c r="N56" i="25"/>
  <c r="N153" i="25" s="1"/>
  <c r="M56" i="25"/>
  <c r="M153" i="25" s="1"/>
  <c r="L56" i="25"/>
  <c r="L153" i="25" s="1"/>
  <c r="K56" i="25"/>
  <c r="K119" i="25" s="1"/>
  <c r="J56" i="25"/>
  <c r="I56" i="25"/>
  <c r="H56" i="25"/>
  <c r="G56" i="25"/>
  <c r="G119" i="25" s="1"/>
  <c r="F56" i="25"/>
  <c r="F153" i="25" s="1"/>
  <c r="E56" i="25"/>
  <c r="E153" i="25" s="1"/>
  <c r="D56" i="25"/>
  <c r="D153" i="25" s="1"/>
  <c r="C56" i="25"/>
  <c r="C153" i="25" s="1"/>
  <c r="B56" i="25"/>
  <c r="W43" i="25"/>
  <c r="W152" i="25" s="1"/>
  <c r="V43" i="25"/>
  <c r="V116" i="25" s="1"/>
  <c r="U43" i="25"/>
  <c r="U116" i="25" s="1"/>
  <c r="T43" i="25"/>
  <c r="T152" i="25" s="1"/>
  <c r="S43" i="25"/>
  <c r="S152" i="25" s="1"/>
  <c r="R43" i="25"/>
  <c r="R152" i="25" s="1"/>
  <c r="Q43" i="25"/>
  <c r="Q152" i="25" s="1"/>
  <c r="P43" i="25"/>
  <c r="P152" i="25" s="1"/>
  <c r="O43" i="25"/>
  <c r="O152" i="25" s="1"/>
  <c r="N43" i="25"/>
  <c r="N116" i="25" s="1"/>
  <c r="M43" i="25"/>
  <c r="M116" i="25" s="1"/>
  <c r="L43" i="25"/>
  <c r="L152" i="25" s="1"/>
  <c r="K43" i="25"/>
  <c r="K152" i="25" s="1"/>
  <c r="J43" i="25"/>
  <c r="J152" i="25" s="1"/>
  <c r="I43" i="25"/>
  <c r="I116" i="25" s="1"/>
  <c r="H43" i="25"/>
  <c r="H152" i="25" s="1"/>
  <c r="G43" i="25"/>
  <c r="G152" i="25" s="1"/>
  <c r="F43" i="25"/>
  <c r="F116" i="25" s="1"/>
  <c r="E43" i="25"/>
  <c r="E152" i="25" s="1"/>
  <c r="D43" i="25"/>
  <c r="D152" i="25" s="1"/>
  <c r="C43" i="25"/>
  <c r="C152" i="25" s="1"/>
  <c r="B43" i="25"/>
  <c r="B152" i="25" s="1"/>
  <c r="W17" i="25"/>
  <c r="W143" i="25" s="1"/>
  <c r="V17" i="25"/>
  <c r="U17" i="25"/>
  <c r="T17" i="25"/>
  <c r="T143" i="25" s="1"/>
  <c r="S17" i="25"/>
  <c r="S143" i="25" s="1"/>
  <c r="R17" i="25"/>
  <c r="R143" i="25" s="1"/>
  <c r="Q17" i="25"/>
  <c r="Q143" i="25" s="1"/>
  <c r="P17" i="25"/>
  <c r="P105" i="25" s="1"/>
  <c r="O17" i="25"/>
  <c r="O143" i="25" s="1"/>
  <c r="N17" i="25"/>
  <c r="M17" i="25"/>
  <c r="L17" i="25"/>
  <c r="L143" i="25" s="1"/>
  <c r="K17" i="25"/>
  <c r="K143" i="25" s="1"/>
  <c r="J17" i="25"/>
  <c r="J143" i="25" s="1"/>
  <c r="I17" i="25"/>
  <c r="I105" i="25" s="1"/>
  <c r="H17" i="25"/>
  <c r="H105" i="25" s="1"/>
  <c r="G17" i="25"/>
  <c r="G143" i="25" s="1"/>
  <c r="F17" i="25"/>
  <c r="E17" i="25"/>
  <c r="D17" i="25"/>
  <c r="D143" i="25" s="1"/>
  <c r="C17" i="25"/>
  <c r="C143" i="25" s="1"/>
  <c r="B17" i="25"/>
  <c r="B143" i="25" s="1"/>
  <c r="A1" i="25"/>
  <c r="C75" i="24"/>
  <c r="C172" i="4" s="1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W69" i="24"/>
  <c r="O69" i="24"/>
  <c r="N69" i="24"/>
  <c r="L68" i="24"/>
  <c r="G68" i="24"/>
  <c r="E68" i="24"/>
  <c r="D68" i="24"/>
  <c r="R67" i="24"/>
  <c r="K67" i="24"/>
  <c r="J67" i="24"/>
  <c r="C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V119" i="4" s="1"/>
  <c r="U60" i="24"/>
  <c r="T60" i="24"/>
  <c r="T119" i="4" s="1"/>
  <c r="S60" i="24"/>
  <c r="S119" i="4" s="1"/>
  <c r="R60" i="24"/>
  <c r="Q60" i="24"/>
  <c r="P60" i="24"/>
  <c r="O60" i="24"/>
  <c r="O77" i="24" s="1"/>
  <c r="O174" i="4" s="1"/>
  <c r="N60" i="24"/>
  <c r="N77" i="24" s="1"/>
  <c r="N174" i="4" s="1"/>
  <c r="M60" i="24"/>
  <c r="M77" i="24" s="1"/>
  <c r="M174" i="4" s="1"/>
  <c r="L60" i="24"/>
  <c r="L77" i="24" s="1"/>
  <c r="L174" i="4" s="1"/>
  <c r="K60" i="24"/>
  <c r="J60" i="24"/>
  <c r="I60" i="24"/>
  <c r="H60" i="24"/>
  <c r="G60" i="24"/>
  <c r="G119" i="4" s="1"/>
  <c r="F60" i="24"/>
  <c r="E60" i="24"/>
  <c r="D60" i="24"/>
  <c r="D119" i="4" s="1"/>
  <c r="C60" i="24"/>
  <c r="C119" i="4" s="1"/>
  <c r="B60" i="24"/>
  <c r="W59" i="24"/>
  <c r="V59" i="24"/>
  <c r="U59" i="24"/>
  <c r="T59" i="24"/>
  <c r="S59" i="24"/>
  <c r="S118" i="4" s="1"/>
  <c r="R59" i="24"/>
  <c r="Q59" i="24"/>
  <c r="Q118" i="4" s="1"/>
  <c r="P59" i="24"/>
  <c r="P118" i="4" s="1"/>
  <c r="O59" i="24"/>
  <c r="N59" i="24"/>
  <c r="M59" i="24"/>
  <c r="L59" i="24"/>
  <c r="L118" i="4" s="1"/>
  <c r="K59" i="24"/>
  <c r="J59" i="24"/>
  <c r="J118" i="4" s="1"/>
  <c r="I59" i="24"/>
  <c r="I118" i="4" s="1"/>
  <c r="H59" i="24"/>
  <c r="G59" i="24"/>
  <c r="F59" i="24"/>
  <c r="E59" i="24"/>
  <c r="D59" i="24"/>
  <c r="D57" i="24" s="1"/>
  <c r="D116" i="4" s="1"/>
  <c r="C59" i="24"/>
  <c r="B59" i="24"/>
  <c r="W58" i="24"/>
  <c r="V58" i="24"/>
  <c r="U58" i="24"/>
  <c r="T58" i="24"/>
  <c r="T117" i="4" s="1"/>
  <c r="S58" i="24"/>
  <c r="S117" i="4" s="1"/>
  <c r="R58" i="24"/>
  <c r="Q58" i="24"/>
  <c r="P58" i="24"/>
  <c r="O58" i="24"/>
  <c r="N58" i="24"/>
  <c r="M58" i="24"/>
  <c r="M117" i="4" s="1"/>
  <c r="L58" i="24"/>
  <c r="K58" i="24"/>
  <c r="K117" i="4" s="1"/>
  <c r="J58" i="24"/>
  <c r="I58" i="24"/>
  <c r="H58" i="24"/>
  <c r="G58" i="24"/>
  <c r="F58" i="24"/>
  <c r="F117" i="4" s="1"/>
  <c r="E58" i="24"/>
  <c r="D58" i="24"/>
  <c r="C58" i="24"/>
  <c r="B58" i="24"/>
  <c r="B117" i="4" s="1"/>
  <c r="T57" i="24"/>
  <c r="T116" i="4" s="1"/>
  <c r="M57" i="24"/>
  <c r="M116" i="4" s="1"/>
  <c r="E57" i="24"/>
  <c r="E116" i="4" s="1"/>
  <c r="W55" i="24"/>
  <c r="W72" i="4" s="1"/>
  <c r="W145" i="4" s="1"/>
  <c r="V55" i="24"/>
  <c r="U55" i="24"/>
  <c r="U69" i="24" s="1"/>
  <c r="T55" i="24"/>
  <c r="T69" i="24" s="1"/>
  <c r="S55" i="24"/>
  <c r="S72" i="4" s="1"/>
  <c r="S145" i="4" s="1"/>
  <c r="R55" i="24"/>
  <c r="R72" i="4" s="1"/>
  <c r="Q55" i="24"/>
  <c r="P55" i="24"/>
  <c r="O55" i="24"/>
  <c r="N55" i="24"/>
  <c r="M55" i="24"/>
  <c r="M69" i="24" s="1"/>
  <c r="L55" i="24"/>
  <c r="L69" i="24" s="1"/>
  <c r="K55" i="24"/>
  <c r="J55" i="24"/>
  <c r="I55" i="24"/>
  <c r="H55" i="24"/>
  <c r="G55" i="24"/>
  <c r="G69" i="24" s="1"/>
  <c r="F55" i="24"/>
  <c r="F69" i="24" s="1"/>
  <c r="E55" i="24"/>
  <c r="E69" i="24" s="1"/>
  <c r="D55" i="24"/>
  <c r="D69" i="24" s="1"/>
  <c r="C55" i="24"/>
  <c r="B55" i="24"/>
  <c r="W54" i="24"/>
  <c r="W76" i="24" s="1"/>
  <c r="W173" i="4" s="1"/>
  <c r="V54" i="24"/>
  <c r="V76" i="24" s="1"/>
  <c r="V173" i="4" s="1"/>
  <c r="U54" i="24"/>
  <c r="U68" i="24" s="1"/>
  <c r="T54" i="24"/>
  <c r="T71" i="4" s="1"/>
  <c r="T144" i="4" s="1"/>
  <c r="S54" i="24"/>
  <c r="S68" i="24" s="1"/>
  <c r="R54" i="24"/>
  <c r="R68" i="24" s="1"/>
  <c r="Q54" i="24"/>
  <c r="Q71" i="4" s="1"/>
  <c r="Q144" i="4" s="1"/>
  <c r="P54" i="24"/>
  <c r="O54" i="24"/>
  <c r="O76" i="24" s="1"/>
  <c r="N54" i="24"/>
  <c r="N76" i="24" s="1"/>
  <c r="M54" i="24"/>
  <c r="M71" i="4" s="1"/>
  <c r="M144" i="4" s="1"/>
  <c r="L54" i="24"/>
  <c r="L76" i="24" s="1"/>
  <c r="L173" i="4" s="1"/>
  <c r="K54" i="24"/>
  <c r="K68" i="24" s="1"/>
  <c r="J54" i="24"/>
  <c r="J68" i="24" s="1"/>
  <c r="I54" i="24"/>
  <c r="H54" i="24"/>
  <c r="G54" i="24"/>
  <c r="G76" i="24" s="1"/>
  <c r="F54" i="24"/>
  <c r="F76" i="24" s="1"/>
  <c r="E54" i="24"/>
  <c r="E76" i="24" s="1"/>
  <c r="E173" i="4" s="1"/>
  <c r="D54" i="24"/>
  <c r="D76" i="24" s="1"/>
  <c r="D173" i="4" s="1"/>
  <c r="C54" i="24"/>
  <c r="C68" i="24" s="1"/>
  <c r="B54" i="24"/>
  <c r="B68" i="24" s="1"/>
  <c r="W53" i="24"/>
  <c r="V53" i="24"/>
  <c r="U53" i="24"/>
  <c r="U75" i="24" s="1"/>
  <c r="T53" i="24"/>
  <c r="T75" i="24" s="1"/>
  <c r="S53" i="24"/>
  <c r="S75" i="24" s="1"/>
  <c r="S172" i="4" s="1"/>
  <c r="R53" i="24"/>
  <c r="R75" i="24" s="1"/>
  <c r="R172" i="4" s="1"/>
  <c r="Q53" i="24"/>
  <c r="Q67" i="24" s="1"/>
  <c r="P53" i="24"/>
  <c r="P67" i="24" s="1"/>
  <c r="O53" i="24"/>
  <c r="O70" i="4" s="1"/>
  <c r="O143" i="4" s="1"/>
  <c r="N53" i="24"/>
  <c r="N70" i="4" s="1"/>
  <c r="N143" i="4" s="1"/>
  <c r="M53" i="24"/>
  <c r="M75" i="24" s="1"/>
  <c r="M172" i="4" s="1"/>
  <c r="L53" i="24"/>
  <c r="L75" i="24" s="1"/>
  <c r="L172" i="4" s="1"/>
  <c r="K53" i="24"/>
  <c r="K70" i="4" s="1"/>
  <c r="K143" i="4" s="1"/>
  <c r="J53" i="24"/>
  <c r="J75" i="24" s="1"/>
  <c r="J172" i="4" s="1"/>
  <c r="I53" i="24"/>
  <c r="I67" i="24" s="1"/>
  <c r="H53" i="24"/>
  <c r="H67" i="24" s="1"/>
  <c r="G53" i="24"/>
  <c r="G70" i="4" s="1"/>
  <c r="G143" i="4" s="1"/>
  <c r="F53" i="24"/>
  <c r="E53" i="24"/>
  <c r="E75" i="24" s="1"/>
  <c r="D53" i="24"/>
  <c r="D75" i="24" s="1"/>
  <c r="C53" i="24"/>
  <c r="B53" i="24"/>
  <c r="B67" i="2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V4" i="24"/>
  <c r="V3" i="24" s="1"/>
  <c r="U4" i="24"/>
  <c r="U3" i="24" s="1"/>
  <c r="T4" i="24"/>
  <c r="T3" i="24" s="1"/>
  <c r="T17" i="4" s="1"/>
  <c r="S4" i="24"/>
  <c r="S3" i="24" s="1"/>
  <c r="S17" i="4" s="1"/>
  <c r="R4" i="24"/>
  <c r="R3" i="24" s="1"/>
  <c r="R17" i="4" s="1"/>
  <c r="Q4" i="24"/>
  <c r="P4" i="24"/>
  <c r="P3" i="24" s="1"/>
  <c r="O4" i="24"/>
  <c r="O3" i="24" s="1"/>
  <c r="N4" i="24"/>
  <c r="N3" i="24" s="1"/>
  <c r="M4" i="24"/>
  <c r="M3" i="24" s="1"/>
  <c r="L4" i="24"/>
  <c r="L3" i="24" s="1"/>
  <c r="L17" i="4" s="1"/>
  <c r="K4" i="24"/>
  <c r="K3" i="24" s="1"/>
  <c r="K17" i="4" s="1"/>
  <c r="J4" i="24"/>
  <c r="J3" i="24" s="1"/>
  <c r="J17" i="4" s="1"/>
  <c r="I4" i="24"/>
  <c r="H4" i="24"/>
  <c r="H3" i="24" s="1"/>
  <c r="H17" i="4" s="1"/>
  <c r="G4" i="24"/>
  <c r="G3" i="24" s="1"/>
  <c r="G17" i="4" s="1"/>
  <c r="F4" i="24"/>
  <c r="F3" i="24" s="1"/>
  <c r="E4" i="24"/>
  <c r="E3" i="24" s="1"/>
  <c r="E17" i="4" s="1"/>
  <c r="D4" i="24"/>
  <c r="C4" i="24"/>
  <c r="B4" i="24"/>
  <c r="Q3" i="24"/>
  <c r="I3" i="24"/>
  <c r="D3" i="24"/>
  <c r="C3" i="24"/>
  <c r="C17" i="4" s="1"/>
  <c r="B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T211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R201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6" i="23"/>
  <c r="V176" i="23"/>
  <c r="U176" i="23"/>
  <c r="T176" i="23"/>
  <c r="S176" i="23"/>
  <c r="R176" i="23"/>
  <c r="Q176" i="23"/>
  <c r="P176" i="23"/>
  <c r="O176" i="23"/>
  <c r="N176" i="23"/>
  <c r="M176" i="23"/>
  <c r="L176" i="23"/>
  <c r="K176" i="23"/>
  <c r="J176" i="23"/>
  <c r="I176" i="23"/>
  <c r="H176" i="23"/>
  <c r="G176" i="23"/>
  <c r="F176" i="23"/>
  <c r="E176" i="23"/>
  <c r="D176" i="23"/>
  <c r="C176" i="23"/>
  <c r="B176" i="23"/>
  <c r="G175" i="23"/>
  <c r="F175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72" i="23"/>
  <c r="V172" i="23"/>
  <c r="U172" i="23"/>
  <c r="T172" i="23"/>
  <c r="S172" i="23"/>
  <c r="R172" i="23"/>
  <c r="Q172" i="23"/>
  <c r="P172" i="23"/>
  <c r="O172" i="23"/>
  <c r="N172" i="23"/>
  <c r="M172" i="23"/>
  <c r="L172" i="23"/>
  <c r="K172" i="23"/>
  <c r="J172" i="23"/>
  <c r="I172" i="23"/>
  <c r="H172" i="23"/>
  <c r="G172" i="23"/>
  <c r="F172" i="23"/>
  <c r="E172" i="23"/>
  <c r="D172" i="23"/>
  <c r="C172" i="23"/>
  <c r="B172" i="23"/>
  <c r="W171" i="23"/>
  <c r="T171" i="23"/>
  <c r="L171" i="23"/>
  <c r="G171" i="23"/>
  <c r="D171" i="23"/>
  <c r="W170" i="23"/>
  <c r="V170" i="23"/>
  <c r="U170" i="23"/>
  <c r="T170" i="23"/>
  <c r="S170" i="23"/>
  <c r="R170" i="23"/>
  <c r="Q170" i="23"/>
  <c r="P170" i="23"/>
  <c r="O170" i="23"/>
  <c r="N170" i="23"/>
  <c r="M170" i="23"/>
  <c r="L170" i="23"/>
  <c r="K170" i="23"/>
  <c r="J170" i="23"/>
  <c r="I170" i="23"/>
  <c r="H170" i="23"/>
  <c r="G170" i="23"/>
  <c r="F170" i="23"/>
  <c r="E170" i="23"/>
  <c r="D170" i="23"/>
  <c r="C170" i="23"/>
  <c r="B170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R144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Q141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T119" i="23"/>
  <c r="T99" i="23" s="1"/>
  <c r="T179" i="23" s="1"/>
  <c r="S119" i="23"/>
  <c r="R119" i="23"/>
  <c r="Q119" i="23"/>
  <c r="Q175" i="23" s="1"/>
  <c r="P119" i="23"/>
  <c r="O119" i="23"/>
  <c r="O213" i="23" s="1"/>
  <c r="N119" i="23"/>
  <c r="N213" i="23" s="1"/>
  <c r="M119" i="23"/>
  <c r="L119" i="23"/>
  <c r="K119" i="23"/>
  <c r="J119" i="23"/>
  <c r="I119" i="23"/>
  <c r="I175" i="23" s="1"/>
  <c r="H119" i="23"/>
  <c r="G119" i="23"/>
  <c r="G213" i="23" s="1"/>
  <c r="F119" i="23"/>
  <c r="F213" i="23" s="1"/>
  <c r="E119" i="23"/>
  <c r="D119" i="23"/>
  <c r="C119" i="23"/>
  <c r="B119" i="23"/>
  <c r="W110" i="23"/>
  <c r="W211" i="23" s="1"/>
  <c r="V110" i="23"/>
  <c r="U110" i="23"/>
  <c r="U171" i="23" s="1"/>
  <c r="T110" i="23"/>
  <c r="S110" i="23"/>
  <c r="R110" i="23"/>
  <c r="Q110" i="23"/>
  <c r="Q99" i="23" s="1"/>
  <c r="P110" i="23"/>
  <c r="P99" i="23" s="1"/>
  <c r="O110" i="23"/>
  <c r="O211" i="23" s="1"/>
  <c r="N110" i="23"/>
  <c r="M110" i="23"/>
  <c r="M171" i="23" s="1"/>
  <c r="L110" i="23"/>
  <c r="L99" i="23" s="1"/>
  <c r="K110" i="23"/>
  <c r="J110" i="23"/>
  <c r="I110" i="23"/>
  <c r="I99" i="23" s="1"/>
  <c r="H110" i="23"/>
  <c r="G110" i="23"/>
  <c r="G211" i="23" s="1"/>
  <c r="F110" i="23"/>
  <c r="F99" i="23" s="1"/>
  <c r="E110" i="23"/>
  <c r="E171" i="23" s="1"/>
  <c r="D110" i="23"/>
  <c r="D211" i="23" s="1"/>
  <c r="C110" i="23"/>
  <c r="B110" i="23"/>
  <c r="D99" i="23"/>
  <c r="D179" i="23" s="1"/>
  <c r="W89" i="23"/>
  <c r="W203" i="23" s="1"/>
  <c r="V89" i="23"/>
  <c r="V203" i="23" s="1"/>
  <c r="U89" i="23"/>
  <c r="U203" i="23" s="1"/>
  <c r="T89" i="23"/>
  <c r="S89" i="23"/>
  <c r="S203" i="23" s="1"/>
  <c r="R89" i="23"/>
  <c r="R203" i="23" s="1"/>
  <c r="Q89" i="23"/>
  <c r="P89" i="23"/>
  <c r="P203" i="23" s="1"/>
  <c r="O89" i="23"/>
  <c r="O203" i="23" s="1"/>
  <c r="N89" i="23"/>
  <c r="N203" i="23" s="1"/>
  <c r="M89" i="23"/>
  <c r="M203" i="23" s="1"/>
  <c r="L89" i="23"/>
  <c r="K89" i="23"/>
  <c r="K203" i="23" s="1"/>
  <c r="J89" i="23"/>
  <c r="J203" i="23" s="1"/>
  <c r="I89" i="23"/>
  <c r="H89" i="23"/>
  <c r="H203" i="23" s="1"/>
  <c r="G89" i="23"/>
  <c r="F89" i="23"/>
  <c r="F203" i="23" s="1"/>
  <c r="E89" i="23"/>
  <c r="E203" i="23" s="1"/>
  <c r="D89" i="23"/>
  <c r="C89" i="23"/>
  <c r="C203" i="23" s="1"/>
  <c r="B89" i="23"/>
  <c r="B203" i="23" s="1"/>
  <c r="W79" i="23"/>
  <c r="W202" i="23" s="1"/>
  <c r="V79" i="23"/>
  <c r="V202" i="23" s="1"/>
  <c r="U79" i="23"/>
  <c r="U202" i="23" s="1"/>
  <c r="T79" i="23"/>
  <c r="T202" i="23" s="1"/>
  <c r="S79" i="23"/>
  <c r="R79" i="23"/>
  <c r="Q79" i="23"/>
  <c r="Q202" i="23" s="1"/>
  <c r="P79" i="23"/>
  <c r="O79" i="23"/>
  <c r="O202" i="23" s="1"/>
  <c r="N79" i="23"/>
  <c r="N202" i="23" s="1"/>
  <c r="M79" i="23"/>
  <c r="L79" i="23"/>
  <c r="L202" i="23" s="1"/>
  <c r="K79" i="23"/>
  <c r="J79" i="23"/>
  <c r="I79" i="23"/>
  <c r="I202" i="23" s="1"/>
  <c r="H79" i="23"/>
  <c r="G79" i="23"/>
  <c r="G202" i="23" s="1"/>
  <c r="F79" i="23"/>
  <c r="F202" i="23" s="1"/>
  <c r="E79" i="23"/>
  <c r="D79" i="23"/>
  <c r="D202" i="23" s="1"/>
  <c r="C79" i="23"/>
  <c r="B79" i="23"/>
  <c r="W60" i="23"/>
  <c r="W201" i="23" s="1"/>
  <c r="V60" i="23"/>
  <c r="V201" i="23" s="1"/>
  <c r="U60" i="23"/>
  <c r="U201" i="23" s="1"/>
  <c r="T60" i="23"/>
  <c r="T201" i="23" s="1"/>
  <c r="S60" i="23"/>
  <c r="S201" i="23" s="1"/>
  <c r="R60" i="23"/>
  <c r="Q60" i="23"/>
  <c r="P60" i="23"/>
  <c r="O60" i="23"/>
  <c r="O201" i="23" s="1"/>
  <c r="N60" i="23"/>
  <c r="N201" i="23" s="1"/>
  <c r="M60" i="23"/>
  <c r="M201" i="23" s="1"/>
  <c r="L60" i="23"/>
  <c r="L201" i="23" s="1"/>
  <c r="K60" i="23"/>
  <c r="K201" i="23" s="1"/>
  <c r="J60" i="23"/>
  <c r="I60" i="23"/>
  <c r="I48" i="23" s="1"/>
  <c r="H60" i="23"/>
  <c r="G60" i="23"/>
  <c r="G201" i="23" s="1"/>
  <c r="F60" i="23"/>
  <c r="F201" i="23" s="1"/>
  <c r="E60" i="23"/>
  <c r="E201" i="23" s="1"/>
  <c r="D60" i="23"/>
  <c r="D201" i="23" s="1"/>
  <c r="C60" i="23"/>
  <c r="C201" i="23" s="1"/>
  <c r="B60" i="23"/>
  <c r="B201" i="23" s="1"/>
  <c r="P48" i="23"/>
  <c r="P151" i="23" s="1"/>
  <c r="H48" i="23"/>
  <c r="H155" i="23" s="1"/>
  <c r="W33" i="23"/>
  <c r="V33" i="23"/>
  <c r="U33" i="23"/>
  <c r="U5" i="23" s="1"/>
  <c r="T33" i="23"/>
  <c r="T192" i="23" s="1"/>
  <c r="S33" i="23"/>
  <c r="S192" i="23" s="1"/>
  <c r="R33" i="23"/>
  <c r="R192" i="23" s="1"/>
  <c r="Q33" i="23"/>
  <c r="Q192" i="23" s="1"/>
  <c r="P33" i="23"/>
  <c r="P192" i="23" s="1"/>
  <c r="O33" i="23"/>
  <c r="N33" i="23"/>
  <c r="M33" i="23"/>
  <c r="M5" i="23" s="1"/>
  <c r="M139" i="23" s="1"/>
  <c r="L33" i="23"/>
  <c r="L192" i="23" s="1"/>
  <c r="K33" i="23"/>
  <c r="J33" i="23"/>
  <c r="J5" i="23" s="1"/>
  <c r="J60" i="20" s="1"/>
  <c r="J113" i="4" s="1"/>
  <c r="I33" i="23"/>
  <c r="I192" i="23" s="1"/>
  <c r="H33" i="23"/>
  <c r="H192" i="23" s="1"/>
  <c r="G33" i="23"/>
  <c r="F33" i="23"/>
  <c r="E33" i="23"/>
  <c r="E5" i="23" s="1"/>
  <c r="D33" i="23"/>
  <c r="D192" i="23" s="1"/>
  <c r="C33" i="23"/>
  <c r="C5" i="23" s="1"/>
  <c r="B33" i="23"/>
  <c r="B5" i="23" s="1"/>
  <c r="T5" i="23"/>
  <c r="S5" i="23"/>
  <c r="R5" i="23"/>
  <c r="R137" i="23" s="1"/>
  <c r="Q5" i="23"/>
  <c r="Q143" i="23" s="1"/>
  <c r="P5" i="23"/>
  <c r="P143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O175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O165" i="22" s="1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M166" i="22"/>
  <c r="M165" i="22" s="1"/>
  <c r="L166" i="22"/>
  <c r="K166" i="22"/>
  <c r="J166" i="22"/>
  <c r="I166" i="22"/>
  <c r="H166" i="22"/>
  <c r="G166" i="22"/>
  <c r="F166" i="22"/>
  <c r="E166" i="22"/>
  <c r="E165" i="22" s="1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V160" i="22"/>
  <c r="U160" i="22"/>
  <c r="K160" i="22"/>
  <c r="J160" i="22"/>
  <c r="C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U157" i="22"/>
  <c r="T157" i="22"/>
  <c r="E157" i="22"/>
  <c r="D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T153" i="22"/>
  <c r="M153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V146" i="22" s="1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W146" i="22" s="1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J146" i="22" s="1"/>
  <c r="I148" i="22"/>
  <c r="H148" i="22"/>
  <c r="G148" i="22"/>
  <c r="F148" i="22"/>
  <c r="E148" i="22"/>
  <c r="D148" i="22"/>
  <c r="C148" i="22"/>
  <c r="B148" i="22"/>
  <c r="W147" i="22"/>
  <c r="V147" i="22"/>
  <c r="U147" i="22"/>
  <c r="T147" i="22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Q141" i="22"/>
  <c r="P141" i="22"/>
  <c r="H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H132" i="22" s="1"/>
  <c r="G133" i="22"/>
  <c r="F133" i="22"/>
  <c r="E133" i="22"/>
  <c r="D133" i="22"/>
  <c r="C133" i="22"/>
  <c r="B133" i="22"/>
  <c r="W119" i="22"/>
  <c r="V119" i="22"/>
  <c r="U119" i="22"/>
  <c r="T119" i="22"/>
  <c r="S119" i="22"/>
  <c r="S213" i="22" s="1"/>
  <c r="R119" i="22"/>
  <c r="R213" i="22" s="1"/>
  <c r="Q119" i="22"/>
  <c r="Q213" i="22" s="1"/>
  <c r="P119" i="22"/>
  <c r="P213" i="22" s="1"/>
  <c r="O119" i="22"/>
  <c r="O213" i="22" s="1"/>
  <c r="N119" i="22"/>
  <c r="M119" i="22"/>
  <c r="L119" i="22"/>
  <c r="K119" i="22"/>
  <c r="K213" i="22" s="1"/>
  <c r="J119" i="22"/>
  <c r="J213" i="22" s="1"/>
  <c r="I119" i="22"/>
  <c r="I213" i="22" s="1"/>
  <c r="H119" i="22"/>
  <c r="H213" i="22" s="1"/>
  <c r="G119" i="22"/>
  <c r="G213" i="22" s="1"/>
  <c r="F119" i="22"/>
  <c r="E119" i="22"/>
  <c r="D119" i="22"/>
  <c r="C119" i="22"/>
  <c r="C213" i="22" s="1"/>
  <c r="B119" i="22"/>
  <c r="B213" i="22" s="1"/>
  <c r="W110" i="22"/>
  <c r="W211" i="22" s="1"/>
  <c r="V110" i="22"/>
  <c r="V171" i="22" s="1"/>
  <c r="U110" i="22"/>
  <c r="T110" i="22"/>
  <c r="T211" i="22" s="1"/>
  <c r="S110" i="22"/>
  <c r="R110" i="22"/>
  <c r="Q110" i="22"/>
  <c r="Q211" i="22" s="1"/>
  <c r="P110" i="22"/>
  <c r="P211" i="22" s="1"/>
  <c r="O110" i="22"/>
  <c r="O211" i="22" s="1"/>
  <c r="N110" i="22"/>
  <c r="M110" i="22"/>
  <c r="L110" i="22"/>
  <c r="L171" i="22" s="1"/>
  <c r="K110" i="22"/>
  <c r="J110" i="22"/>
  <c r="I110" i="22"/>
  <c r="I211" i="22" s="1"/>
  <c r="H110" i="22"/>
  <c r="H211" i="22" s="1"/>
  <c r="G110" i="22"/>
  <c r="G211" i="22" s="1"/>
  <c r="F110" i="22"/>
  <c r="E110" i="22"/>
  <c r="D110" i="22"/>
  <c r="D211" i="22" s="1"/>
  <c r="C110" i="22"/>
  <c r="B110" i="22"/>
  <c r="W89" i="22"/>
  <c r="W160" i="22" s="1"/>
  <c r="V89" i="22"/>
  <c r="U89" i="22"/>
  <c r="T89" i="22"/>
  <c r="S89" i="22"/>
  <c r="R89" i="22"/>
  <c r="Q89" i="22"/>
  <c r="P89" i="22"/>
  <c r="O89" i="22"/>
  <c r="O203" i="22" s="1"/>
  <c r="N89" i="22"/>
  <c r="N160" i="22" s="1"/>
  <c r="M89" i="22"/>
  <c r="M160" i="22" s="1"/>
  <c r="L89" i="22"/>
  <c r="K89" i="22"/>
  <c r="J89" i="22"/>
  <c r="I89" i="22"/>
  <c r="H89" i="22"/>
  <c r="G89" i="22"/>
  <c r="G160" i="22" s="1"/>
  <c r="F89" i="22"/>
  <c r="F160" i="22" s="1"/>
  <c r="E89" i="22"/>
  <c r="E160" i="22" s="1"/>
  <c r="D89" i="22"/>
  <c r="D160" i="22" s="1"/>
  <c r="C89" i="22"/>
  <c r="B89" i="22"/>
  <c r="B160" i="22" s="1"/>
  <c r="W79" i="22"/>
  <c r="V79" i="22"/>
  <c r="U79" i="22"/>
  <c r="T79" i="22"/>
  <c r="S79" i="22"/>
  <c r="R79" i="22"/>
  <c r="R157" i="22" s="1"/>
  <c r="Q79" i="22"/>
  <c r="Q157" i="22" s="1"/>
  <c r="P79" i="22"/>
  <c r="O79" i="22"/>
  <c r="N79" i="22"/>
  <c r="M79" i="22"/>
  <c r="M157" i="22" s="1"/>
  <c r="L79" i="22"/>
  <c r="L157" i="22" s="1"/>
  <c r="K79" i="22"/>
  <c r="J79" i="22"/>
  <c r="I79" i="22"/>
  <c r="H79" i="22"/>
  <c r="G79" i="22"/>
  <c r="F79" i="22"/>
  <c r="E79" i="22"/>
  <c r="E202" i="22" s="1"/>
  <c r="D79" i="22"/>
  <c r="C79" i="22"/>
  <c r="B79" i="22"/>
  <c r="W60" i="22"/>
  <c r="V60" i="22"/>
  <c r="U60" i="22"/>
  <c r="T60" i="22"/>
  <c r="S60" i="22"/>
  <c r="R60" i="22"/>
  <c r="R153" i="22" s="1"/>
  <c r="Q60" i="22"/>
  <c r="Q153" i="22" s="1"/>
  <c r="P60" i="22"/>
  <c r="O60" i="22"/>
  <c r="N60" i="22"/>
  <c r="M60" i="22"/>
  <c r="L60" i="22"/>
  <c r="K60" i="22"/>
  <c r="J60" i="22"/>
  <c r="I60" i="22"/>
  <c r="H60" i="22"/>
  <c r="H153" i="22" s="1"/>
  <c r="G60" i="22"/>
  <c r="G153" i="22" s="1"/>
  <c r="F60" i="22"/>
  <c r="E60" i="22"/>
  <c r="D60" i="22"/>
  <c r="C60" i="22"/>
  <c r="B60" i="22"/>
  <c r="W33" i="22"/>
  <c r="V33" i="22"/>
  <c r="U33" i="22"/>
  <c r="T33" i="22"/>
  <c r="T192" i="22" s="1"/>
  <c r="S33" i="22"/>
  <c r="R33" i="22"/>
  <c r="Q33" i="22"/>
  <c r="P33" i="22"/>
  <c r="O33" i="22"/>
  <c r="N33" i="22"/>
  <c r="N141" i="22" s="1"/>
  <c r="M33" i="22"/>
  <c r="M141" i="22" s="1"/>
  <c r="L33" i="22"/>
  <c r="L141" i="22" s="1"/>
  <c r="K33" i="22"/>
  <c r="J33" i="22"/>
  <c r="I33" i="22"/>
  <c r="I141" i="22" s="1"/>
  <c r="H33" i="22"/>
  <c r="G33" i="22"/>
  <c r="F33" i="22"/>
  <c r="F141" i="22" s="1"/>
  <c r="E33" i="22"/>
  <c r="E141" i="22" s="1"/>
  <c r="D33" i="22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3" i="21"/>
  <c r="P213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S211" i="21"/>
  <c r="K211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M203" i="21"/>
  <c r="E203" i="21"/>
  <c r="L202" i="21"/>
  <c r="D202" i="21"/>
  <c r="C202" i="21"/>
  <c r="J201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R192" i="21"/>
  <c r="Q192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5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P165" i="21" s="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D165" i="21" s="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K165" i="21" s="1"/>
  <c r="J166" i="21"/>
  <c r="I166" i="21"/>
  <c r="H166" i="21"/>
  <c r="G166" i="21"/>
  <c r="F166" i="21"/>
  <c r="F165" i="21" s="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U160" i="21"/>
  <c r="M160" i="21"/>
  <c r="E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7" i="21"/>
  <c r="O157" i="21"/>
  <c r="G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3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R146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T141" i="21"/>
  <c r="S141" i="21"/>
  <c r="L141" i="21"/>
  <c r="C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175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W110" i="21"/>
  <c r="W211" i="21" s="1"/>
  <c r="W205" i="21" s="1"/>
  <c r="V110" i="21"/>
  <c r="U110" i="21"/>
  <c r="T110" i="21"/>
  <c r="T171" i="21" s="1"/>
  <c r="S110" i="21"/>
  <c r="S171" i="21" s="1"/>
  <c r="R110" i="21"/>
  <c r="R211" i="21" s="1"/>
  <c r="Q110" i="21"/>
  <c r="Q211" i="21" s="1"/>
  <c r="P110" i="21"/>
  <c r="P211" i="21" s="1"/>
  <c r="O110" i="21"/>
  <c r="O211" i="21" s="1"/>
  <c r="N110" i="21"/>
  <c r="M110" i="21"/>
  <c r="L110" i="21"/>
  <c r="L171" i="21" s="1"/>
  <c r="K110" i="21"/>
  <c r="K171" i="21" s="1"/>
  <c r="J110" i="21"/>
  <c r="J211" i="21" s="1"/>
  <c r="I110" i="21"/>
  <c r="I211" i="21" s="1"/>
  <c r="H110" i="21"/>
  <c r="H211" i="21" s="1"/>
  <c r="G110" i="21"/>
  <c r="G211" i="21" s="1"/>
  <c r="F110" i="21"/>
  <c r="E110" i="21"/>
  <c r="D110" i="21"/>
  <c r="D171" i="21" s="1"/>
  <c r="C110" i="21"/>
  <c r="C171" i="21" s="1"/>
  <c r="B110" i="21"/>
  <c r="B211" i="21" s="1"/>
  <c r="W89" i="21"/>
  <c r="W203" i="21" s="1"/>
  <c r="V89" i="21"/>
  <c r="V203" i="21" s="1"/>
  <c r="U89" i="21"/>
  <c r="U203" i="21" s="1"/>
  <c r="T89" i="21"/>
  <c r="S89" i="2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L89" i="21"/>
  <c r="K89" i="2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D89" i="21"/>
  <c r="C89" i="21"/>
  <c r="B89" i="21"/>
  <c r="B203" i="21" s="1"/>
  <c r="W79" i="21"/>
  <c r="W202" i="21" s="1"/>
  <c r="V79" i="21"/>
  <c r="V157" i="21" s="1"/>
  <c r="U79" i="21"/>
  <c r="U157" i="21" s="1"/>
  <c r="T79" i="21"/>
  <c r="T157" i="21" s="1"/>
  <c r="S79" i="21"/>
  <c r="S157" i="21" s="1"/>
  <c r="R79" i="21"/>
  <c r="R202" i="22" s="1"/>
  <c r="Q79" i="21"/>
  <c r="P79" i="21"/>
  <c r="P202" i="21" s="1"/>
  <c r="O79" i="21"/>
  <c r="O202" i="21" s="1"/>
  <c r="N79" i="21"/>
  <c r="N157" i="21" s="1"/>
  <c r="M79" i="21"/>
  <c r="M157" i="21" s="1"/>
  <c r="L79" i="21"/>
  <c r="L157" i="21" s="1"/>
  <c r="K79" i="21"/>
  <c r="K157" i="21" s="1"/>
  <c r="J79" i="21"/>
  <c r="I79" i="21"/>
  <c r="H79" i="21"/>
  <c r="H202" i="21" s="1"/>
  <c r="G79" i="21"/>
  <c r="G202" i="21" s="1"/>
  <c r="F79" i="21"/>
  <c r="F157" i="21" s="1"/>
  <c r="E79" i="21"/>
  <c r="E157" i="21" s="1"/>
  <c r="D79" i="21"/>
  <c r="D157" i="21" s="1"/>
  <c r="C79" i="21"/>
  <c r="C157" i="21" s="1"/>
  <c r="B79" i="21"/>
  <c r="W60" i="21"/>
  <c r="W201" i="21" s="1"/>
  <c r="V60" i="21"/>
  <c r="V153" i="21" s="1"/>
  <c r="U60" i="21"/>
  <c r="U153" i="21" s="1"/>
  <c r="T60" i="21"/>
  <c r="T153" i="21" s="1"/>
  <c r="S60" i="21"/>
  <c r="S153" i="21" s="1"/>
  <c r="R60" i="21"/>
  <c r="R153" i="21" s="1"/>
  <c r="Q60" i="21"/>
  <c r="Q153" i="21" s="1"/>
  <c r="P60" i="21"/>
  <c r="P201" i="21" s="1"/>
  <c r="O60" i="21"/>
  <c r="O201" i="21" s="1"/>
  <c r="N60" i="21"/>
  <c r="N153" i="21" s="1"/>
  <c r="M60" i="21"/>
  <c r="M153" i="21" s="1"/>
  <c r="L60" i="21"/>
  <c r="L153" i="21" s="1"/>
  <c r="K60" i="21"/>
  <c r="K153" i="21" s="1"/>
  <c r="J60" i="21"/>
  <c r="J153" i="21" s="1"/>
  <c r="I60" i="21"/>
  <c r="I153" i="21" s="1"/>
  <c r="H60" i="21"/>
  <c r="H201" i="21" s="1"/>
  <c r="G60" i="21"/>
  <c r="G201" i="21" s="1"/>
  <c r="F60" i="21"/>
  <c r="F153" i="21" s="1"/>
  <c r="E60" i="21"/>
  <c r="E153" i="21" s="1"/>
  <c r="D60" i="21"/>
  <c r="D153" i="21" s="1"/>
  <c r="C60" i="21"/>
  <c r="C153" i="21" s="1"/>
  <c r="B60" i="21"/>
  <c r="B153" i="21" s="1"/>
  <c r="W33" i="21"/>
  <c r="W192" i="21" s="1"/>
  <c r="V33" i="21"/>
  <c r="U33" i="21"/>
  <c r="T33" i="21"/>
  <c r="T192" i="21" s="1"/>
  <c r="S33" i="21"/>
  <c r="S192" i="21" s="1"/>
  <c r="R33" i="21"/>
  <c r="R141" i="21" s="1"/>
  <c r="Q33" i="21"/>
  <c r="Q141" i="21" s="1"/>
  <c r="P33" i="21"/>
  <c r="P192" i="21" s="1"/>
  <c r="O33" i="21"/>
  <c r="O192" i="21" s="1"/>
  <c r="N33" i="21"/>
  <c r="M33" i="21"/>
  <c r="L33" i="21"/>
  <c r="L192" i="21" s="1"/>
  <c r="K33" i="21"/>
  <c r="K192" i="21" s="1"/>
  <c r="J33" i="21"/>
  <c r="J141" i="21" s="1"/>
  <c r="I33" i="21"/>
  <c r="I141" i="21" s="1"/>
  <c r="H33" i="21"/>
  <c r="H192" i="21" s="1"/>
  <c r="G33" i="21"/>
  <c r="G192" i="21" s="1"/>
  <c r="F33" i="21"/>
  <c r="E33" i="21"/>
  <c r="D33" i="21"/>
  <c r="D192" i="21" s="1"/>
  <c r="C33" i="21"/>
  <c r="C192" i="21" s="1"/>
  <c r="B33" i="21"/>
  <c r="B141" i="21" s="1"/>
  <c r="B13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M70" i="20"/>
  <c r="D70" i="20"/>
  <c r="B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T62" i="20"/>
  <c r="T115" i="4" s="1"/>
  <c r="U60" i="20"/>
  <c r="T60" i="20"/>
  <c r="T113" i="4" s="1"/>
  <c r="Q60" i="20"/>
  <c r="W58" i="20"/>
  <c r="V58" i="20"/>
  <c r="U58" i="20"/>
  <c r="T58" i="20"/>
  <c r="S58" i="20"/>
  <c r="R58" i="20"/>
  <c r="Q58" i="20"/>
  <c r="P58" i="20"/>
  <c r="O58" i="20"/>
  <c r="N58" i="20"/>
  <c r="N42" i="7" s="1"/>
  <c r="M58" i="20"/>
  <c r="L58" i="20"/>
  <c r="L42" i="7" s="1"/>
  <c r="K58" i="20"/>
  <c r="J58" i="20"/>
  <c r="I58" i="20"/>
  <c r="H58" i="20"/>
  <c r="H42" i="7" s="1"/>
  <c r="G58" i="20"/>
  <c r="G42" i="7" s="1"/>
  <c r="F58" i="20"/>
  <c r="E58" i="20"/>
  <c r="E42" i="7" s="1"/>
  <c r="D58" i="20"/>
  <c r="C58" i="20"/>
  <c r="B58" i="20"/>
  <c r="W54" i="20"/>
  <c r="W79" i="20" s="1"/>
  <c r="V54" i="20"/>
  <c r="V79" i="20" s="1"/>
  <c r="U54" i="20"/>
  <c r="U71" i="20" s="1"/>
  <c r="T54" i="20"/>
  <c r="T71" i="20" s="1"/>
  <c r="S54" i="20"/>
  <c r="S79" i="20" s="1"/>
  <c r="S170" i="4" s="1"/>
  <c r="R54" i="20"/>
  <c r="R79" i="20" s="1"/>
  <c r="R170" i="4" s="1"/>
  <c r="Q54" i="20"/>
  <c r="Q79" i="20" s="1"/>
  <c r="Q170" i="4" s="1"/>
  <c r="P54" i="20"/>
  <c r="P79" i="20" s="1"/>
  <c r="O54" i="20"/>
  <c r="O79" i="20" s="1"/>
  <c r="O170" i="4" s="1"/>
  <c r="N54" i="20"/>
  <c r="N79" i="20" s="1"/>
  <c r="M54" i="20"/>
  <c r="M71" i="20" s="1"/>
  <c r="L54" i="20"/>
  <c r="L71" i="20" s="1"/>
  <c r="K54" i="20"/>
  <c r="K79" i="20" s="1"/>
  <c r="J54" i="20"/>
  <c r="J79" i="20" s="1"/>
  <c r="I54" i="20"/>
  <c r="I79" i="20" s="1"/>
  <c r="H54" i="20"/>
  <c r="H79" i="20" s="1"/>
  <c r="G54" i="20"/>
  <c r="G79" i="20" s="1"/>
  <c r="F54" i="20"/>
  <c r="F79" i="20" s="1"/>
  <c r="E54" i="20"/>
  <c r="E71" i="20" s="1"/>
  <c r="D54" i="20"/>
  <c r="D71" i="20" s="1"/>
  <c r="C54" i="20"/>
  <c r="C79" i="20" s="1"/>
  <c r="B54" i="20"/>
  <c r="B79" i="20" s="1"/>
  <c r="W53" i="20"/>
  <c r="W67" i="4" s="1"/>
  <c r="W140" i="4" s="1"/>
  <c r="V53" i="20"/>
  <c r="U53" i="20"/>
  <c r="T53" i="20"/>
  <c r="T67" i="4" s="1"/>
  <c r="S53" i="20"/>
  <c r="R53" i="20"/>
  <c r="Q53" i="20"/>
  <c r="P53" i="20"/>
  <c r="P70" i="20" s="1"/>
  <c r="O53" i="20"/>
  <c r="N53" i="20"/>
  <c r="M53" i="20"/>
  <c r="L53" i="20"/>
  <c r="K53" i="20"/>
  <c r="J53" i="20"/>
  <c r="I53" i="20"/>
  <c r="H53" i="20"/>
  <c r="H70" i="20" s="1"/>
  <c r="G53" i="20"/>
  <c r="F53" i="20"/>
  <c r="E53" i="20"/>
  <c r="E70" i="20" s="1"/>
  <c r="D53" i="20"/>
  <c r="D67" i="4" s="1"/>
  <c r="C53" i="20"/>
  <c r="C67" i="4" s="1"/>
  <c r="C140" i="4" s="1"/>
  <c r="B53" i="20"/>
  <c r="B67" i="4" s="1"/>
  <c r="B140" i="4" s="1"/>
  <c r="W52" i="20"/>
  <c r="W51" i="20" s="1"/>
  <c r="W65" i="4" s="1"/>
  <c r="W138" i="4" s="1"/>
  <c r="V52" i="20"/>
  <c r="V51" i="20" s="1"/>
  <c r="V65" i="4" s="1"/>
  <c r="V138" i="4" s="1"/>
  <c r="U52" i="20"/>
  <c r="T52" i="20"/>
  <c r="T66" i="4" s="1"/>
  <c r="S52" i="20"/>
  <c r="S69" i="20" s="1"/>
  <c r="R52" i="20"/>
  <c r="Q52" i="20"/>
  <c r="Q77" i="20" s="1"/>
  <c r="Q168" i="4" s="1"/>
  <c r="P52" i="20"/>
  <c r="O52" i="20"/>
  <c r="N52" i="20"/>
  <c r="N69" i="20" s="1"/>
  <c r="M52" i="20"/>
  <c r="L52" i="20"/>
  <c r="K52" i="20"/>
  <c r="J52" i="20"/>
  <c r="I52" i="20"/>
  <c r="H52" i="20"/>
  <c r="G52" i="20"/>
  <c r="F52" i="20"/>
  <c r="F69" i="20" s="1"/>
  <c r="E52" i="20"/>
  <c r="D52" i="20"/>
  <c r="C52" i="20"/>
  <c r="B5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K13" i="4" s="1"/>
  <c r="J3" i="20"/>
  <c r="I3" i="20"/>
  <c r="I13" i="4" s="1"/>
  <c r="H3" i="20"/>
  <c r="G3" i="20"/>
  <c r="G13" i="4" s="1"/>
  <c r="F3" i="20"/>
  <c r="F13" i="4" s="1"/>
  <c r="E3" i="20"/>
  <c r="E13" i="4" s="1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M197" i="19" s="1"/>
  <c r="L199" i="19"/>
  <c r="L197" i="19" s="1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K198" i="19"/>
  <c r="J198" i="19"/>
  <c r="J197" i="19" s="1"/>
  <c r="I198" i="19"/>
  <c r="I197" i="19" s="1"/>
  <c r="H198" i="19"/>
  <c r="H197" i="19" s="1"/>
  <c r="G198" i="19"/>
  <c r="F198" i="19"/>
  <c r="E198" i="19"/>
  <c r="E197" i="19" s="1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O192" i="19"/>
  <c r="M192" i="19"/>
  <c r="L192" i="19"/>
  <c r="K192" i="19"/>
  <c r="J192" i="19"/>
  <c r="I192" i="19"/>
  <c r="H192" i="19"/>
  <c r="G192" i="19"/>
  <c r="F192" i="19"/>
  <c r="E192" i="19"/>
  <c r="D192" i="19"/>
  <c r="C192" i="19"/>
  <c r="B192" i="19"/>
  <c r="W191" i="19"/>
  <c r="V191" i="19"/>
  <c r="U191" i="19"/>
  <c r="T191" i="19"/>
  <c r="S191" i="19"/>
  <c r="R191" i="19"/>
  <c r="Q191" i="19"/>
  <c r="P191" i="19"/>
  <c r="O191" i="19"/>
  <c r="N191" i="19"/>
  <c r="M191" i="19"/>
  <c r="L191" i="19"/>
  <c r="K191" i="19"/>
  <c r="J191" i="19"/>
  <c r="I191" i="19"/>
  <c r="H191" i="19"/>
  <c r="G191" i="19"/>
  <c r="F191" i="19"/>
  <c r="E191" i="19"/>
  <c r="D191" i="19"/>
  <c r="C191" i="19"/>
  <c r="B191" i="19"/>
  <c r="D190" i="19"/>
  <c r="C190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O188" i="19"/>
  <c r="M188" i="19"/>
  <c r="L188" i="19"/>
  <c r="K188" i="19"/>
  <c r="J188" i="19"/>
  <c r="I188" i="19"/>
  <c r="H188" i="19"/>
  <c r="G188" i="19"/>
  <c r="F188" i="19"/>
  <c r="E188" i="19"/>
  <c r="D188" i="19"/>
  <c r="C188" i="19"/>
  <c r="B188" i="19"/>
  <c r="O187" i="19"/>
  <c r="M187" i="19"/>
  <c r="L187" i="19"/>
  <c r="K187" i="19"/>
  <c r="J187" i="19"/>
  <c r="I187" i="19"/>
  <c r="H187" i="19"/>
  <c r="G187" i="19"/>
  <c r="F187" i="19"/>
  <c r="E187" i="19"/>
  <c r="D187" i="19"/>
  <c r="C187" i="19"/>
  <c r="B187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O185" i="19"/>
  <c r="M185" i="19"/>
  <c r="L185" i="19"/>
  <c r="K185" i="19"/>
  <c r="J185" i="19"/>
  <c r="I185" i="19"/>
  <c r="H185" i="19"/>
  <c r="G185" i="19"/>
  <c r="F185" i="19"/>
  <c r="E185" i="19"/>
  <c r="D185" i="19"/>
  <c r="C185" i="19"/>
  <c r="B185" i="19"/>
  <c r="O183" i="19"/>
  <c r="M183" i="19"/>
  <c r="L183" i="19"/>
  <c r="K183" i="19"/>
  <c r="J183" i="19"/>
  <c r="I183" i="19"/>
  <c r="H183" i="19"/>
  <c r="G183" i="19"/>
  <c r="F183" i="19"/>
  <c r="E183" i="19"/>
  <c r="D183" i="19"/>
  <c r="C183" i="19"/>
  <c r="B183" i="19"/>
  <c r="W182" i="19"/>
  <c r="V182" i="19"/>
  <c r="U182" i="19"/>
  <c r="T182" i="19"/>
  <c r="S182" i="19"/>
  <c r="R182" i="19"/>
  <c r="Q182" i="19"/>
  <c r="P182" i="19"/>
  <c r="O182" i="19"/>
  <c r="O178" i="19" s="1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G178" i="19" s="1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6" i="19"/>
  <c r="V176" i="19"/>
  <c r="U176" i="19"/>
  <c r="T176" i="19"/>
  <c r="S176" i="19"/>
  <c r="R176" i="19"/>
  <c r="Q176" i="19"/>
  <c r="P176" i="19"/>
  <c r="O176" i="19"/>
  <c r="N176" i="19"/>
  <c r="M176" i="19"/>
  <c r="L176" i="19"/>
  <c r="K176" i="19"/>
  <c r="J176" i="19"/>
  <c r="I176" i="19"/>
  <c r="H176" i="19"/>
  <c r="G176" i="19"/>
  <c r="F176" i="19"/>
  <c r="E176" i="19"/>
  <c r="D176" i="19"/>
  <c r="C176" i="19"/>
  <c r="B176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3" i="19"/>
  <c r="V173" i="19"/>
  <c r="U173" i="19"/>
  <c r="T173" i="19"/>
  <c r="S173" i="19"/>
  <c r="R173" i="19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C173" i="19"/>
  <c r="B173" i="19"/>
  <c r="W172" i="19"/>
  <c r="V172" i="19"/>
  <c r="U172" i="19"/>
  <c r="T172" i="19"/>
  <c r="S172" i="19"/>
  <c r="R172" i="19"/>
  <c r="Q172" i="19"/>
  <c r="P172" i="19"/>
  <c r="O172" i="19"/>
  <c r="N172" i="19"/>
  <c r="M172" i="19"/>
  <c r="L172" i="19"/>
  <c r="K172" i="19"/>
  <c r="J172" i="19"/>
  <c r="I172" i="19"/>
  <c r="H172" i="19"/>
  <c r="G172" i="19"/>
  <c r="F172" i="19"/>
  <c r="E172" i="19"/>
  <c r="D172" i="19"/>
  <c r="C172" i="19"/>
  <c r="B172" i="19"/>
  <c r="T171" i="19"/>
  <c r="S171" i="19"/>
  <c r="K171" i="19"/>
  <c r="E171" i="19"/>
  <c r="D171" i="19"/>
  <c r="C171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9" i="19"/>
  <c r="V169" i="19"/>
  <c r="U169" i="19"/>
  <c r="T169" i="19"/>
  <c r="S169" i="19"/>
  <c r="R169" i="19"/>
  <c r="Q169" i="19"/>
  <c r="P169" i="19"/>
  <c r="O169" i="19"/>
  <c r="N169" i="19"/>
  <c r="M169" i="19"/>
  <c r="L169" i="19"/>
  <c r="K169" i="19"/>
  <c r="J169" i="19"/>
  <c r="I169" i="19"/>
  <c r="H169" i="19"/>
  <c r="G169" i="19"/>
  <c r="F169" i="19"/>
  <c r="E169" i="19"/>
  <c r="D169" i="19"/>
  <c r="C169" i="19"/>
  <c r="B169" i="19"/>
  <c r="W168" i="19"/>
  <c r="V168" i="19"/>
  <c r="U168" i="19"/>
  <c r="T168" i="19"/>
  <c r="S168" i="19"/>
  <c r="R168" i="19"/>
  <c r="Q168" i="19"/>
  <c r="P168" i="19"/>
  <c r="O168" i="19"/>
  <c r="N168" i="19"/>
  <c r="M168" i="19"/>
  <c r="L168" i="19"/>
  <c r="K168" i="19"/>
  <c r="J168" i="19"/>
  <c r="I168" i="19"/>
  <c r="H168" i="19"/>
  <c r="G168" i="19"/>
  <c r="F168" i="19"/>
  <c r="E168" i="19"/>
  <c r="D168" i="19"/>
  <c r="C168" i="19"/>
  <c r="B168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C167" i="19"/>
  <c r="B167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5" i="19"/>
  <c r="V165" i="19"/>
  <c r="U165" i="19"/>
  <c r="T165" i="19"/>
  <c r="S165" i="19"/>
  <c r="R165" i="19"/>
  <c r="Q165" i="19"/>
  <c r="P165" i="19"/>
  <c r="O165" i="19"/>
  <c r="N165" i="19"/>
  <c r="M165" i="19"/>
  <c r="L165" i="19"/>
  <c r="K165" i="19"/>
  <c r="J165" i="19"/>
  <c r="I165" i="19"/>
  <c r="H165" i="19"/>
  <c r="G165" i="19"/>
  <c r="F165" i="19"/>
  <c r="E165" i="19"/>
  <c r="D165" i="19"/>
  <c r="C165" i="19"/>
  <c r="B165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E160" i="19" s="1"/>
  <c r="D161" i="19"/>
  <c r="C161" i="19"/>
  <c r="B161" i="19"/>
  <c r="F160" i="19"/>
  <c r="W142" i="19"/>
  <c r="V142" i="19"/>
  <c r="U142" i="19"/>
  <c r="U209" i="19" s="1"/>
  <c r="T142" i="19"/>
  <c r="T209" i="19" s="1"/>
  <c r="S142" i="19"/>
  <c r="R142" i="19"/>
  <c r="Q142" i="19"/>
  <c r="Q209" i="19" s="1"/>
  <c r="P142" i="19"/>
  <c r="P209" i="19" s="1"/>
  <c r="O142" i="19"/>
  <c r="N142" i="19"/>
  <c r="M142" i="19"/>
  <c r="M209" i="19" s="1"/>
  <c r="L142" i="19"/>
  <c r="K142" i="19"/>
  <c r="J142" i="19"/>
  <c r="I142" i="19"/>
  <c r="I248" i="19" s="1"/>
  <c r="H142" i="19"/>
  <c r="H248" i="19" s="1"/>
  <c r="G142" i="19"/>
  <c r="F142" i="19"/>
  <c r="E142" i="19"/>
  <c r="E209" i="19" s="1"/>
  <c r="D142" i="19"/>
  <c r="C142" i="19"/>
  <c r="B142" i="19"/>
  <c r="W121" i="19"/>
  <c r="V121" i="19"/>
  <c r="U121" i="19"/>
  <c r="U203" i="19" s="1"/>
  <c r="T121" i="19"/>
  <c r="T203" i="19" s="1"/>
  <c r="S121" i="19"/>
  <c r="R121" i="19"/>
  <c r="Q121" i="19"/>
  <c r="P121" i="19"/>
  <c r="P203" i="19" s="1"/>
  <c r="O121" i="19"/>
  <c r="N121" i="19"/>
  <c r="M121" i="19"/>
  <c r="M246" i="19" s="1"/>
  <c r="L121" i="19"/>
  <c r="L246" i="19" s="1"/>
  <c r="K121" i="19"/>
  <c r="J121" i="19"/>
  <c r="I121" i="19"/>
  <c r="H121" i="19"/>
  <c r="H203" i="19" s="1"/>
  <c r="G121" i="19"/>
  <c r="F121" i="19"/>
  <c r="E121" i="19"/>
  <c r="E246" i="19" s="1"/>
  <c r="D121" i="19"/>
  <c r="D246" i="19" s="1"/>
  <c r="C121" i="19"/>
  <c r="B121" i="19"/>
  <c r="W93" i="19"/>
  <c r="V93" i="19"/>
  <c r="U93" i="19"/>
  <c r="T93" i="19"/>
  <c r="S93" i="19"/>
  <c r="R93" i="19"/>
  <c r="R61" i="19" s="1"/>
  <c r="Q93" i="19"/>
  <c r="P93" i="19"/>
  <c r="O93" i="19"/>
  <c r="N93" i="19"/>
  <c r="M93" i="19"/>
  <c r="M237" i="19" s="1"/>
  <c r="L93" i="19"/>
  <c r="L237" i="19" s="1"/>
  <c r="K93" i="19"/>
  <c r="K237" i="19" s="1"/>
  <c r="J93" i="19"/>
  <c r="I93" i="19"/>
  <c r="I237" i="19" s="1"/>
  <c r="H93" i="19"/>
  <c r="G93" i="19"/>
  <c r="F93" i="19"/>
  <c r="E93" i="19"/>
  <c r="E237" i="19" s="1"/>
  <c r="D93" i="19"/>
  <c r="D237" i="19" s="1"/>
  <c r="C93" i="19"/>
  <c r="C237" i="19" s="1"/>
  <c r="B93" i="19"/>
  <c r="W72" i="19"/>
  <c r="V72" i="19"/>
  <c r="U72" i="19"/>
  <c r="T72" i="19"/>
  <c r="T61" i="19" s="1"/>
  <c r="S72" i="19"/>
  <c r="S61" i="19" s="1"/>
  <c r="R72" i="19"/>
  <c r="Q72" i="19"/>
  <c r="Q61" i="19" s="1"/>
  <c r="P72" i="19"/>
  <c r="O72" i="19"/>
  <c r="O235" i="19" s="1"/>
  <c r="N72" i="19"/>
  <c r="M72" i="19"/>
  <c r="L72" i="19"/>
  <c r="L184" i="19" s="1"/>
  <c r="K72" i="19"/>
  <c r="K61" i="19" s="1"/>
  <c r="J72" i="19"/>
  <c r="J61" i="19" s="1"/>
  <c r="I72" i="19"/>
  <c r="I235" i="19" s="1"/>
  <c r="H72" i="19"/>
  <c r="H235" i="19" s="1"/>
  <c r="G72" i="19"/>
  <c r="G235" i="19" s="1"/>
  <c r="F72" i="19"/>
  <c r="E72" i="19"/>
  <c r="D72" i="19"/>
  <c r="D184" i="19" s="1"/>
  <c r="C72" i="19"/>
  <c r="B72" i="19"/>
  <c r="C61" i="19"/>
  <c r="C229" i="19" s="1"/>
  <c r="B61" i="19"/>
  <c r="B229" i="19" s="1"/>
  <c r="W44" i="19"/>
  <c r="W226" i="19" s="1"/>
  <c r="V44" i="19"/>
  <c r="V226" i="19" s="1"/>
  <c r="U44" i="19"/>
  <c r="U226" i="19" s="1"/>
  <c r="T44" i="19"/>
  <c r="T226" i="19" s="1"/>
  <c r="S44" i="19"/>
  <c r="S226" i="19" s="1"/>
  <c r="R44" i="19"/>
  <c r="Q44" i="19"/>
  <c r="P44" i="19"/>
  <c r="P226" i="19" s="1"/>
  <c r="O44" i="19"/>
  <c r="O226" i="19" s="1"/>
  <c r="N44" i="19"/>
  <c r="N226" i="19" s="1"/>
  <c r="M44" i="19"/>
  <c r="M226" i="19" s="1"/>
  <c r="L44" i="19"/>
  <c r="L226" i="19" s="1"/>
  <c r="K44" i="19"/>
  <c r="K226" i="19" s="1"/>
  <c r="J44" i="19"/>
  <c r="I44" i="19"/>
  <c r="H44" i="19"/>
  <c r="H226" i="19" s="1"/>
  <c r="G44" i="19"/>
  <c r="G226" i="19" s="1"/>
  <c r="F44" i="19"/>
  <c r="F226" i="19" s="1"/>
  <c r="E44" i="19"/>
  <c r="E226" i="19" s="1"/>
  <c r="D44" i="19"/>
  <c r="D226" i="19" s="1"/>
  <c r="C44" i="19"/>
  <c r="C226" i="19" s="1"/>
  <c r="B44" i="19"/>
  <c r="H5" i="19"/>
  <c r="H217" i="19" s="1"/>
  <c r="G5" i="19"/>
  <c r="G217" i="19" s="1"/>
  <c r="F5" i="19"/>
  <c r="F217" i="19" s="1"/>
  <c r="E5" i="19"/>
  <c r="E217" i="19" s="1"/>
  <c r="D5" i="19"/>
  <c r="D217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T248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D235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D226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3" i="18"/>
  <c r="G223" i="18"/>
  <c r="F223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S198" i="18"/>
  <c r="R198" i="18"/>
  <c r="R197" i="18" s="1"/>
  <c r="Q198" i="18"/>
  <c r="Q197" i="18" s="1"/>
  <c r="P198" i="18"/>
  <c r="O198" i="18"/>
  <c r="N198" i="18"/>
  <c r="M198" i="18"/>
  <c r="L198" i="18"/>
  <c r="K198" i="18"/>
  <c r="J198" i="18"/>
  <c r="I198" i="18"/>
  <c r="I197" i="18" s="1"/>
  <c r="H198" i="18"/>
  <c r="H197" i="18" s="1"/>
  <c r="G198" i="18"/>
  <c r="F198" i="18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V190" i="18"/>
  <c r="T190" i="18"/>
  <c r="O190" i="18"/>
  <c r="N190" i="18"/>
  <c r="L190" i="18"/>
  <c r="G190" i="18"/>
  <c r="F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R184" i="18"/>
  <c r="K184" i="18"/>
  <c r="J184" i="18"/>
  <c r="I184" i="18"/>
  <c r="C184" i="18"/>
  <c r="B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V178" i="18" s="1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O178" i="18" s="1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75" i="18"/>
  <c r="V175" i="18"/>
  <c r="U175" i="18"/>
  <c r="T175" i="18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D175" i="18"/>
  <c r="C175" i="18"/>
  <c r="B175" i="18"/>
  <c r="W174" i="18"/>
  <c r="V174" i="18"/>
  <c r="U174" i="18"/>
  <c r="T174" i="18"/>
  <c r="S174" i="18"/>
  <c r="R174" i="18"/>
  <c r="Q174" i="18"/>
  <c r="P174" i="18"/>
  <c r="O174" i="18"/>
  <c r="N174" i="18"/>
  <c r="M174" i="18"/>
  <c r="L174" i="18"/>
  <c r="K174" i="18"/>
  <c r="J174" i="18"/>
  <c r="I174" i="18"/>
  <c r="H174" i="18"/>
  <c r="G174" i="18"/>
  <c r="F174" i="18"/>
  <c r="E174" i="18"/>
  <c r="D174" i="18"/>
  <c r="C174" i="18"/>
  <c r="B174" i="18"/>
  <c r="W173" i="18"/>
  <c r="V173" i="18"/>
  <c r="U173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W172" i="18"/>
  <c r="V172" i="18"/>
  <c r="U172" i="18"/>
  <c r="T172" i="18"/>
  <c r="S172" i="18"/>
  <c r="R172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B172" i="18"/>
  <c r="E171" i="18"/>
  <c r="W170" i="18"/>
  <c r="V170" i="18"/>
  <c r="U170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B170" i="18"/>
  <c r="W169" i="18"/>
  <c r="V169" i="18"/>
  <c r="U169" i="18"/>
  <c r="T169" i="18"/>
  <c r="S169" i="18"/>
  <c r="R169" i="18"/>
  <c r="Q169" i="18"/>
  <c r="P169" i="18"/>
  <c r="O169" i="18"/>
  <c r="N169" i="18"/>
  <c r="M169" i="18"/>
  <c r="L169" i="18"/>
  <c r="K169" i="18"/>
  <c r="J169" i="18"/>
  <c r="I169" i="18"/>
  <c r="H169" i="18"/>
  <c r="G169" i="18"/>
  <c r="F169" i="18"/>
  <c r="E169" i="18"/>
  <c r="D169" i="18"/>
  <c r="C169" i="18"/>
  <c r="B169" i="18"/>
  <c r="W168" i="18"/>
  <c r="V168" i="18"/>
  <c r="U168" i="18"/>
  <c r="T168" i="18"/>
  <c r="S168" i="18"/>
  <c r="R168" i="18"/>
  <c r="Q168" i="18"/>
  <c r="P168" i="18"/>
  <c r="O168" i="18"/>
  <c r="N168" i="18"/>
  <c r="M168" i="18"/>
  <c r="L168" i="18"/>
  <c r="K168" i="18"/>
  <c r="J168" i="18"/>
  <c r="I168" i="18"/>
  <c r="H168" i="18"/>
  <c r="G168" i="18"/>
  <c r="F168" i="18"/>
  <c r="E168" i="18"/>
  <c r="D168" i="18"/>
  <c r="C168" i="18"/>
  <c r="B168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B167" i="18"/>
  <c r="W165" i="18"/>
  <c r="V165" i="18"/>
  <c r="U165" i="18"/>
  <c r="T165" i="18"/>
  <c r="S165" i="18"/>
  <c r="R165" i="18"/>
  <c r="Q165" i="18"/>
  <c r="P165" i="18"/>
  <c r="O165" i="18"/>
  <c r="N165" i="18"/>
  <c r="M165" i="18"/>
  <c r="L165" i="18"/>
  <c r="K165" i="18"/>
  <c r="J165" i="18"/>
  <c r="I165" i="18"/>
  <c r="H165" i="18"/>
  <c r="G165" i="18"/>
  <c r="F165" i="18"/>
  <c r="E165" i="18"/>
  <c r="D165" i="18"/>
  <c r="C165" i="18"/>
  <c r="B165" i="18"/>
  <c r="W164" i="18"/>
  <c r="V164" i="18"/>
  <c r="U164" i="18"/>
  <c r="T164" i="18"/>
  <c r="S164" i="18"/>
  <c r="R164" i="18"/>
  <c r="Q164" i="18"/>
  <c r="P164" i="18"/>
  <c r="O164" i="18"/>
  <c r="N164" i="18"/>
  <c r="M164" i="18"/>
  <c r="L164" i="18"/>
  <c r="K164" i="18"/>
  <c r="J164" i="18"/>
  <c r="I164" i="18"/>
  <c r="H164" i="18"/>
  <c r="G164" i="18"/>
  <c r="F164" i="18"/>
  <c r="E164" i="18"/>
  <c r="D164" i="18"/>
  <c r="C164" i="18"/>
  <c r="B164" i="18"/>
  <c r="W163" i="18"/>
  <c r="V163" i="18"/>
  <c r="U163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B163" i="18"/>
  <c r="W162" i="18"/>
  <c r="V162" i="18"/>
  <c r="U162" i="18"/>
  <c r="T162" i="18"/>
  <c r="S162" i="18"/>
  <c r="R162" i="18"/>
  <c r="Q162" i="18"/>
  <c r="P162" i="18"/>
  <c r="O162" i="18"/>
  <c r="N162" i="18"/>
  <c r="M162" i="18"/>
  <c r="L162" i="18"/>
  <c r="K162" i="18"/>
  <c r="J162" i="18"/>
  <c r="I162" i="18"/>
  <c r="H162" i="18"/>
  <c r="G162" i="18"/>
  <c r="F162" i="18"/>
  <c r="E162" i="18"/>
  <c r="D162" i="18"/>
  <c r="C162" i="18"/>
  <c r="B162" i="18"/>
  <c r="W161" i="18"/>
  <c r="V161" i="18"/>
  <c r="U161" i="18"/>
  <c r="T161" i="18"/>
  <c r="S161" i="18"/>
  <c r="R161" i="18"/>
  <c r="Q161" i="18"/>
  <c r="P161" i="18"/>
  <c r="O161" i="18"/>
  <c r="N161" i="18"/>
  <c r="M161" i="18"/>
  <c r="L161" i="18"/>
  <c r="K161" i="18"/>
  <c r="J161" i="18"/>
  <c r="I161" i="18"/>
  <c r="H161" i="18"/>
  <c r="G161" i="18"/>
  <c r="F161" i="18"/>
  <c r="E161" i="18"/>
  <c r="D161" i="18"/>
  <c r="C161" i="18"/>
  <c r="B161" i="18"/>
  <c r="W142" i="18"/>
  <c r="W209" i="18" s="1"/>
  <c r="V142" i="18"/>
  <c r="V209" i="18" s="1"/>
  <c r="U142" i="18"/>
  <c r="U209" i="18" s="1"/>
  <c r="T142" i="18"/>
  <c r="T209" i="18" s="1"/>
  <c r="S142" i="18"/>
  <c r="S248" i="18" s="1"/>
  <c r="R142" i="18"/>
  <c r="Q142" i="18"/>
  <c r="Q209" i="18" s="1"/>
  <c r="P142" i="18"/>
  <c r="P209" i="18" s="1"/>
  <c r="O142" i="18"/>
  <c r="O209" i="18" s="1"/>
  <c r="N142" i="18"/>
  <c r="N209" i="18" s="1"/>
  <c r="M142" i="18"/>
  <c r="M209" i="18" s="1"/>
  <c r="L142" i="18"/>
  <c r="L209" i="18" s="1"/>
  <c r="K142" i="18"/>
  <c r="K248" i="18" s="1"/>
  <c r="J142" i="18"/>
  <c r="I142" i="18"/>
  <c r="I209" i="18" s="1"/>
  <c r="H142" i="18"/>
  <c r="H248" i="18" s="1"/>
  <c r="G142" i="18"/>
  <c r="G209" i="18" s="1"/>
  <c r="F142" i="18"/>
  <c r="F209" i="18" s="1"/>
  <c r="E142" i="18"/>
  <c r="E209" i="18" s="1"/>
  <c r="D142" i="18"/>
  <c r="D209" i="18" s="1"/>
  <c r="C142" i="18"/>
  <c r="B142" i="18"/>
  <c r="W121" i="18"/>
  <c r="V121" i="18"/>
  <c r="V246" i="18" s="1"/>
  <c r="U121" i="18"/>
  <c r="U203" i="18" s="1"/>
  <c r="T121" i="18"/>
  <c r="T203" i="18" s="1"/>
  <c r="S121" i="18"/>
  <c r="R121" i="18"/>
  <c r="Q121" i="18"/>
  <c r="Q203" i="18" s="1"/>
  <c r="P121" i="18"/>
  <c r="P203" i="18" s="1"/>
  <c r="O121" i="18"/>
  <c r="N121" i="18"/>
  <c r="N246" i="18" s="1"/>
  <c r="M121" i="18"/>
  <c r="M203" i="18" s="1"/>
  <c r="L121" i="18"/>
  <c r="L203" i="18" s="1"/>
  <c r="K121" i="18"/>
  <c r="J121" i="18"/>
  <c r="I121" i="18"/>
  <c r="I203" i="18" s="1"/>
  <c r="H121" i="18"/>
  <c r="H203" i="18" s="1"/>
  <c r="G121" i="18"/>
  <c r="F121" i="18"/>
  <c r="F246" i="18" s="1"/>
  <c r="E121" i="18"/>
  <c r="E203" i="18" s="1"/>
  <c r="D121" i="18"/>
  <c r="D203" i="18" s="1"/>
  <c r="C121" i="18"/>
  <c r="B121" i="18"/>
  <c r="W93" i="18"/>
  <c r="W190" i="18" s="1"/>
  <c r="V93" i="18"/>
  <c r="U93" i="18"/>
  <c r="U190" i="18" s="1"/>
  <c r="T93" i="18"/>
  <c r="S93" i="18"/>
  <c r="S190" i="18" s="1"/>
  <c r="R93" i="18"/>
  <c r="R190" i="18" s="1"/>
  <c r="Q93" i="18"/>
  <c r="Q190" i="18" s="1"/>
  <c r="P93" i="18"/>
  <c r="P190" i="18" s="1"/>
  <c r="O93" i="18"/>
  <c r="O237" i="18" s="1"/>
  <c r="N93" i="18"/>
  <c r="M93" i="18"/>
  <c r="M190" i="18" s="1"/>
  <c r="L93" i="18"/>
  <c r="K93" i="18"/>
  <c r="K190" i="18" s="1"/>
  <c r="J93" i="18"/>
  <c r="J190" i="18" s="1"/>
  <c r="I93" i="18"/>
  <c r="I190" i="18" s="1"/>
  <c r="H93" i="18"/>
  <c r="H190" i="18" s="1"/>
  <c r="G93" i="18"/>
  <c r="G237" i="18" s="1"/>
  <c r="F93" i="18"/>
  <c r="E93" i="18"/>
  <c r="E190" i="18" s="1"/>
  <c r="D93" i="18"/>
  <c r="D190" i="18" s="1"/>
  <c r="C93" i="18"/>
  <c r="C190" i="18" s="1"/>
  <c r="B93" i="18"/>
  <c r="B190" i="18" s="1"/>
  <c r="W72" i="18"/>
  <c r="V72" i="18"/>
  <c r="U72" i="18"/>
  <c r="U184" i="18" s="1"/>
  <c r="T72" i="18"/>
  <c r="T184" i="18" s="1"/>
  <c r="S72" i="18"/>
  <c r="S184" i="18" s="1"/>
  <c r="R72" i="18"/>
  <c r="R235" i="18" s="1"/>
  <c r="Q72" i="18"/>
  <c r="Q184" i="18" s="1"/>
  <c r="P72" i="18"/>
  <c r="P184" i="18" s="1"/>
  <c r="O72" i="18"/>
  <c r="N72" i="18"/>
  <c r="M72" i="18"/>
  <c r="M184" i="18" s="1"/>
  <c r="L72" i="18"/>
  <c r="L184" i="18" s="1"/>
  <c r="K72" i="18"/>
  <c r="J72" i="18"/>
  <c r="J235" i="18" s="1"/>
  <c r="I72" i="18"/>
  <c r="H72" i="18"/>
  <c r="H184" i="18" s="1"/>
  <c r="G72" i="18"/>
  <c r="F72" i="18"/>
  <c r="E72" i="18"/>
  <c r="E184" i="18" s="1"/>
  <c r="D72" i="18"/>
  <c r="D184" i="18" s="1"/>
  <c r="C72" i="18"/>
  <c r="B72" i="18"/>
  <c r="B235" i="18" s="1"/>
  <c r="W44" i="18"/>
  <c r="W226" i="18" s="1"/>
  <c r="V44" i="18"/>
  <c r="V226" i="18" s="1"/>
  <c r="U44" i="18"/>
  <c r="T44" i="18"/>
  <c r="T226" i="18" s="1"/>
  <c r="S44" i="18"/>
  <c r="S226" i="18" s="1"/>
  <c r="R44" i="18"/>
  <c r="R226" i="18" s="1"/>
  <c r="Q44" i="18"/>
  <c r="Q226" i="18" s="1"/>
  <c r="P44" i="18"/>
  <c r="P226" i="18" s="1"/>
  <c r="O44" i="18"/>
  <c r="O226" i="18" s="1"/>
  <c r="N44" i="18"/>
  <c r="N226" i="18" s="1"/>
  <c r="M44" i="18"/>
  <c r="M5" i="18" s="1"/>
  <c r="M217" i="18" s="1"/>
  <c r="L44" i="18"/>
  <c r="L226" i="18" s="1"/>
  <c r="K44" i="18"/>
  <c r="K226" i="18" s="1"/>
  <c r="J44" i="18"/>
  <c r="J226" i="18" s="1"/>
  <c r="I44" i="18"/>
  <c r="I226" i="18" s="1"/>
  <c r="H44" i="18"/>
  <c r="H226" i="18" s="1"/>
  <c r="G44" i="18"/>
  <c r="G226" i="18" s="1"/>
  <c r="F44" i="18"/>
  <c r="F226" i="18" s="1"/>
  <c r="E44" i="18"/>
  <c r="D44" i="18"/>
  <c r="D171" i="18" s="1"/>
  <c r="C44" i="18"/>
  <c r="C226" i="18" s="1"/>
  <c r="B44" i="18"/>
  <c r="B226" i="18" s="1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166" i="18" s="1"/>
  <c r="V16" i="18"/>
  <c r="V166" i="18" s="1"/>
  <c r="U16" i="18"/>
  <c r="U223" i="18" s="1"/>
  <c r="T16" i="18"/>
  <c r="T223" i="18" s="1"/>
  <c r="S16" i="18"/>
  <c r="S96" i="16" s="1"/>
  <c r="R16" i="18"/>
  <c r="R96" i="16" s="1"/>
  <c r="Q16" i="18"/>
  <c r="Q166" i="18" s="1"/>
  <c r="P16" i="18"/>
  <c r="P166" i="18" s="1"/>
  <c r="O16" i="18"/>
  <c r="O166" i="18" s="1"/>
  <c r="N16" i="18"/>
  <c r="N166" i="18" s="1"/>
  <c r="M16" i="18"/>
  <c r="M223" i="18" s="1"/>
  <c r="L16" i="18"/>
  <c r="L223" i="18" s="1"/>
  <c r="K16" i="18"/>
  <c r="K96" i="16" s="1"/>
  <c r="J16" i="18"/>
  <c r="J96" i="16" s="1"/>
  <c r="I16" i="18"/>
  <c r="I166" i="18" s="1"/>
  <c r="H16" i="18"/>
  <c r="H166" i="18" s="1"/>
  <c r="G16" i="18"/>
  <c r="G166" i="18" s="1"/>
  <c r="F16" i="18"/>
  <c r="F166" i="18" s="1"/>
  <c r="E16" i="18"/>
  <c r="E223" i="18" s="1"/>
  <c r="D16" i="18"/>
  <c r="D223" i="18" s="1"/>
  <c r="C16" i="18"/>
  <c r="B16" i="18"/>
  <c r="F5" i="18"/>
  <c r="F217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U226" i="17"/>
  <c r="N226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V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Q197" i="17" s="1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H190" i="17"/>
  <c r="G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J184" i="17"/>
  <c r="I184" i="17"/>
  <c r="B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N178" i="17" s="1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F178" i="17" s="1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D178" i="17" s="1"/>
  <c r="C180" i="17"/>
  <c r="B180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B175" i="17"/>
  <c r="W174" i="17"/>
  <c r="V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B174" i="17"/>
  <c r="W173" i="17"/>
  <c r="V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B173" i="17"/>
  <c r="W172" i="17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W171" i="17"/>
  <c r="U171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B170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B169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B167" i="17"/>
  <c r="W166" i="17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B166" i="17"/>
  <c r="W165" i="17"/>
  <c r="V165" i="17"/>
  <c r="U165" i="17"/>
  <c r="T165" i="17"/>
  <c r="S165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B165" i="17"/>
  <c r="W164" i="17"/>
  <c r="V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B164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D163" i="17"/>
  <c r="C163" i="17"/>
  <c r="B163" i="17"/>
  <c r="W162" i="17"/>
  <c r="V162" i="17"/>
  <c r="U162" i="17"/>
  <c r="T162" i="17"/>
  <c r="S162" i="17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F162" i="17"/>
  <c r="E162" i="17"/>
  <c r="D162" i="17"/>
  <c r="C162" i="17"/>
  <c r="B162" i="17"/>
  <c r="W161" i="17"/>
  <c r="V161" i="17"/>
  <c r="V160" i="17" s="1"/>
  <c r="U161" i="17"/>
  <c r="T161" i="17"/>
  <c r="S161" i="17"/>
  <c r="R161" i="17"/>
  <c r="Q161" i="17"/>
  <c r="P161" i="17"/>
  <c r="O161" i="17"/>
  <c r="N161" i="17"/>
  <c r="M161" i="17"/>
  <c r="L161" i="17"/>
  <c r="L160" i="17" s="1"/>
  <c r="K161" i="17"/>
  <c r="J161" i="17"/>
  <c r="I161" i="17"/>
  <c r="H161" i="17"/>
  <c r="G161" i="17"/>
  <c r="F161" i="17"/>
  <c r="E161" i="17"/>
  <c r="D161" i="17"/>
  <c r="D160" i="17" s="1"/>
  <c r="C161" i="17"/>
  <c r="C160" i="17" s="1"/>
  <c r="B161" i="17"/>
  <c r="W142" i="17"/>
  <c r="V142" i="17"/>
  <c r="V209" i="17" s="1"/>
  <c r="U142" i="17"/>
  <c r="U209" i="17" s="1"/>
  <c r="T142" i="17"/>
  <c r="S142" i="17"/>
  <c r="R142" i="17"/>
  <c r="R248" i="17" s="1"/>
  <c r="Q142" i="17"/>
  <c r="Q248" i="17" s="1"/>
  <c r="P142" i="17"/>
  <c r="P248" i="17" s="1"/>
  <c r="O142" i="17"/>
  <c r="N142" i="17"/>
  <c r="N209" i="17" s="1"/>
  <c r="M142" i="17"/>
  <c r="M209" i="17" s="1"/>
  <c r="L142" i="17"/>
  <c r="K142" i="17"/>
  <c r="J142" i="17"/>
  <c r="J248" i="17" s="1"/>
  <c r="I142" i="17"/>
  <c r="I248" i="17" s="1"/>
  <c r="H142" i="17"/>
  <c r="H248" i="17" s="1"/>
  <c r="G142" i="17"/>
  <c r="F142" i="17"/>
  <c r="F209" i="17" s="1"/>
  <c r="E142" i="17"/>
  <c r="E209" i="17" s="1"/>
  <c r="D142" i="17"/>
  <c r="C142" i="17"/>
  <c r="B142" i="17"/>
  <c r="B248" i="17" s="1"/>
  <c r="W121" i="17"/>
  <c r="V121" i="17"/>
  <c r="V246" i="17" s="1"/>
  <c r="U121" i="17"/>
  <c r="U246" i="17" s="1"/>
  <c r="T121" i="17"/>
  <c r="T246" i="17" s="1"/>
  <c r="S121" i="17"/>
  <c r="R121" i="17"/>
  <c r="R203" i="17" s="1"/>
  <c r="Q121" i="17"/>
  <c r="Q203" i="17" s="1"/>
  <c r="P121" i="17"/>
  <c r="O121" i="17"/>
  <c r="N121" i="17"/>
  <c r="N246" i="17" s="1"/>
  <c r="M121" i="17"/>
  <c r="M246" i="17" s="1"/>
  <c r="L121" i="17"/>
  <c r="L246" i="17" s="1"/>
  <c r="K121" i="17"/>
  <c r="J121" i="17"/>
  <c r="J203" i="17" s="1"/>
  <c r="I121" i="17"/>
  <c r="I203" i="17" s="1"/>
  <c r="H121" i="17"/>
  <c r="G121" i="17"/>
  <c r="F121" i="17"/>
  <c r="F246" i="17" s="1"/>
  <c r="E121" i="17"/>
  <c r="E246" i="17" s="1"/>
  <c r="D121" i="17"/>
  <c r="D246" i="17" s="1"/>
  <c r="C121" i="17"/>
  <c r="B121" i="17"/>
  <c r="B203" i="17" s="1"/>
  <c r="W93" i="17"/>
  <c r="W237" i="17" s="1"/>
  <c r="V93" i="17"/>
  <c r="V237" i="17" s="1"/>
  <c r="U93" i="17"/>
  <c r="U237" i="17" s="1"/>
  <c r="T93" i="17"/>
  <c r="T190" i="17" s="1"/>
  <c r="S93" i="17"/>
  <c r="R93" i="17"/>
  <c r="R190" i="17" s="1"/>
  <c r="Q93" i="17"/>
  <c r="Q190" i="17" s="1"/>
  <c r="P93" i="17"/>
  <c r="P237" i="17" s="1"/>
  <c r="O93" i="17"/>
  <c r="O237" i="17" s="1"/>
  <c r="N93" i="17"/>
  <c r="N237" i="17" s="1"/>
  <c r="M93" i="17"/>
  <c r="M237" i="17" s="1"/>
  <c r="L93" i="17"/>
  <c r="L190" i="17" s="1"/>
  <c r="K93" i="17"/>
  <c r="J93" i="17"/>
  <c r="J190" i="17" s="1"/>
  <c r="I93" i="17"/>
  <c r="I190" i="17" s="1"/>
  <c r="H93" i="17"/>
  <c r="H237" i="17" s="1"/>
  <c r="G93" i="17"/>
  <c r="G237" i="17" s="1"/>
  <c r="F93" i="17"/>
  <c r="F237" i="17" s="1"/>
  <c r="E93" i="17"/>
  <c r="E237" i="17" s="1"/>
  <c r="D93" i="17"/>
  <c r="D190" i="17" s="1"/>
  <c r="C93" i="17"/>
  <c r="B93" i="17"/>
  <c r="B190" i="17" s="1"/>
  <c r="W72" i="17"/>
  <c r="V72" i="17"/>
  <c r="V184" i="17" s="1"/>
  <c r="U72" i="17"/>
  <c r="U184" i="17" s="1"/>
  <c r="T72" i="17"/>
  <c r="T235" i="17" s="1"/>
  <c r="S72" i="17"/>
  <c r="S235" i="17" s="1"/>
  <c r="R72" i="17"/>
  <c r="R235" i="17" s="1"/>
  <c r="Q72" i="17"/>
  <c r="Q235" i="17" s="1"/>
  <c r="P72" i="17"/>
  <c r="O72" i="17"/>
  <c r="N72" i="17"/>
  <c r="N184" i="17" s="1"/>
  <c r="M72" i="17"/>
  <c r="M184" i="17" s="1"/>
  <c r="L72" i="17"/>
  <c r="L235" i="17" s="1"/>
  <c r="K72" i="17"/>
  <c r="K235" i="17" s="1"/>
  <c r="J72" i="17"/>
  <c r="J235" i="17" s="1"/>
  <c r="I72" i="17"/>
  <c r="I235" i="17" s="1"/>
  <c r="H72" i="17"/>
  <c r="G72" i="17"/>
  <c r="F72" i="17"/>
  <c r="F184" i="17" s="1"/>
  <c r="E72" i="17"/>
  <c r="E184" i="17" s="1"/>
  <c r="D72" i="17"/>
  <c r="D235" i="17" s="1"/>
  <c r="C72" i="17"/>
  <c r="C235" i="17" s="1"/>
  <c r="B72" i="17"/>
  <c r="B235" i="17" s="1"/>
  <c r="W44" i="17"/>
  <c r="W226" i="17" s="1"/>
  <c r="V44" i="17"/>
  <c r="V5" i="17" s="1"/>
  <c r="U44" i="17"/>
  <c r="U5" i="17" s="1"/>
  <c r="U53" i="16" s="1"/>
  <c r="U62" i="4" s="1"/>
  <c r="U135" i="4" s="1"/>
  <c r="T44" i="17"/>
  <c r="T226" i="17" s="1"/>
  <c r="S44" i="17"/>
  <c r="S226" i="17" s="1"/>
  <c r="R44" i="17"/>
  <c r="R226" i="17" s="1"/>
  <c r="Q44" i="17"/>
  <c r="P44" i="17"/>
  <c r="P226" i="17" s="1"/>
  <c r="O44" i="17"/>
  <c r="O226" i="17" s="1"/>
  <c r="N44" i="17"/>
  <c r="N5" i="17" s="1"/>
  <c r="N53" i="16" s="1"/>
  <c r="M44" i="17"/>
  <c r="M226" i="17" s="1"/>
  <c r="L44" i="17"/>
  <c r="L226" i="17" s="1"/>
  <c r="K44" i="17"/>
  <c r="K226" i="17" s="1"/>
  <c r="J44" i="17"/>
  <c r="J226" i="17" s="1"/>
  <c r="I44" i="17"/>
  <c r="H44" i="17"/>
  <c r="H226" i="17" s="1"/>
  <c r="G44" i="17"/>
  <c r="G226" i="17" s="1"/>
  <c r="F44" i="17"/>
  <c r="F5" i="17" s="1"/>
  <c r="F53" i="16" s="1"/>
  <c r="E44" i="17"/>
  <c r="E226" i="17" s="1"/>
  <c r="D44" i="17"/>
  <c r="D226" i="17" s="1"/>
  <c r="C44" i="17"/>
  <c r="C226" i="17" s="1"/>
  <c r="B44" i="17"/>
  <c r="B226" i="17" s="1"/>
  <c r="E5" i="17"/>
  <c r="E53" i="16" s="1"/>
  <c r="D5" i="17"/>
  <c r="D53" i="16" s="1"/>
  <c r="D101" i="16" s="1"/>
  <c r="D164" i="4" s="1"/>
  <c r="C5" i="17"/>
  <c r="C53" i="16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F97" i="16"/>
  <c r="W96" i="16"/>
  <c r="I96" i="16"/>
  <c r="D96" i="16"/>
  <c r="C96" i="16"/>
  <c r="B96" i="16"/>
  <c r="O93" i="16"/>
  <c r="N93" i="16"/>
  <c r="J93" i="16"/>
  <c r="N92" i="16"/>
  <c r="D92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W111" i="4" s="1"/>
  <c r="V82" i="16"/>
  <c r="V111" i="4" s="1"/>
  <c r="U82" i="16"/>
  <c r="U111" i="4" s="1"/>
  <c r="T82" i="16"/>
  <c r="T111" i="4" s="1"/>
  <c r="S82" i="16"/>
  <c r="S111" i="4" s="1"/>
  <c r="R82" i="16"/>
  <c r="Q82" i="16"/>
  <c r="Q111" i="4" s="1"/>
  <c r="P82" i="16"/>
  <c r="P111" i="4" s="1"/>
  <c r="O82" i="16"/>
  <c r="O111" i="4" s="1"/>
  <c r="N82" i="16"/>
  <c r="N111" i="4" s="1"/>
  <c r="M82" i="16"/>
  <c r="M111" i="4" s="1"/>
  <c r="L82" i="16"/>
  <c r="L111" i="4" s="1"/>
  <c r="K82" i="16"/>
  <c r="K111" i="4" s="1"/>
  <c r="J82" i="16"/>
  <c r="J111" i="4" s="1"/>
  <c r="I82" i="16"/>
  <c r="I111" i="4" s="1"/>
  <c r="H82" i="16"/>
  <c r="H103" i="16" s="1"/>
  <c r="H166" i="4" s="1"/>
  <c r="G82" i="16"/>
  <c r="F82" i="16"/>
  <c r="F111" i="4" s="1"/>
  <c r="E82" i="16"/>
  <c r="D82" i="16"/>
  <c r="C82" i="16"/>
  <c r="B82" i="16"/>
  <c r="C81" i="16"/>
  <c r="B81" i="16"/>
  <c r="B110" i="4" s="1"/>
  <c r="W78" i="16"/>
  <c r="V78" i="16"/>
  <c r="U78" i="16"/>
  <c r="T78" i="16"/>
  <c r="S78" i="16"/>
  <c r="R78" i="16"/>
  <c r="R41" i="7" s="1"/>
  <c r="Q78" i="16"/>
  <c r="Q41" i="7" s="1"/>
  <c r="P78" i="16"/>
  <c r="P41" i="7" s="1"/>
  <c r="O78" i="16"/>
  <c r="O41" i="7" s="1"/>
  <c r="N78" i="16"/>
  <c r="N41" i="7" s="1"/>
  <c r="M78" i="16"/>
  <c r="M41" i="7" s="1"/>
  <c r="L78" i="16"/>
  <c r="L41" i="7" s="1"/>
  <c r="K78" i="16"/>
  <c r="K41" i="7" s="1"/>
  <c r="J78" i="16"/>
  <c r="J41" i="7" s="1"/>
  <c r="I78" i="16"/>
  <c r="I41" i="7" s="1"/>
  <c r="H78" i="16"/>
  <c r="H41" i="7" s="1"/>
  <c r="G78" i="16"/>
  <c r="G41" i="7" s="1"/>
  <c r="F78" i="16"/>
  <c r="E78" i="16"/>
  <c r="E41" i="7" s="1"/>
  <c r="D78" i="16"/>
  <c r="D41" i="7" s="1"/>
  <c r="C78" i="16"/>
  <c r="C41" i="7" s="1"/>
  <c r="B78" i="16"/>
  <c r="B41" i="7" s="1"/>
  <c r="A74" i="16"/>
  <c r="A73" i="16"/>
  <c r="W72" i="16"/>
  <c r="W90" i="16" s="1"/>
  <c r="V72" i="16"/>
  <c r="V90" i="16" s="1"/>
  <c r="U72" i="16"/>
  <c r="U90" i="16" s="1"/>
  <c r="T72" i="16"/>
  <c r="T90" i="16" s="1"/>
  <c r="S72" i="16"/>
  <c r="S90" i="16" s="1"/>
  <c r="R72" i="16"/>
  <c r="Q72" i="16"/>
  <c r="Q90" i="16" s="1"/>
  <c r="P72" i="16"/>
  <c r="P71" i="16" s="1"/>
  <c r="O72" i="16"/>
  <c r="O90" i="16" s="1"/>
  <c r="N72" i="16"/>
  <c r="N90" i="16" s="1"/>
  <c r="M72" i="16"/>
  <c r="M90" i="16" s="1"/>
  <c r="L72" i="16"/>
  <c r="L90" i="16" s="1"/>
  <c r="K72" i="16"/>
  <c r="K90" i="16" s="1"/>
  <c r="J72" i="16"/>
  <c r="I72" i="16"/>
  <c r="I90" i="16" s="1"/>
  <c r="H72" i="16"/>
  <c r="H71" i="16" s="1"/>
  <c r="G72" i="16"/>
  <c r="G90" i="16" s="1"/>
  <c r="F72" i="16"/>
  <c r="F90" i="16" s="1"/>
  <c r="E72" i="16"/>
  <c r="E90" i="16" s="1"/>
  <c r="D72" i="16"/>
  <c r="D90" i="16" s="1"/>
  <c r="C72" i="16"/>
  <c r="C90" i="16" s="1"/>
  <c r="B72" i="16"/>
  <c r="A72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V55" i="16"/>
  <c r="V93" i="16" s="1"/>
  <c r="U55" i="16"/>
  <c r="T55" i="16"/>
  <c r="T93" i="16" s="1"/>
  <c r="S55" i="16"/>
  <c r="S64" i="4" s="1"/>
  <c r="S137" i="4" s="1"/>
  <c r="R55" i="16"/>
  <c r="R93" i="16" s="1"/>
  <c r="Q55" i="16"/>
  <c r="Q93" i="16" s="1"/>
  <c r="P55" i="16"/>
  <c r="P64" i="4" s="1"/>
  <c r="O55" i="16"/>
  <c r="N55" i="16"/>
  <c r="M55" i="16"/>
  <c r="L55" i="16"/>
  <c r="L93" i="16" s="1"/>
  <c r="K55" i="16"/>
  <c r="J55" i="16"/>
  <c r="I55" i="16"/>
  <c r="I93" i="16" s="1"/>
  <c r="H55" i="16"/>
  <c r="H64" i="4" s="1"/>
  <c r="H137" i="4" s="1"/>
  <c r="G55" i="16"/>
  <c r="F55" i="16"/>
  <c r="F64" i="4" s="1"/>
  <c r="E55" i="16"/>
  <c r="E93" i="16" s="1"/>
  <c r="D55" i="16"/>
  <c r="D93" i="16" s="1"/>
  <c r="C55" i="16"/>
  <c r="C64" i="4" s="1"/>
  <c r="C137" i="4" s="1"/>
  <c r="B55" i="16"/>
  <c r="B103" i="16" s="1"/>
  <c r="W54" i="16"/>
  <c r="W92" i="16" s="1"/>
  <c r="V54" i="16"/>
  <c r="V63" i="4" s="1"/>
  <c r="V136" i="4" s="1"/>
  <c r="U54" i="16"/>
  <c r="U63" i="4" s="1"/>
  <c r="U136" i="4" s="1"/>
  <c r="T54" i="16"/>
  <c r="S54" i="16"/>
  <c r="S92" i="16" s="1"/>
  <c r="R54" i="16"/>
  <c r="R92" i="16" s="1"/>
  <c r="Q54" i="16"/>
  <c r="Q63" i="4" s="1"/>
  <c r="Q136" i="4" s="1"/>
  <c r="P54" i="16"/>
  <c r="P63" i="4" s="1"/>
  <c r="P136" i="4" s="1"/>
  <c r="O54" i="16"/>
  <c r="O92" i="16" s="1"/>
  <c r="N54" i="16"/>
  <c r="N63" i="4" s="1"/>
  <c r="N136" i="4" s="1"/>
  <c r="M54" i="16"/>
  <c r="M92" i="16" s="1"/>
  <c r="L54" i="16"/>
  <c r="L92" i="16" s="1"/>
  <c r="K54" i="16"/>
  <c r="K92" i="16" s="1"/>
  <c r="J54" i="16"/>
  <c r="J92" i="16" s="1"/>
  <c r="I54" i="16"/>
  <c r="I63" i="4" s="1"/>
  <c r="H54" i="16"/>
  <c r="H92" i="16" s="1"/>
  <c r="G54" i="16"/>
  <c r="G92" i="16" s="1"/>
  <c r="F54" i="16"/>
  <c r="F92" i="16" s="1"/>
  <c r="E54" i="16"/>
  <c r="E92" i="16" s="1"/>
  <c r="D54" i="16"/>
  <c r="C54" i="16"/>
  <c r="C92" i="16" s="1"/>
  <c r="B54" i="16"/>
  <c r="B92" i="16" s="1"/>
  <c r="V53" i="16"/>
  <c r="V101" i="16" s="1"/>
  <c r="V164" i="4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V3" i="16" s="1"/>
  <c r="U4" i="16"/>
  <c r="T4" i="16"/>
  <c r="S4" i="16"/>
  <c r="R4" i="16"/>
  <c r="Q4" i="16"/>
  <c r="Q3" i="16" s="1"/>
  <c r="P4" i="16"/>
  <c r="P3" i="16" s="1"/>
  <c r="P9" i="4" s="1"/>
  <c r="O4" i="16"/>
  <c r="O3" i="16" s="1"/>
  <c r="N4" i="16"/>
  <c r="N3" i="16" s="1"/>
  <c r="N9" i="4" s="1"/>
  <c r="M4" i="16"/>
  <c r="M3" i="16" s="1"/>
  <c r="M9" i="4" s="1"/>
  <c r="L4" i="16"/>
  <c r="L3" i="16" s="1"/>
  <c r="L9" i="4" s="1"/>
  <c r="K4" i="16"/>
  <c r="K3" i="16" s="1"/>
  <c r="K9" i="4" s="1"/>
  <c r="J4" i="16"/>
  <c r="J3" i="16" s="1"/>
  <c r="J9" i="4" s="1"/>
  <c r="I4" i="16"/>
  <c r="I3" i="16" s="1"/>
  <c r="I9" i="4" s="1"/>
  <c r="H4" i="16"/>
  <c r="H3" i="16" s="1"/>
  <c r="H9" i="4" s="1"/>
  <c r="G4" i="16"/>
  <c r="G3" i="16" s="1"/>
  <c r="G9" i="4" s="1"/>
  <c r="F4" i="16"/>
  <c r="F3" i="16" s="1"/>
  <c r="F9" i="4" s="1"/>
  <c r="E4" i="16"/>
  <c r="E3" i="16" s="1"/>
  <c r="E9" i="4" s="1"/>
  <c r="D4" i="16"/>
  <c r="D3" i="16" s="1"/>
  <c r="D9" i="4" s="1"/>
  <c r="C4" i="16"/>
  <c r="C3" i="16" s="1"/>
  <c r="C9" i="4" s="1"/>
  <c r="B4" i="16"/>
  <c r="B3" i="16" s="1"/>
  <c r="U3" i="16"/>
  <c r="T3" i="16"/>
  <c r="S3" i="16"/>
  <c r="R3" i="16"/>
  <c r="R9" i="4" s="1"/>
  <c r="A1" i="16"/>
  <c r="C261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8" i="15"/>
  <c r="V218" i="15"/>
  <c r="V204" i="15" s="1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W210" i="15"/>
  <c r="V210" i="15"/>
  <c r="U210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G204" i="15" s="1"/>
  <c r="F205" i="15"/>
  <c r="F204" i="15" s="1"/>
  <c r="E205" i="15"/>
  <c r="D205" i="15"/>
  <c r="C205" i="15"/>
  <c r="B205" i="15"/>
  <c r="N204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N199" i="15"/>
  <c r="H199" i="15"/>
  <c r="F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E187" i="15" s="1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V187" i="15" s="1"/>
  <c r="U188" i="15"/>
  <c r="T188" i="15"/>
  <c r="S188" i="15"/>
  <c r="R188" i="15"/>
  <c r="Q188" i="15"/>
  <c r="P188" i="15"/>
  <c r="O188" i="15"/>
  <c r="N188" i="15"/>
  <c r="N187" i="15" s="1"/>
  <c r="M188" i="15"/>
  <c r="M187" i="15" s="1"/>
  <c r="L188" i="15"/>
  <c r="K188" i="15"/>
  <c r="J188" i="15"/>
  <c r="I188" i="15"/>
  <c r="H188" i="15"/>
  <c r="H187" i="15" s="1"/>
  <c r="G188" i="15"/>
  <c r="F188" i="15"/>
  <c r="F187" i="15" s="1"/>
  <c r="E188" i="15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F181" i="15"/>
  <c r="D181" i="15"/>
  <c r="W180" i="15"/>
  <c r="W171" i="15" s="1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H171" i="15" s="1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O171" i="15" s="1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P171" i="15" s="1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C171" i="15" s="1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D171" i="15" s="1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K162" i="15" s="1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H162" i="15" s="1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U162" i="15" s="1"/>
  <c r="T163" i="15"/>
  <c r="S163" i="15"/>
  <c r="S162" i="15" s="1"/>
  <c r="R163" i="15"/>
  <c r="R162" i="15" s="1"/>
  <c r="Q163" i="15"/>
  <c r="P163" i="15"/>
  <c r="P162" i="15" s="1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W141" i="15"/>
  <c r="W261" i="15" s="1"/>
  <c r="V141" i="15"/>
  <c r="V261" i="15" s="1"/>
  <c r="U141" i="15"/>
  <c r="T141" i="15"/>
  <c r="T216" i="15" s="1"/>
  <c r="S141" i="15"/>
  <c r="S216" i="15" s="1"/>
  <c r="R141" i="15"/>
  <c r="R261" i="15" s="1"/>
  <c r="Q141" i="15"/>
  <c r="P141" i="15"/>
  <c r="P261" i="15" s="1"/>
  <c r="O141" i="15"/>
  <c r="O261" i="15" s="1"/>
  <c r="N141" i="15"/>
  <c r="N261" i="15" s="1"/>
  <c r="M141" i="15"/>
  <c r="L141" i="15"/>
  <c r="L216" i="15" s="1"/>
  <c r="K141" i="15"/>
  <c r="K216" i="15" s="1"/>
  <c r="J141" i="15"/>
  <c r="J261" i="15" s="1"/>
  <c r="I141" i="15"/>
  <c r="H141" i="15"/>
  <c r="H261" i="15" s="1"/>
  <c r="G141" i="15"/>
  <c r="G261" i="15" s="1"/>
  <c r="F141" i="15"/>
  <c r="F261" i="15" s="1"/>
  <c r="E141" i="15"/>
  <c r="D141" i="15"/>
  <c r="D216" i="15" s="1"/>
  <c r="C141" i="15"/>
  <c r="C216" i="15" s="1"/>
  <c r="B141" i="15"/>
  <c r="B261" i="15" s="1"/>
  <c r="O115" i="15"/>
  <c r="O253" i="15" s="1"/>
  <c r="K115" i="15"/>
  <c r="K253" i="15" s="1"/>
  <c r="J115" i="15"/>
  <c r="J253" i="15" s="1"/>
  <c r="G115" i="15"/>
  <c r="G253" i="15" s="1"/>
  <c r="D115" i="15"/>
  <c r="D253" i="15" s="1"/>
  <c r="C115" i="15"/>
  <c r="C78" i="12" s="1"/>
  <c r="C107" i="4" s="1"/>
  <c r="B115" i="15"/>
  <c r="B253" i="15" s="1"/>
  <c r="W97" i="15"/>
  <c r="W251" i="15" s="1"/>
  <c r="V97" i="15"/>
  <c r="V251" i="15" s="1"/>
  <c r="U97" i="15"/>
  <c r="U251" i="15" s="1"/>
  <c r="T97" i="15"/>
  <c r="T199" i="15" s="1"/>
  <c r="S97" i="15"/>
  <c r="S199" i="15" s="1"/>
  <c r="R97" i="15"/>
  <c r="R199" i="15" s="1"/>
  <c r="Q97" i="15"/>
  <c r="Q199" i="15" s="1"/>
  <c r="P97" i="15"/>
  <c r="P251" i="15" s="1"/>
  <c r="O97" i="15"/>
  <c r="O251" i="15" s="1"/>
  <c r="N97" i="15"/>
  <c r="N251" i="15" s="1"/>
  <c r="M97" i="15"/>
  <c r="M251" i="15" s="1"/>
  <c r="L97" i="15"/>
  <c r="L199" i="15" s="1"/>
  <c r="K97" i="15"/>
  <c r="K199" i="15" s="1"/>
  <c r="J97" i="15"/>
  <c r="J199" i="15" s="1"/>
  <c r="I97" i="15"/>
  <c r="I199" i="15" s="1"/>
  <c r="H97" i="15"/>
  <c r="H251" i="15" s="1"/>
  <c r="G97" i="15"/>
  <c r="G251" i="15" s="1"/>
  <c r="F97" i="15"/>
  <c r="F251" i="15" s="1"/>
  <c r="E97" i="15"/>
  <c r="E251" i="15" s="1"/>
  <c r="D97" i="15"/>
  <c r="D199" i="15" s="1"/>
  <c r="C97" i="15"/>
  <c r="C199" i="15" s="1"/>
  <c r="B97" i="15"/>
  <c r="B199" i="15" s="1"/>
  <c r="W53" i="15"/>
  <c r="V53" i="15"/>
  <c r="V241" i="15" s="1"/>
  <c r="U53" i="15"/>
  <c r="U241" i="15" s="1"/>
  <c r="T53" i="15"/>
  <c r="T241" i="15" s="1"/>
  <c r="S53" i="15"/>
  <c r="R53" i="15"/>
  <c r="R181" i="15" s="1"/>
  <c r="Q53" i="15"/>
  <c r="Q181" i="15" s="1"/>
  <c r="P53" i="15"/>
  <c r="P181" i="15" s="1"/>
  <c r="O53" i="15"/>
  <c r="N53" i="15"/>
  <c r="N241" i="15" s="1"/>
  <c r="M53" i="15"/>
  <c r="M241" i="15" s="1"/>
  <c r="L53" i="15"/>
  <c r="L241" i="15" s="1"/>
  <c r="K53" i="15"/>
  <c r="K181" i="15" s="1"/>
  <c r="J53" i="15"/>
  <c r="J181" i="15" s="1"/>
  <c r="I53" i="15"/>
  <c r="I181" i="15" s="1"/>
  <c r="H53" i="15"/>
  <c r="H181" i="15" s="1"/>
  <c r="G53" i="15"/>
  <c r="F53" i="15"/>
  <c r="F241" i="15" s="1"/>
  <c r="E53" i="15"/>
  <c r="E241" i="15" s="1"/>
  <c r="D53" i="15"/>
  <c r="D241" i="15" s="1"/>
  <c r="C53" i="15"/>
  <c r="C181" i="15" s="1"/>
  <c r="B53" i="15"/>
  <c r="B181" i="15" s="1"/>
  <c r="N34" i="15"/>
  <c r="N233" i="15" s="1"/>
  <c r="I34" i="15"/>
  <c r="I233" i="15" s="1"/>
  <c r="F34" i="15"/>
  <c r="F233" i="15" s="1"/>
  <c r="E34" i="15"/>
  <c r="E233" i="15" s="1"/>
  <c r="D34" i="15"/>
  <c r="D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K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W216" i="14"/>
  <c r="P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R204" i="14" s="1"/>
  <c r="Q205" i="14"/>
  <c r="P205" i="14"/>
  <c r="O205" i="14"/>
  <c r="N205" i="14"/>
  <c r="N204" i="14" s="1"/>
  <c r="M205" i="14"/>
  <c r="L205" i="14"/>
  <c r="K205" i="14"/>
  <c r="J205" i="14"/>
  <c r="I205" i="14"/>
  <c r="H205" i="14"/>
  <c r="H204" i="14" s="1"/>
  <c r="G205" i="14"/>
  <c r="F205" i="14"/>
  <c r="F204" i="14" s="1"/>
  <c r="E205" i="14"/>
  <c r="D205" i="14"/>
  <c r="C205" i="14"/>
  <c r="C204" i="14" s="1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L199" i="14"/>
  <c r="F199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B187" i="14" s="1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L187" i="14" s="1"/>
  <c r="K191" i="14"/>
  <c r="K187" i="14" s="1"/>
  <c r="J191" i="14"/>
  <c r="I191" i="14"/>
  <c r="I187" i="14" s="1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C187" i="14" s="1"/>
  <c r="B190" i="14"/>
  <c r="W189" i="14"/>
  <c r="V189" i="14"/>
  <c r="V187" i="14" s="1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S187" i="14" s="1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T181" i="14"/>
  <c r="K181" i="14"/>
  <c r="D181" i="14"/>
  <c r="B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E171" i="14" s="1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U171" i="14" s="1"/>
  <c r="T172" i="14"/>
  <c r="S172" i="14"/>
  <c r="R172" i="14"/>
  <c r="R171" i="14" s="1"/>
  <c r="Q172" i="14"/>
  <c r="P172" i="14"/>
  <c r="O172" i="14"/>
  <c r="N172" i="14"/>
  <c r="N171" i="14" s="1"/>
  <c r="M172" i="14"/>
  <c r="L172" i="14"/>
  <c r="K172" i="14"/>
  <c r="J172" i="14"/>
  <c r="I172" i="14"/>
  <c r="H172" i="14"/>
  <c r="G172" i="14"/>
  <c r="F172" i="14"/>
  <c r="E172" i="14"/>
  <c r="D172" i="14"/>
  <c r="D171" i="14" s="1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U162" i="14" s="1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J162" i="14" s="1"/>
  <c r="I163" i="14"/>
  <c r="H163" i="14"/>
  <c r="G163" i="14"/>
  <c r="G162" i="14" s="1"/>
  <c r="F163" i="14"/>
  <c r="E163" i="14"/>
  <c r="D163" i="14"/>
  <c r="D162" i="14" s="1"/>
  <c r="C163" i="14"/>
  <c r="B163" i="14"/>
  <c r="N162" i="14"/>
  <c r="W141" i="14"/>
  <c r="W261" i="14" s="1"/>
  <c r="V141" i="14"/>
  <c r="V261" i="14" s="1"/>
  <c r="U141" i="14"/>
  <c r="T141" i="14"/>
  <c r="T216" i="14" s="1"/>
  <c r="S141" i="14"/>
  <c r="R141" i="14"/>
  <c r="R261" i="14" s="1"/>
  <c r="Q141" i="14"/>
  <c r="Q261" i="14" s="1"/>
  <c r="P141" i="14"/>
  <c r="P261" i="14" s="1"/>
  <c r="O141" i="14"/>
  <c r="O261" i="14" s="1"/>
  <c r="N141" i="14"/>
  <c r="N261" i="14" s="1"/>
  <c r="M141" i="14"/>
  <c r="L141" i="14"/>
  <c r="L261" i="14" s="1"/>
  <c r="K141" i="14"/>
  <c r="J141" i="14"/>
  <c r="J261" i="14" s="1"/>
  <c r="I141" i="14"/>
  <c r="I261" i="14" s="1"/>
  <c r="H141" i="14"/>
  <c r="H261" i="14" s="1"/>
  <c r="G141" i="14"/>
  <c r="G261" i="14" s="1"/>
  <c r="F141" i="14"/>
  <c r="F261" i="14" s="1"/>
  <c r="E141" i="14"/>
  <c r="D141" i="14"/>
  <c r="D261" i="14" s="1"/>
  <c r="C141" i="14"/>
  <c r="B141" i="14"/>
  <c r="B261" i="14" s="1"/>
  <c r="W97" i="14"/>
  <c r="V97" i="14"/>
  <c r="V251" i="14" s="1"/>
  <c r="U97" i="14"/>
  <c r="U199" i="14" s="1"/>
  <c r="T97" i="14"/>
  <c r="T251" i="14" s="1"/>
  <c r="S97" i="14"/>
  <c r="S251" i="14" s="1"/>
  <c r="R97" i="14"/>
  <c r="R251" i="14" s="1"/>
  <c r="Q97" i="14"/>
  <c r="Q251" i="14" s="1"/>
  <c r="P97" i="14"/>
  <c r="P251" i="14" s="1"/>
  <c r="O97" i="14"/>
  <c r="N97" i="14"/>
  <c r="N199" i="14" s="1"/>
  <c r="M97" i="14"/>
  <c r="M199" i="14" s="1"/>
  <c r="L97" i="14"/>
  <c r="L251" i="14" s="1"/>
  <c r="K97" i="14"/>
  <c r="K251" i="14" s="1"/>
  <c r="J97" i="14"/>
  <c r="J199" i="14" s="1"/>
  <c r="I97" i="14"/>
  <c r="I251" i="14" s="1"/>
  <c r="H97" i="14"/>
  <c r="H251" i="14" s="1"/>
  <c r="G97" i="14"/>
  <c r="F97" i="14"/>
  <c r="F251" i="14" s="1"/>
  <c r="E97" i="14"/>
  <c r="E199" i="14" s="1"/>
  <c r="D97" i="14"/>
  <c r="D251" i="14" s="1"/>
  <c r="C97" i="14"/>
  <c r="C251" i="14" s="1"/>
  <c r="B97" i="14"/>
  <c r="B251" i="14" s="1"/>
  <c r="W53" i="14"/>
  <c r="V53" i="14"/>
  <c r="V181" i="14" s="1"/>
  <c r="U53" i="14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N53" i="14"/>
  <c r="N241" i="14" s="1"/>
  <c r="M53" i="14"/>
  <c r="L53" i="14"/>
  <c r="L241" i="14" s="1"/>
  <c r="K53" i="14"/>
  <c r="J53" i="14"/>
  <c r="J241" i="14" s="1"/>
  <c r="I53" i="14"/>
  <c r="I241" i="14" s="1"/>
  <c r="H53" i="14"/>
  <c r="H241" i="14" s="1"/>
  <c r="G53" i="14"/>
  <c r="F53" i="14"/>
  <c r="F241" i="14" s="1"/>
  <c r="E53" i="14"/>
  <c r="D53" i="14"/>
  <c r="D241" i="14" s="1"/>
  <c r="C53" i="14"/>
  <c r="C181" i="14" s="1"/>
  <c r="B53" i="14"/>
  <c r="B241" i="14" s="1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O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I216" i="13"/>
  <c r="G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U204" i="13" s="1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T204" i="13" s="1"/>
  <c r="S209" i="13"/>
  <c r="R209" i="13"/>
  <c r="R204" i="13" s="1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L204" i="13" s="1"/>
  <c r="K208" i="13"/>
  <c r="J208" i="13"/>
  <c r="I208" i="13"/>
  <c r="I204" i="13" s="1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H204" i="13" s="1"/>
  <c r="G207" i="13"/>
  <c r="F207" i="13"/>
  <c r="E207" i="13"/>
  <c r="D207" i="13"/>
  <c r="C207" i="13"/>
  <c r="C204" i="13" s="1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J204" i="13" s="1"/>
  <c r="I206" i="13"/>
  <c r="H206" i="13"/>
  <c r="G206" i="13"/>
  <c r="F206" i="13"/>
  <c r="E206" i="13"/>
  <c r="D206" i="13"/>
  <c r="C206" i="13"/>
  <c r="B206" i="13"/>
  <c r="B204" i="13" s="1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G199" i="13"/>
  <c r="E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O187" i="13" s="1"/>
  <c r="N188" i="13"/>
  <c r="M188" i="13"/>
  <c r="L188" i="13"/>
  <c r="K188" i="13"/>
  <c r="K187" i="13" s="1"/>
  <c r="J188" i="13"/>
  <c r="I188" i="13"/>
  <c r="H188" i="13"/>
  <c r="G188" i="13"/>
  <c r="F188" i="13"/>
  <c r="E188" i="13"/>
  <c r="E187" i="13" s="1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U181" i="13"/>
  <c r="T181" i="13"/>
  <c r="S181" i="13"/>
  <c r="E181" i="13"/>
  <c r="D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L171" i="13" s="1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S172" i="13"/>
  <c r="R172" i="13"/>
  <c r="Q172" i="13"/>
  <c r="P172" i="13"/>
  <c r="P171" i="13" s="1"/>
  <c r="O172" i="13"/>
  <c r="N172" i="13"/>
  <c r="M172" i="13"/>
  <c r="L172" i="13"/>
  <c r="K172" i="13"/>
  <c r="J172" i="13"/>
  <c r="I172" i="13"/>
  <c r="H172" i="13"/>
  <c r="G172" i="13"/>
  <c r="F172" i="13"/>
  <c r="E172" i="13"/>
  <c r="E171" i="13" s="1"/>
  <c r="D172" i="13"/>
  <c r="C172" i="13"/>
  <c r="B172" i="13"/>
  <c r="U171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H162" i="13" s="1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E162" i="13" s="1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G162" i="13" s="1"/>
  <c r="F164" i="13"/>
  <c r="E164" i="13"/>
  <c r="D164" i="13"/>
  <c r="C164" i="13"/>
  <c r="B164" i="13"/>
  <c r="W163" i="13"/>
  <c r="W162" i="13" s="1"/>
  <c r="V163" i="13"/>
  <c r="U163" i="13"/>
  <c r="T163" i="13"/>
  <c r="S163" i="13"/>
  <c r="R163" i="13"/>
  <c r="R162" i="13" s="1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W141" i="13"/>
  <c r="W261" i="13" s="1"/>
  <c r="V141" i="13"/>
  <c r="U141" i="13"/>
  <c r="T141" i="13"/>
  <c r="T261" i="13" s="1"/>
  <c r="S141" i="13"/>
  <c r="R141" i="13"/>
  <c r="Q141" i="13"/>
  <c r="Q261" i="13" s="1"/>
  <c r="P141" i="13"/>
  <c r="P261" i="13" s="1"/>
  <c r="O141" i="13"/>
  <c r="O261" i="13" s="1"/>
  <c r="N141" i="13"/>
  <c r="M141" i="13"/>
  <c r="L141" i="13"/>
  <c r="L261" i="13" s="1"/>
  <c r="K141" i="13"/>
  <c r="J141" i="13"/>
  <c r="I141" i="13"/>
  <c r="I261" i="13" s="1"/>
  <c r="H141" i="13"/>
  <c r="H261" i="13" s="1"/>
  <c r="G141" i="13"/>
  <c r="G261" i="13" s="1"/>
  <c r="F141" i="13"/>
  <c r="E141" i="13"/>
  <c r="D141" i="13"/>
  <c r="D261" i="13" s="1"/>
  <c r="C141" i="13"/>
  <c r="B141" i="13"/>
  <c r="W97" i="13"/>
  <c r="W251" i="13" s="1"/>
  <c r="V97" i="13"/>
  <c r="V199" i="13" s="1"/>
  <c r="U97" i="13"/>
  <c r="U251" i="13" s="1"/>
  <c r="T97" i="13"/>
  <c r="S97" i="13"/>
  <c r="R97" i="13"/>
  <c r="R251" i="13" s="1"/>
  <c r="Q97" i="13"/>
  <c r="P97" i="13"/>
  <c r="O97" i="13"/>
  <c r="O199" i="13" s="1"/>
  <c r="N97" i="13"/>
  <c r="N199" i="13" s="1"/>
  <c r="M97" i="13"/>
  <c r="M251" i="13" s="1"/>
  <c r="M243" i="13" s="1"/>
  <c r="L97" i="13"/>
  <c r="K97" i="13"/>
  <c r="J97" i="13"/>
  <c r="J251" i="13" s="1"/>
  <c r="I97" i="13"/>
  <c r="H97" i="13"/>
  <c r="G97" i="13"/>
  <c r="G251" i="13" s="1"/>
  <c r="F97" i="13"/>
  <c r="F199" i="13" s="1"/>
  <c r="E97" i="13"/>
  <c r="E251" i="13" s="1"/>
  <c r="D97" i="13"/>
  <c r="C97" i="13"/>
  <c r="B97" i="13"/>
  <c r="B251" i="13" s="1"/>
  <c r="W53" i="13"/>
  <c r="V53" i="13"/>
  <c r="U53" i="13"/>
  <c r="U241" i="13" s="1"/>
  <c r="T53" i="13"/>
  <c r="T241" i="13" s="1"/>
  <c r="S53" i="13"/>
  <c r="S241" i="13" s="1"/>
  <c r="R53" i="13"/>
  <c r="Q53" i="13"/>
  <c r="Q241" i="13" s="1"/>
  <c r="P53" i="13"/>
  <c r="P181" i="13" s="1"/>
  <c r="O53" i="13"/>
  <c r="N53" i="13"/>
  <c r="M53" i="13"/>
  <c r="M241" i="13" s="1"/>
  <c r="L53" i="13"/>
  <c r="L241" i="13" s="1"/>
  <c r="K53" i="13"/>
  <c r="K241" i="13" s="1"/>
  <c r="J53" i="13"/>
  <c r="I53" i="13"/>
  <c r="I241" i="13" s="1"/>
  <c r="H53" i="13"/>
  <c r="H181" i="13" s="1"/>
  <c r="G53" i="13"/>
  <c r="F53" i="13"/>
  <c r="E53" i="13"/>
  <c r="E241" i="13" s="1"/>
  <c r="D53" i="13"/>
  <c r="D241" i="13" s="1"/>
  <c r="C53" i="13"/>
  <c r="C241" i="13" s="1"/>
  <c r="B53" i="13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B89" i="12"/>
  <c r="P87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W77" i="12"/>
  <c r="V77" i="12"/>
  <c r="U77" i="12"/>
  <c r="T77" i="12"/>
  <c r="S77" i="12"/>
  <c r="R77" i="12"/>
  <c r="Q77" i="12"/>
  <c r="P77" i="12"/>
  <c r="P106" i="4" s="1"/>
  <c r="O77" i="12"/>
  <c r="O106" i="4" s="1"/>
  <c r="N77" i="12"/>
  <c r="N106" i="4" s="1"/>
  <c r="M77" i="12"/>
  <c r="M106" i="4" s="1"/>
  <c r="L77" i="12"/>
  <c r="L106" i="4" s="1"/>
  <c r="K77" i="12"/>
  <c r="K106" i="4" s="1"/>
  <c r="J77" i="12"/>
  <c r="J106" i="4" s="1"/>
  <c r="I77" i="12"/>
  <c r="I106" i="4" s="1"/>
  <c r="H77" i="12"/>
  <c r="H106" i="4" s="1"/>
  <c r="G77" i="12"/>
  <c r="G106" i="4" s="1"/>
  <c r="F77" i="12"/>
  <c r="F106" i="4" s="1"/>
  <c r="E77" i="12"/>
  <c r="E106" i="4" s="1"/>
  <c r="D77" i="12"/>
  <c r="D106" i="4" s="1"/>
  <c r="C77" i="12"/>
  <c r="C106" i="4" s="1"/>
  <c r="B77" i="12"/>
  <c r="E76" i="12"/>
  <c r="W74" i="12"/>
  <c r="W103" i="4" s="1"/>
  <c r="V74" i="12"/>
  <c r="V103" i="4" s="1"/>
  <c r="U74" i="12"/>
  <c r="U103" i="4" s="1"/>
  <c r="T74" i="12"/>
  <c r="T103" i="4" s="1"/>
  <c r="S74" i="12"/>
  <c r="S103" i="4" s="1"/>
  <c r="R74" i="12"/>
  <c r="R103" i="4" s="1"/>
  <c r="Q74" i="12"/>
  <c r="Q103" i="4" s="1"/>
  <c r="P74" i="12"/>
  <c r="O74" i="12"/>
  <c r="O103" i="4" s="1"/>
  <c r="N74" i="12"/>
  <c r="M74" i="12"/>
  <c r="L74" i="12"/>
  <c r="K74" i="12"/>
  <c r="J74" i="12"/>
  <c r="I74" i="12"/>
  <c r="I103" i="4" s="1"/>
  <c r="H74" i="12"/>
  <c r="G74" i="12"/>
  <c r="F74" i="12"/>
  <c r="E74" i="12"/>
  <c r="E103" i="4" s="1"/>
  <c r="D74" i="12"/>
  <c r="C74" i="12"/>
  <c r="C103" i="4" s="1"/>
  <c r="B74" i="12"/>
  <c r="B103" i="4" s="1"/>
  <c r="W72" i="12"/>
  <c r="W40" i="7" s="1"/>
  <c r="V72" i="12"/>
  <c r="V40" i="7" s="1"/>
  <c r="U72" i="12"/>
  <c r="U40" i="7" s="1"/>
  <c r="T72" i="12"/>
  <c r="T40" i="7" s="1"/>
  <c r="S72" i="12"/>
  <c r="S40" i="7" s="1"/>
  <c r="R72" i="12"/>
  <c r="R40" i="7" s="1"/>
  <c r="Q72" i="12"/>
  <c r="Q40" i="7" s="1"/>
  <c r="P72" i="12"/>
  <c r="P40" i="7" s="1"/>
  <c r="O72" i="12"/>
  <c r="O40" i="7" s="1"/>
  <c r="N72" i="12"/>
  <c r="M72" i="12"/>
  <c r="M40" i="7" s="1"/>
  <c r="L72" i="12"/>
  <c r="K72" i="12"/>
  <c r="J72" i="12"/>
  <c r="I72" i="12"/>
  <c r="I40" i="7" s="1"/>
  <c r="H72" i="12"/>
  <c r="G72" i="12"/>
  <c r="F72" i="12"/>
  <c r="E72" i="12"/>
  <c r="D72" i="12"/>
  <c r="C72" i="12"/>
  <c r="B72" i="12"/>
  <c r="B40" i="7" s="1"/>
  <c r="W68" i="12"/>
  <c r="W101" i="12" s="1"/>
  <c r="W162" i="4" s="1"/>
  <c r="V68" i="12"/>
  <c r="V89" i="12" s="1"/>
  <c r="U68" i="12"/>
  <c r="U89" i="12" s="1"/>
  <c r="T68" i="12"/>
  <c r="T101" i="12" s="1"/>
  <c r="T162" i="4" s="1"/>
  <c r="S68" i="12"/>
  <c r="S101" i="12" s="1"/>
  <c r="S162" i="4" s="1"/>
  <c r="R68" i="12"/>
  <c r="R101" i="12" s="1"/>
  <c r="R162" i="4" s="1"/>
  <c r="Q68" i="12"/>
  <c r="Q101" i="12" s="1"/>
  <c r="Q162" i="4" s="1"/>
  <c r="P68" i="12"/>
  <c r="P101" i="12" s="1"/>
  <c r="P162" i="4" s="1"/>
  <c r="O68" i="12"/>
  <c r="O101" i="12" s="1"/>
  <c r="O162" i="4" s="1"/>
  <c r="N68" i="12"/>
  <c r="N89" i="12" s="1"/>
  <c r="M68" i="12"/>
  <c r="M89" i="12" s="1"/>
  <c r="L68" i="12"/>
  <c r="L101" i="12" s="1"/>
  <c r="L162" i="4" s="1"/>
  <c r="K68" i="12"/>
  <c r="K101" i="12" s="1"/>
  <c r="K162" i="4" s="1"/>
  <c r="J68" i="12"/>
  <c r="J101" i="12" s="1"/>
  <c r="J162" i="4" s="1"/>
  <c r="I68" i="12"/>
  <c r="I101" i="12" s="1"/>
  <c r="I162" i="4" s="1"/>
  <c r="H68" i="12"/>
  <c r="H101" i="12" s="1"/>
  <c r="H162" i="4" s="1"/>
  <c r="G68" i="12"/>
  <c r="G101" i="12" s="1"/>
  <c r="F68" i="12"/>
  <c r="F89" i="12" s="1"/>
  <c r="E68" i="12"/>
  <c r="E101" i="12" s="1"/>
  <c r="D68" i="12"/>
  <c r="D101" i="12" s="1"/>
  <c r="C68" i="12"/>
  <c r="C101" i="12" s="1"/>
  <c r="B68" i="12"/>
  <c r="B101" i="12" s="1"/>
  <c r="W67" i="12"/>
  <c r="W88" i="12" s="1"/>
  <c r="V67" i="12"/>
  <c r="V88" i="12" s="1"/>
  <c r="U67" i="12"/>
  <c r="U100" i="12" s="1"/>
  <c r="U161" i="4" s="1"/>
  <c r="T67" i="12"/>
  <c r="T88" i="12" s="1"/>
  <c r="S67" i="12"/>
  <c r="S100" i="12" s="1"/>
  <c r="S161" i="4" s="1"/>
  <c r="R67" i="12"/>
  <c r="R100" i="12" s="1"/>
  <c r="R161" i="4" s="1"/>
  <c r="Q67" i="12"/>
  <c r="Q100" i="12" s="1"/>
  <c r="Q161" i="4" s="1"/>
  <c r="P67" i="12"/>
  <c r="P100" i="12" s="1"/>
  <c r="P161" i="4" s="1"/>
  <c r="O67" i="12"/>
  <c r="O100" i="12" s="1"/>
  <c r="O161" i="4" s="1"/>
  <c r="N67" i="12"/>
  <c r="N100" i="12" s="1"/>
  <c r="N161" i="4" s="1"/>
  <c r="M67" i="12"/>
  <c r="M100" i="12" s="1"/>
  <c r="M161" i="4" s="1"/>
  <c r="L67" i="12"/>
  <c r="L88" i="12" s="1"/>
  <c r="K67" i="12"/>
  <c r="K100" i="12" s="1"/>
  <c r="K161" i="4" s="1"/>
  <c r="J67" i="12"/>
  <c r="J100" i="12" s="1"/>
  <c r="J161" i="4" s="1"/>
  <c r="I67" i="12"/>
  <c r="I100" i="12" s="1"/>
  <c r="I161" i="4" s="1"/>
  <c r="H67" i="12"/>
  <c r="H100" i="12" s="1"/>
  <c r="H161" i="4" s="1"/>
  <c r="G67" i="12"/>
  <c r="G88" i="12" s="1"/>
  <c r="F67" i="12"/>
  <c r="F88" i="12" s="1"/>
  <c r="E67" i="12"/>
  <c r="E100" i="12" s="1"/>
  <c r="E161" i="4" s="1"/>
  <c r="D67" i="12"/>
  <c r="D88" i="12" s="1"/>
  <c r="C67" i="12"/>
  <c r="C100" i="12" s="1"/>
  <c r="C161" i="4" s="1"/>
  <c r="B67" i="12"/>
  <c r="B100" i="12" s="1"/>
  <c r="B161" i="4" s="1"/>
  <c r="W66" i="12"/>
  <c r="W99" i="12" s="1"/>
  <c r="W160" i="4" s="1"/>
  <c r="V66" i="12"/>
  <c r="V58" i="4" s="1"/>
  <c r="U66" i="12"/>
  <c r="U87" i="12" s="1"/>
  <c r="T66" i="12"/>
  <c r="T87" i="12" s="1"/>
  <c r="S66" i="12"/>
  <c r="S87" i="12" s="1"/>
  <c r="R66" i="12"/>
  <c r="R87" i="12" s="1"/>
  <c r="Q66" i="12"/>
  <c r="P66" i="12"/>
  <c r="P99" i="12" s="1"/>
  <c r="P160" i="4" s="1"/>
  <c r="O66" i="12"/>
  <c r="O99" i="12" s="1"/>
  <c r="N66" i="12"/>
  <c r="N87" i="12" s="1"/>
  <c r="M66" i="12"/>
  <c r="M99" i="12" s="1"/>
  <c r="L66" i="12"/>
  <c r="L87" i="12" s="1"/>
  <c r="K66" i="12"/>
  <c r="K87" i="12" s="1"/>
  <c r="J66" i="12"/>
  <c r="J87" i="12" s="1"/>
  <c r="I66" i="12"/>
  <c r="I87" i="12" s="1"/>
  <c r="H66" i="12"/>
  <c r="H99" i="12" s="1"/>
  <c r="H160" i="4" s="1"/>
  <c r="G66" i="12"/>
  <c r="G99" i="12" s="1"/>
  <c r="G160" i="4" s="1"/>
  <c r="F66" i="12"/>
  <c r="F87" i="12" s="1"/>
  <c r="E66" i="12"/>
  <c r="E99" i="12" s="1"/>
  <c r="E160" i="4" s="1"/>
  <c r="D66" i="12"/>
  <c r="D87" i="12" s="1"/>
  <c r="C66" i="12"/>
  <c r="C99" i="12" s="1"/>
  <c r="C160" i="4" s="1"/>
  <c r="B66" i="12"/>
  <c r="B87" i="12" s="1"/>
  <c r="U65" i="12"/>
  <c r="U98" i="12" s="1"/>
  <c r="U159" i="4" s="1"/>
  <c r="T65" i="12"/>
  <c r="T98" i="12" s="1"/>
  <c r="T159" i="4" s="1"/>
  <c r="S65" i="12"/>
  <c r="S98" i="12" s="1"/>
  <c r="S159" i="4" s="1"/>
  <c r="P65" i="12"/>
  <c r="P86" i="12" s="1"/>
  <c r="K65" i="12"/>
  <c r="K86" i="12" s="1"/>
  <c r="W64" i="12"/>
  <c r="W85" i="12" s="1"/>
  <c r="V64" i="12"/>
  <c r="V85" i="12" s="1"/>
  <c r="U64" i="12"/>
  <c r="U97" i="12" s="1"/>
  <c r="U158" i="4" s="1"/>
  <c r="T64" i="12"/>
  <c r="T97" i="12" s="1"/>
  <c r="S64" i="12"/>
  <c r="S97" i="12" s="1"/>
  <c r="R64" i="12"/>
  <c r="R85" i="12" s="1"/>
  <c r="Q64" i="12"/>
  <c r="Q97" i="12" s="1"/>
  <c r="P64" i="12"/>
  <c r="P85" i="12" s="1"/>
  <c r="O64" i="12"/>
  <c r="O85" i="12" s="1"/>
  <c r="N64" i="12"/>
  <c r="N85" i="12" s="1"/>
  <c r="M64" i="12"/>
  <c r="M85" i="12" s="1"/>
  <c r="L64" i="12"/>
  <c r="L97" i="12" s="1"/>
  <c r="L158" i="4" s="1"/>
  <c r="K64" i="12"/>
  <c r="K97" i="12" s="1"/>
  <c r="K158" i="4" s="1"/>
  <c r="J64" i="12"/>
  <c r="J85" i="12" s="1"/>
  <c r="I64" i="12"/>
  <c r="H64" i="12"/>
  <c r="G64" i="12"/>
  <c r="G97" i="12" s="1"/>
  <c r="G158" i="4" s="1"/>
  <c r="F64" i="12"/>
  <c r="F85" i="12" s="1"/>
  <c r="E64" i="12"/>
  <c r="E85" i="12" s="1"/>
  <c r="D64" i="12"/>
  <c r="D97" i="12" s="1"/>
  <c r="D158" i="4" s="1"/>
  <c r="C64" i="12"/>
  <c r="C97" i="12" s="1"/>
  <c r="C158" i="4" s="1"/>
  <c r="B64" i="12"/>
  <c r="B56" i="4" s="1"/>
  <c r="B131" i="4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S37" i="12" s="1"/>
  <c r="R39" i="12"/>
  <c r="Q39" i="12"/>
  <c r="P39" i="12"/>
  <c r="O39" i="12"/>
  <c r="N39" i="12"/>
  <c r="M39" i="12"/>
  <c r="L39" i="12"/>
  <c r="K39" i="12"/>
  <c r="J39" i="12"/>
  <c r="I39" i="12"/>
  <c r="I37" i="12" s="1"/>
  <c r="H39" i="12"/>
  <c r="G39" i="12"/>
  <c r="F39" i="12"/>
  <c r="F37" i="12" s="1"/>
  <c r="E39" i="12"/>
  <c r="D39" i="12"/>
  <c r="C39" i="12"/>
  <c r="C37" i="12" s="1"/>
  <c r="B39" i="12"/>
  <c r="W38" i="12"/>
  <c r="W37" i="12" s="1"/>
  <c r="V38" i="12"/>
  <c r="V37" i="12" s="1"/>
  <c r="U38" i="12"/>
  <c r="T38" i="12"/>
  <c r="S38" i="12"/>
  <c r="R38" i="12"/>
  <c r="R37" i="12" s="1"/>
  <c r="Q38" i="12"/>
  <c r="P38" i="12"/>
  <c r="P37" i="12" s="1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U37" i="12"/>
  <c r="N37" i="12"/>
  <c r="M37" i="12"/>
  <c r="K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U31" i="12" s="1"/>
  <c r="T33" i="12"/>
  <c r="T31" i="12" s="1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W32" i="12"/>
  <c r="V32" i="12"/>
  <c r="U32" i="12"/>
  <c r="T32" i="12"/>
  <c r="S32" i="12"/>
  <c r="R32" i="12"/>
  <c r="Q32" i="12"/>
  <c r="P32" i="12"/>
  <c r="O32" i="12"/>
  <c r="N32" i="12"/>
  <c r="N31" i="12" s="1"/>
  <c r="M32" i="12"/>
  <c r="M31" i="12" s="1"/>
  <c r="L32" i="12"/>
  <c r="L31" i="12" s="1"/>
  <c r="K32" i="12"/>
  <c r="K31" i="12" s="1"/>
  <c r="J32" i="12"/>
  <c r="J31" i="12" s="1"/>
  <c r="I32" i="12"/>
  <c r="I31" i="12" s="1"/>
  <c r="H32" i="12"/>
  <c r="G32" i="12"/>
  <c r="G31" i="12" s="1"/>
  <c r="F32" i="12"/>
  <c r="F31" i="12" s="1"/>
  <c r="E32" i="12"/>
  <c r="E31" i="12" s="1"/>
  <c r="D32" i="12"/>
  <c r="C32" i="12"/>
  <c r="C31" i="12" s="1"/>
  <c r="R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W5" i="12"/>
  <c r="W3" i="12" s="1"/>
  <c r="V5" i="12"/>
  <c r="V3" i="12" s="1"/>
  <c r="U5" i="12"/>
  <c r="U3" i="12" s="1"/>
  <c r="T5" i="12"/>
  <c r="T82" i="12" s="1"/>
  <c r="S5" i="12"/>
  <c r="S82" i="12" s="1"/>
  <c r="R5" i="12"/>
  <c r="R82" i="12" s="1"/>
  <c r="Q5" i="12"/>
  <c r="Q82" i="12" s="1"/>
  <c r="P5" i="12"/>
  <c r="P7" i="4" s="1"/>
  <c r="O5" i="12"/>
  <c r="O82" i="12" s="1"/>
  <c r="N5" i="12"/>
  <c r="N82" i="12" s="1"/>
  <c r="M5" i="12"/>
  <c r="M82" i="12" s="1"/>
  <c r="L5" i="12"/>
  <c r="L82" i="12" s="1"/>
  <c r="K5" i="12"/>
  <c r="K82" i="12" s="1"/>
  <c r="J5" i="12"/>
  <c r="J82" i="12" s="1"/>
  <c r="I5" i="12"/>
  <c r="I82" i="12" s="1"/>
  <c r="H5" i="12"/>
  <c r="G5" i="12"/>
  <c r="G82" i="12" s="1"/>
  <c r="F5" i="12"/>
  <c r="F82" i="12" s="1"/>
  <c r="E5" i="12"/>
  <c r="E82" i="12" s="1"/>
  <c r="D5" i="12"/>
  <c r="D82" i="12" s="1"/>
  <c r="C5" i="12"/>
  <c r="C82" i="12" s="1"/>
  <c r="B5" i="12"/>
  <c r="B82" i="12" s="1"/>
  <c r="T3" i="12"/>
  <c r="D3" i="12"/>
  <c r="D5" i="4" s="1"/>
  <c r="B3" i="12"/>
  <c r="B5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V145" i="11"/>
  <c r="N145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L128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B117" i="11" s="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C117" i="11" s="1"/>
  <c r="B119" i="11"/>
  <c r="W118" i="11"/>
  <c r="V118" i="11"/>
  <c r="U118" i="11"/>
  <c r="U117" i="11" s="1"/>
  <c r="T118" i="11"/>
  <c r="T117" i="11" s="1"/>
  <c r="S118" i="11"/>
  <c r="R118" i="11"/>
  <c r="Q118" i="11"/>
  <c r="P118" i="11"/>
  <c r="O118" i="11"/>
  <c r="N118" i="11"/>
  <c r="M118" i="11"/>
  <c r="L118" i="11"/>
  <c r="L117" i="11" s="1"/>
  <c r="K118" i="11"/>
  <c r="J118" i="11"/>
  <c r="I118" i="11"/>
  <c r="H118" i="11"/>
  <c r="G118" i="11"/>
  <c r="F118" i="11"/>
  <c r="E118" i="11"/>
  <c r="D118" i="11"/>
  <c r="C118" i="11"/>
  <c r="B118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H100" i="11" s="1"/>
  <c r="G114" i="11"/>
  <c r="F114" i="11"/>
  <c r="E114" i="11"/>
  <c r="D114" i="11"/>
  <c r="C114" i="11"/>
  <c r="B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U111" i="11"/>
  <c r="P111" i="11"/>
  <c r="F111" i="11"/>
  <c r="E111" i="11"/>
  <c r="C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W104" i="11"/>
  <c r="V104" i="11"/>
  <c r="U104" i="11"/>
  <c r="T104" i="11"/>
  <c r="S104" i="11"/>
  <c r="R104" i="11"/>
  <c r="Q104" i="11"/>
  <c r="P104" i="11"/>
  <c r="P100" i="11" s="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E100" i="11" s="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T100" i="11" s="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V79" i="11"/>
  <c r="V54" i="11" s="1"/>
  <c r="U79" i="11"/>
  <c r="U156" i="11" s="1"/>
  <c r="T79" i="11"/>
  <c r="T156" i="11" s="1"/>
  <c r="S79" i="11"/>
  <c r="S156" i="11" s="1"/>
  <c r="R79" i="11"/>
  <c r="R156" i="11" s="1"/>
  <c r="Q79" i="11"/>
  <c r="Q128" i="11" s="1"/>
  <c r="P79" i="11"/>
  <c r="P54" i="11" s="1"/>
  <c r="O79" i="11"/>
  <c r="N79" i="11"/>
  <c r="N128" i="11" s="1"/>
  <c r="M79" i="11"/>
  <c r="M128" i="11" s="1"/>
  <c r="L79" i="11"/>
  <c r="L156" i="11" s="1"/>
  <c r="K79" i="11"/>
  <c r="K156" i="11" s="1"/>
  <c r="J79" i="11"/>
  <c r="J156" i="11" s="1"/>
  <c r="I79" i="11"/>
  <c r="I128" i="11" s="1"/>
  <c r="H79" i="11"/>
  <c r="H128" i="11" s="1"/>
  <c r="G79" i="11"/>
  <c r="F79" i="11"/>
  <c r="F128" i="11" s="1"/>
  <c r="E79" i="11"/>
  <c r="E128" i="11" s="1"/>
  <c r="D79" i="11"/>
  <c r="D128" i="11" s="1"/>
  <c r="C79" i="11"/>
  <c r="C156" i="11" s="1"/>
  <c r="B79" i="11"/>
  <c r="B156" i="11" s="1"/>
  <c r="W54" i="11"/>
  <c r="W147" i="11" s="1"/>
  <c r="R54" i="11"/>
  <c r="R147" i="11" s="1"/>
  <c r="O54" i="11"/>
  <c r="O147" i="11" s="1"/>
  <c r="L54" i="11"/>
  <c r="L147" i="11" s="1"/>
  <c r="K54" i="11"/>
  <c r="K147" i="11" s="1"/>
  <c r="J54" i="11"/>
  <c r="J147" i="11" s="1"/>
  <c r="I54" i="11"/>
  <c r="I147" i="11" s="1"/>
  <c r="G54" i="11"/>
  <c r="G147" i="11" s="1"/>
  <c r="C54" i="11"/>
  <c r="C147" i="11" s="1"/>
  <c r="B54" i="11"/>
  <c r="B147" i="11" s="1"/>
  <c r="W35" i="11"/>
  <c r="W111" i="11" s="1"/>
  <c r="V35" i="11"/>
  <c r="V111" i="11" s="1"/>
  <c r="U35" i="11"/>
  <c r="U145" i="11" s="1"/>
  <c r="T35" i="11"/>
  <c r="T145" i="11" s="1"/>
  <c r="S35" i="11"/>
  <c r="S145" i="11" s="1"/>
  <c r="R35" i="11"/>
  <c r="R145" i="11" s="1"/>
  <c r="Q35" i="11"/>
  <c r="Q145" i="11" s="1"/>
  <c r="P35" i="11"/>
  <c r="P145" i="11" s="1"/>
  <c r="O35" i="11"/>
  <c r="O111" i="11" s="1"/>
  <c r="N35" i="11"/>
  <c r="N111" i="11" s="1"/>
  <c r="M35" i="11"/>
  <c r="M145" i="11" s="1"/>
  <c r="L35" i="11"/>
  <c r="L111" i="11" s="1"/>
  <c r="K35" i="11"/>
  <c r="K145" i="11" s="1"/>
  <c r="J35" i="11"/>
  <c r="J145" i="11" s="1"/>
  <c r="I35" i="11"/>
  <c r="I145" i="11" s="1"/>
  <c r="H35" i="11"/>
  <c r="H145" i="11" s="1"/>
  <c r="G35" i="11"/>
  <c r="G111" i="11" s="1"/>
  <c r="F35" i="11"/>
  <c r="F145" i="11" s="1"/>
  <c r="E35" i="11"/>
  <c r="E145" i="11" s="1"/>
  <c r="D35" i="11"/>
  <c r="D5" i="11" s="1"/>
  <c r="C35" i="11"/>
  <c r="C145" i="11" s="1"/>
  <c r="B35" i="11"/>
  <c r="B111" i="11" s="1"/>
  <c r="W5" i="11"/>
  <c r="W136" i="11" s="1"/>
  <c r="V5" i="11"/>
  <c r="V136" i="11" s="1"/>
  <c r="U5" i="11"/>
  <c r="U136" i="11" s="1"/>
  <c r="S5" i="11"/>
  <c r="S136" i="11" s="1"/>
  <c r="P5" i="11"/>
  <c r="P136" i="11" s="1"/>
  <c r="O5" i="11"/>
  <c r="O136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V128" i="10"/>
  <c r="Q128" i="10"/>
  <c r="N128" i="10"/>
  <c r="I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C117" i="10" s="1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P117" i="10" s="1"/>
  <c r="O118" i="10"/>
  <c r="N118" i="10"/>
  <c r="M118" i="10"/>
  <c r="L118" i="10"/>
  <c r="K118" i="10"/>
  <c r="K117" i="10" s="1"/>
  <c r="J118" i="10"/>
  <c r="I118" i="10"/>
  <c r="H118" i="10"/>
  <c r="H117" i="10" s="1"/>
  <c r="G118" i="10"/>
  <c r="F118" i="10"/>
  <c r="E118" i="10"/>
  <c r="E117" i="10" s="1"/>
  <c r="D118" i="10"/>
  <c r="C118" i="10"/>
  <c r="B118" i="10"/>
  <c r="S117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S111" i="10"/>
  <c r="P111" i="10"/>
  <c r="O111" i="10"/>
  <c r="K111" i="10"/>
  <c r="J111" i="10"/>
  <c r="H111" i="10"/>
  <c r="G111" i="10"/>
  <c r="C111" i="10"/>
  <c r="B111" i="10"/>
  <c r="W110" i="10"/>
  <c r="V110" i="10"/>
  <c r="U110" i="10"/>
  <c r="U100" i="10" s="1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B100" i="10" s="1"/>
  <c r="W109" i="10"/>
  <c r="V109" i="10"/>
  <c r="U109" i="10"/>
  <c r="T109" i="10"/>
  <c r="S109" i="10"/>
  <c r="R109" i="10"/>
  <c r="R100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M100" i="10" s="1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W100" i="10" s="1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E100" i="10" s="1"/>
  <c r="D101" i="10"/>
  <c r="C101" i="10"/>
  <c r="B101" i="10"/>
  <c r="J100" i="10"/>
  <c r="W79" i="10"/>
  <c r="W156" i="10" s="1"/>
  <c r="V79" i="10"/>
  <c r="V156" i="10" s="1"/>
  <c r="U79" i="10"/>
  <c r="U128" i="10" s="1"/>
  <c r="T79" i="10"/>
  <c r="T156" i="10" s="1"/>
  <c r="S79" i="10"/>
  <c r="S156" i="10" s="1"/>
  <c r="R79" i="10"/>
  <c r="R156" i="10" s="1"/>
  <c r="Q79" i="10"/>
  <c r="Q156" i="10" s="1"/>
  <c r="P79" i="10"/>
  <c r="P156" i="10" s="1"/>
  <c r="O79" i="10"/>
  <c r="O156" i="10" s="1"/>
  <c r="N79" i="10"/>
  <c r="N156" i="10" s="1"/>
  <c r="M79" i="10"/>
  <c r="M128" i="10" s="1"/>
  <c r="L79" i="10"/>
  <c r="L156" i="10" s="1"/>
  <c r="K79" i="10"/>
  <c r="K156" i="10" s="1"/>
  <c r="J79" i="10"/>
  <c r="J156" i="10" s="1"/>
  <c r="I79" i="10"/>
  <c r="I156" i="10" s="1"/>
  <c r="H79" i="10"/>
  <c r="H156" i="10" s="1"/>
  <c r="G79" i="10"/>
  <c r="G156" i="10" s="1"/>
  <c r="F79" i="10"/>
  <c r="F156" i="10" s="1"/>
  <c r="E79" i="10"/>
  <c r="E128" i="10" s="1"/>
  <c r="D79" i="10"/>
  <c r="D156" i="10" s="1"/>
  <c r="C79" i="10"/>
  <c r="C156" i="10" s="1"/>
  <c r="B79" i="10"/>
  <c r="B156" i="10" s="1"/>
  <c r="W35" i="10"/>
  <c r="W145" i="10" s="1"/>
  <c r="V35" i="10"/>
  <c r="V145" i="10" s="1"/>
  <c r="U35" i="10"/>
  <c r="U145" i="10" s="1"/>
  <c r="T35" i="10"/>
  <c r="T145" i="10" s="1"/>
  <c r="S35" i="10"/>
  <c r="S145" i="10" s="1"/>
  <c r="R35" i="10"/>
  <c r="R145" i="10" s="1"/>
  <c r="Q35" i="10"/>
  <c r="Q145" i="10" s="1"/>
  <c r="P35" i="10"/>
  <c r="P145" i="10" s="1"/>
  <c r="O35" i="10"/>
  <c r="O145" i="10" s="1"/>
  <c r="N35" i="10"/>
  <c r="N145" i="10" s="1"/>
  <c r="M35" i="10"/>
  <c r="M145" i="10" s="1"/>
  <c r="L35" i="10"/>
  <c r="L145" i="10" s="1"/>
  <c r="K35" i="10"/>
  <c r="K145" i="10" s="1"/>
  <c r="J35" i="10"/>
  <c r="J145" i="10" s="1"/>
  <c r="I35" i="10"/>
  <c r="I145" i="10" s="1"/>
  <c r="H35" i="10"/>
  <c r="H145" i="10" s="1"/>
  <c r="G35" i="10"/>
  <c r="G145" i="10" s="1"/>
  <c r="F35" i="10"/>
  <c r="F145" i="10" s="1"/>
  <c r="E35" i="10"/>
  <c r="E145" i="10" s="1"/>
  <c r="D35" i="10"/>
  <c r="D145" i="10" s="1"/>
  <c r="C35" i="10"/>
  <c r="C145" i="10" s="1"/>
  <c r="B35" i="10"/>
  <c r="B145" i="10" s="1"/>
  <c r="A1" i="10"/>
  <c r="E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W128" i="9"/>
  <c r="R128" i="9"/>
  <c r="O128" i="9"/>
  <c r="G128" i="9"/>
  <c r="B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D117" i="9" s="1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T117" i="9" s="1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I117" i="9" s="1"/>
  <c r="H119" i="9"/>
  <c r="G119" i="9"/>
  <c r="F119" i="9"/>
  <c r="E119" i="9"/>
  <c r="D119" i="9"/>
  <c r="C119" i="9"/>
  <c r="B119" i="9"/>
  <c r="W118" i="9"/>
  <c r="V118" i="9"/>
  <c r="U118" i="9"/>
  <c r="T118" i="9"/>
  <c r="S118" i="9"/>
  <c r="R118" i="9"/>
  <c r="Q118" i="9"/>
  <c r="Q117" i="9" s="1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L117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T111" i="9"/>
  <c r="S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K100" i="9" s="1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U100" i="9" s="1"/>
  <c r="T101" i="9"/>
  <c r="S101" i="9"/>
  <c r="R101" i="9"/>
  <c r="Q101" i="9"/>
  <c r="P101" i="9"/>
  <c r="O101" i="9"/>
  <c r="N101" i="9"/>
  <c r="M101" i="9"/>
  <c r="M100" i="9" s="1"/>
  <c r="L101" i="9"/>
  <c r="K101" i="9"/>
  <c r="J101" i="9"/>
  <c r="I101" i="9"/>
  <c r="H101" i="9"/>
  <c r="G101" i="9"/>
  <c r="F101" i="9"/>
  <c r="E101" i="9"/>
  <c r="D101" i="9"/>
  <c r="C101" i="9"/>
  <c r="B101" i="9"/>
  <c r="W79" i="9"/>
  <c r="W156" i="9" s="1"/>
  <c r="V79" i="9"/>
  <c r="V128" i="9" s="1"/>
  <c r="U79" i="9"/>
  <c r="U128" i="9" s="1"/>
  <c r="T79" i="9"/>
  <c r="S79" i="9"/>
  <c r="R79" i="9"/>
  <c r="R156" i="9" s="1"/>
  <c r="Q79" i="9"/>
  <c r="P79" i="9"/>
  <c r="P156" i="9" s="1"/>
  <c r="O79" i="9"/>
  <c r="O156" i="9" s="1"/>
  <c r="N79" i="9"/>
  <c r="N128" i="9" s="1"/>
  <c r="M79" i="9"/>
  <c r="M128" i="9" s="1"/>
  <c r="L79" i="9"/>
  <c r="K79" i="9"/>
  <c r="J79" i="9"/>
  <c r="J156" i="9" s="1"/>
  <c r="I79" i="9"/>
  <c r="H79" i="9"/>
  <c r="H156" i="9" s="1"/>
  <c r="G79" i="9"/>
  <c r="G156" i="9" s="1"/>
  <c r="F79" i="9"/>
  <c r="F128" i="9" s="1"/>
  <c r="E79" i="9"/>
  <c r="E128" i="9" s="1"/>
  <c r="D79" i="9"/>
  <c r="C79" i="9"/>
  <c r="B79" i="9"/>
  <c r="B156" i="9" s="1"/>
  <c r="W35" i="9"/>
  <c r="V35" i="9"/>
  <c r="V145" i="9" s="1"/>
  <c r="U35" i="9"/>
  <c r="U145" i="9" s="1"/>
  <c r="T35" i="9"/>
  <c r="T145" i="9" s="1"/>
  <c r="S35" i="9"/>
  <c r="S145" i="9" s="1"/>
  <c r="R35" i="9"/>
  <c r="Q35" i="9"/>
  <c r="Q145" i="9" s="1"/>
  <c r="P35" i="9"/>
  <c r="P145" i="9" s="1"/>
  <c r="O35" i="9"/>
  <c r="N35" i="9"/>
  <c r="N145" i="9" s="1"/>
  <c r="M35" i="9"/>
  <c r="M145" i="9" s="1"/>
  <c r="L35" i="9"/>
  <c r="L145" i="9" s="1"/>
  <c r="K35" i="9"/>
  <c r="K145" i="9" s="1"/>
  <c r="J35" i="9"/>
  <c r="I35" i="9"/>
  <c r="I145" i="9" s="1"/>
  <c r="H35" i="9"/>
  <c r="H145" i="9" s="1"/>
  <c r="G35" i="9"/>
  <c r="F35" i="9"/>
  <c r="F145" i="9" s="1"/>
  <c r="E35" i="9"/>
  <c r="E145" i="9" s="1"/>
  <c r="D35" i="9"/>
  <c r="D145" i="9" s="1"/>
  <c r="C35" i="9"/>
  <c r="C145" i="9" s="1"/>
  <c r="B35" i="9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G61" i="8"/>
  <c r="D61" i="8"/>
  <c r="B61" i="8"/>
  <c r="R60" i="8"/>
  <c r="R56" i="8"/>
  <c r="R101" i="4" s="1"/>
  <c r="L56" i="8"/>
  <c r="L101" i="4" s="1"/>
  <c r="J56" i="8"/>
  <c r="J101" i="4" s="1"/>
  <c r="W55" i="8"/>
  <c r="W53" i="8"/>
  <c r="V53" i="8"/>
  <c r="U53" i="8"/>
  <c r="U39" i="7" s="1"/>
  <c r="T53" i="8"/>
  <c r="T39" i="7" s="1"/>
  <c r="S53" i="8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J53" i="8"/>
  <c r="J39" i="7" s="1"/>
  <c r="I53" i="8"/>
  <c r="I39" i="7" s="1"/>
  <c r="H53" i="8"/>
  <c r="H39" i="7" s="1"/>
  <c r="G53" i="8"/>
  <c r="F53" i="8"/>
  <c r="E53" i="8"/>
  <c r="D53" i="8"/>
  <c r="C53" i="8"/>
  <c r="B53" i="8"/>
  <c r="W49" i="8"/>
  <c r="W67" i="8" s="1"/>
  <c r="W156" i="4" s="1"/>
  <c r="V49" i="8"/>
  <c r="V61" i="8" s="1"/>
  <c r="U49" i="8"/>
  <c r="U67" i="8" s="1"/>
  <c r="U156" i="4" s="1"/>
  <c r="T49" i="8"/>
  <c r="T67" i="8" s="1"/>
  <c r="T156" i="4" s="1"/>
  <c r="S49" i="8"/>
  <c r="S61" i="8" s="1"/>
  <c r="R49" i="8"/>
  <c r="R67" i="8" s="1"/>
  <c r="R156" i="4" s="1"/>
  <c r="Q49" i="8"/>
  <c r="Q67" i="8" s="1"/>
  <c r="Q156" i="4" s="1"/>
  <c r="P49" i="8"/>
  <c r="P67" i="8" s="1"/>
  <c r="P156" i="4" s="1"/>
  <c r="O49" i="8"/>
  <c r="O67" i="8" s="1"/>
  <c r="O156" i="4" s="1"/>
  <c r="N49" i="8"/>
  <c r="N61" i="8" s="1"/>
  <c r="M49" i="8"/>
  <c r="M67" i="8" s="1"/>
  <c r="M156" i="4" s="1"/>
  <c r="L49" i="8"/>
  <c r="L67" i="8" s="1"/>
  <c r="L156" i="4" s="1"/>
  <c r="K49" i="8"/>
  <c r="K61" i="8" s="1"/>
  <c r="J49" i="8"/>
  <c r="J67" i="8" s="1"/>
  <c r="J156" i="4" s="1"/>
  <c r="I49" i="8"/>
  <c r="I61" i="8" s="1"/>
  <c r="H49" i="8"/>
  <c r="H67" i="8" s="1"/>
  <c r="H156" i="4" s="1"/>
  <c r="G49" i="8"/>
  <c r="G67" i="8" s="1"/>
  <c r="F49" i="8"/>
  <c r="F61" i="8" s="1"/>
  <c r="E49" i="8"/>
  <c r="E67" i="8" s="1"/>
  <c r="D49" i="8"/>
  <c r="D67" i="8" s="1"/>
  <c r="D156" i="4" s="1"/>
  <c r="C49" i="8"/>
  <c r="C61" i="8" s="1"/>
  <c r="B49" i="8"/>
  <c r="B67" i="8" s="1"/>
  <c r="B156" i="4" s="1"/>
  <c r="W48" i="8"/>
  <c r="W60" i="8" s="1"/>
  <c r="V48" i="8"/>
  <c r="V66" i="8" s="1"/>
  <c r="V155" i="4" s="1"/>
  <c r="U48" i="8"/>
  <c r="U66" i="8" s="1"/>
  <c r="U155" i="4" s="1"/>
  <c r="T48" i="8"/>
  <c r="T60" i="8" s="1"/>
  <c r="S48" i="8"/>
  <c r="S60" i="8" s="1"/>
  <c r="R48" i="8"/>
  <c r="R66" i="8" s="1"/>
  <c r="R155" i="4" s="1"/>
  <c r="Q48" i="8"/>
  <c r="Q60" i="8" s="1"/>
  <c r="P48" i="8"/>
  <c r="P66" i="8" s="1"/>
  <c r="P155" i="4" s="1"/>
  <c r="O48" i="8"/>
  <c r="O66" i="8" s="1"/>
  <c r="O155" i="4" s="1"/>
  <c r="N48" i="8"/>
  <c r="N66" i="8" s="1"/>
  <c r="N155" i="4" s="1"/>
  <c r="M48" i="8"/>
  <c r="M66" i="8" s="1"/>
  <c r="M155" i="4" s="1"/>
  <c r="L48" i="8"/>
  <c r="L60" i="8" s="1"/>
  <c r="K48" i="8"/>
  <c r="J48" i="8"/>
  <c r="J66" i="8" s="1"/>
  <c r="J155" i="4" s="1"/>
  <c r="I48" i="8"/>
  <c r="I60" i="8" s="1"/>
  <c r="H48" i="8"/>
  <c r="H66" i="8" s="1"/>
  <c r="H155" i="4" s="1"/>
  <c r="G48" i="8"/>
  <c r="G66" i="8" s="1"/>
  <c r="G155" i="4" s="1"/>
  <c r="F48" i="8"/>
  <c r="F66" i="8" s="1"/>
  <c r="F155" i="4" s="1"/>
  <c r="E48" i="8"/>
  <c r="E66" i="8" s="1"/>
  <c r="E155" i="4" s="1"/>
  <c r="D48" i="8"/>
  <c r="D60" i="8" s="1"/>
  <c r="C48" i="8"/>
  <c r="C53" i="4" s="1"/>
  <c r="B48" i="8"/>
  <c r="B66" i="8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W20" i="8" s="1"/>
  <c r="V22" i="8"/>
  <c r="U22" i="8"/>
  <c r="T22" i="8"/>
  <c r="S22" i="8"/>
  <c r="R22" i="8"/>
  <c r="Q22" i="8"/>
  <c r="P22" i="8"/>
  <c r="O22" i="8"/>
  <c r="O20" i="8" s="1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W21" i="8"/>
  <c r="V21" i="8"/>
  <c r="V20" i="8" s="1"/>
  <c r="U21" i="8"/>
  <c r="U20" i="8" s="1"/>
  <c r="T21" i="8"/>
  <c r="T20" i="8" s="1"/>
  <c r="S21" i="8"/>
  <c r="S20" i="8" s="1"/>
  <c r="R21" i="8"/>
  <c r="Q21" i="8"/>
  <c r="Q20" i="8" s="1"/>
  <c r="P21" i="8"/>
  <c r="O21" i="8"/>
  <c r="N21" i="8"/>
  <c r="M21" i="8"/>
  <c r="M20" i="8" s="1"/>
  <c r="L21" i="8"/>
  <c r="L20" i="8" s="1"/>
  <c r="K21" i="8"/>
  <c r="K20" i="8" s="1"/>
  <c r="J21" i="8"/>
  <c r="I21" i="8"/>
  <c r="I20" i="8" s="1"/>
  <c r="H21" i="8"/>
  <c r="H20" i="8" s="1"/>
  <c r="G21" i="8"/>
  <c r="F21" i="8"/>
  <c r="F20" i="8" s="1"/>
  <c r="E21" i="8"/>
  <c r="D21" i="8"/>
  <c r="C21" i="8"/>
  <c r="B21" i="8"/>
  <c r="D20" i="8"/>
  <c r="W19" i="8"/>
  <c r="W17" i="8" s="1"/>
  <c r="V19" i="8"/>
  <c r="U19" i="8"/>
  <c r="U17" i="8" s="1"/>
  <c r="T19" i="8"/>
  <c r="T17" i="8" s="1"/>
  <c r="S19" i="8"/>
  <c r="R19" i="8"/>
  <c r="Q19" i="8"/>
  <c r="P19" i="8"/>
  <c r="O19" i="8"/>
  <c r="N19" i="8"/>
  <c r="M19" i="8"/>
  <c r="M17" i="8" s="1"/>
  <c r="L19" i="8"/>
  <c r="K19" i="8"/>
  <c r="J19" i="8"/>
  <c r="I19" i="8"/>
  <c r="H19" i="8"/>
  <c r="G19" i="8"/>
  <c r="F19" i="8"/>
  <c r="E19" i="8"/>
  <c r="D19" i="8"/>
  <c r="C19" i="8"/>
  <c r="W18" i="8"/>
  <c r="V18" i="8"/>
  <c r="U18" i="8"/>
  <c r="T18" i="8"/>
  <c r="S18" i="8"/>
  <c r="S17" i="8" s="1"/>
  <c r="R18" i="8"/>
  <c r="Q18" i="8"/>
  <c r="Q17" i="8" s="1"/>
  <c r="P18" i="8"/>
  <c r="O18" i="8"/>
  <c r="O17" i="8" s="1"/>
  <c r="N18" i="8"/>
  <c r="M18" i="8"/>
  <c r="L18" i="8"/>
  <c r="L17" i="8" s="1"/>
  <c r="K18" i="8"/>
  <c r="K17" i="8" s="1"/>
  <c r="J18" i="8"/>
  <c r="J17" i="8" s="1"/>
  <c r="I18" i="8"/>
  <c r="H18" i="8"/>
  <c r="H17" i="8" s="1"/>
  <c r="G18" i="8"/>
  <c r="G17" i="8" s="1"/>
  <c r="F18" i="8"/>
  <c r="F17" i="8" s="1"/>
  <c r="E18" i="8"/>
  <c r="D18" i="8"/>
  <c r="D17" i="8" s="1"/>
  <c r="C18" i="8"/>
  <c r="C17" i="8" s="1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58" i="8" s="1"/>
  <c r="V7" i="8"/>
  <c r="V58" i="8" s="1"/>
  <c r="U7" i="8"/>
  <c r="U58" i="8" s="1"/>
  <c r="T7" i="8"/>
  <c r="T58" i="8" s="1"/>
  <c r="S7" i="8"/>
  <c r="S58" i="8" s="1"/>
  <c r="R7" i="8"/>
  <c r="R58" i="8" s="1"/>
  <c r="Q7" i="8"/>
  <c r="Q58" i="8" s="1"/>
  <c r="P7" i="8"/>
  <c r="P58" i="8" s="1"/>
  <c r="O7" i="8"/>
  <c r="O58" i="8" s="1"/>
  <c r="N7" i="8"/>
  <c r="N58" i="8" s="1"/>
  <c r="M7" i="8"/>
  <c r="M58" i="8" s="1"/>
  <c r="L7" i="8"/>
  <c r="L58" i="8" s="1"/>
  <c r="K7" i="8"/>
  <c r="K58" i="8" s="1"/>
  <c r="J7" i="8"/>
  <c r="J58" i="8" s="1"/>
  <c r="I7" i="8"/>
  <c r="I58" i="8" s="1"/>
  <c r="H7" i="8"/>
  <c r="H58" i="8" s="1"/>
  <c r="G7" i="8"/>
  <c r="G58" i="8" s="1"/>
  <c r="F7" i="8"/>
  <c r="F58" i="8" s="1"/>
  <c r="E7" i="8"/>
  <c r="E58" i="8" s="1"/>
  <c r="D7" i="8"/>
  <c r="D58" i="8" s="1"/>
  <c r="C7" i="8"/>
  <c r="C58" i="8" s="1"/>
  <c r="B7" i="8"/>
  <c r="B58" i="8" s="1"/>
  <c r="W3" i="8"/>
  <c r="V3" i="8"/>
  <c r="V4" i="4" s="1"/>
  <c r="U3" i="8"/>
  <c r="U4" i="4" s="1"/>
  <c r="T3" i="8"/>
  <c r="T4" i="4" s="1"/>
  <c r="S3" i="8"/>
  <c r="S4" i="4" s="1"/>
  <c r="R3" i="8"/>
  <c r="R4" i="4" s="1"/>
  <c r="Q3" i="8"/>
  <c r="P3" i="8"/>
  <c r="P4" i="4" s="1"/>
  <c r="O3" i="8"/>
  <c r="O4" i="4" s="1"/>
  <c r="N3" i="8"/>
  <c r="N4" i="4" s="1"/>
  <c r="M3" i="8"/>
  <c r="M4" i="4" s="1"/>
  <c r="L3" i="8"/>
  <c r="L4" i="4" s="1"/>
  <c r="K3" i="8"/>
  <c r="J3" i="8"/>
  <c r="I3" i="8"/>
  <c r="H3" i="8"/>
  <c r="G3" i="8"/>
  <c r="F3" i="8"/>
  <c r="E3" i="8"/>
  <c r="D3" i="8"/>
  <c r="C3" i="8"/>
  <c r="B3" i="8"/>
  <c r="A1" i="8"/>
  <c r="A54" i="7"/>
  <c r="A53" i="7"/>
  <c r="A47" i="7"/>
  <c r="W42" i="7"/>
  <c r="V42" i="7"/>
  <c r="U42" i="7"/>
  <c r="T42" i="7"/>
  <c r="S42" i="7"/>
  <c r="R42" i="7"/>
  <c r="Q42" i="7"/>
  <c r="P42" i="7"/>
  <c r="O42" i="7"/>
  <c r="M42" i="7"/>
  <c r="K42" i="7"/>
  <c r="J42" i="7"/>
  <c r="I42" i="7"/>
  <c r="F42" i="7"/>
  <c r="D42" i="7"/>
  <c r="C42" i="7"/>
  <c r="B42" i="7"/>
  <c r="W41" i="7"/>
  <c r="V41" i="7"/>
  <c r="U41" i="7"/>
  <c r="T41" i="7"/>
  <c r="S41" i="7"/>
  <c r="F41" i="7"/>
  <c r="N40" i="7"/>
  <c r="L40" i="7"/>
  <c r="K40" i="7"/>
  <c r="J40" i="7"/>
  <c r="H40" i="7"/>
  <c r="G40" i="7"/>
  <c r="F40" i="7"/>
  <c r="E40" i="7"/>
  <c r="D40" i="7"/>
  <c r="C40" i="7"/>
  <c r="W39" i="7"/>
  <c r="V39" i="7"/>
  <c r="G39" i="7"/>
  <c r="F39" i="7"/>
  <c r="E39" i="7"/>
  <c r="D39" i="7"/>
  <c r="C39" i="7"/>
  <c r="B39" i="7"/>
  <c r="W27" i="7"/>
  <c r="V27" i="7"/>
  <c r="Q27" i="7"/>
  <c r="N27" i="7"/>
  <c r="K27" i="7"/>
  <c r="I27" i="7"/>
  <c r="F27" i="7"/>
  <c r="C27" i="7"/>
  <c r="T27" i="7"/>
  <c r="S27" i="7"/>
  <c r="O27" i="7"/>
  <c r="B16" i="7"/>
  <c r="W16" i="7"/>
  <c r="S16" i="7"/>
  <c r="O16" i="7"/>
  <c r="N16" i="7"/>
  <c r="V16" i="7"/>
  <c r="U16" i="7"/>
  <c r="T16" i="7"/>
  <c r="R16" i="7"/>
  <c r="Q16" i="7"/>
  <c r="P16" i="7"/>
  <c r="M16" i="7"/>
  <c r="K16" i="7"/>
  <c r="I16" i="7"/>
  <c r="H16" i="7"/>
  <c r="G16" i="7"/>
  <c r="F16" i="7"/>
  <c r="E16" i="7"/>
  <c r="C16" i="7"/>
  <c r="J16" i="7"/>
  <c r="S10" i="7"/>
  <c r="R10" i="7"/>
  <c r="O10" i="7"/>
  <c r="N10" i="7"/>
  <c r="M10" i="7"/>
  <c r="L10" i="7"/>
  <c r="H10" i="7"/>
  <c r="C10" i="7"/>
  <c r="W10" i="7"/>
  <c r="V10" i="7"/>
  <c r="U10" i="7"/>
  <c r="T10" i="7"/>
  <c r="K10" i="7"/>
  <c r="J10" i="7"/>
  <c r="I10" i="7"/>
  <c r="F10" i="7"/>
  <c r="E10" i="7"/>
  <c r="D10" i="7"/>
  <c r="B10" i="7"/>
  <c r="Q10" i="7"/>
  <c r="P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1" i="7"/>
  <c r="A48" i="6"/>
  <c r="A47" i="6"/>
  <c r="A41" i="6"/>
  <c r="S27" i="6"/>
  <c r="R27" i="6"/>
  <c r="T27" i="6"/>
  <c r="O27" i="6"/>
  <c r="N27" i="6"/>
  <c r="M27" i="6"/>
  <c r="L27" i="6"/>
  <c r="H27" i="6"/>
  <c r="C27" i="6"/>
  <c r="W27" i="6"/>
  <c r="V27" i="6"/>
  <c r="U27" i="6"/>
  <c r="K27" i="6"/>
  <c r="J27" i="6"/>
  <c r="I27" i="6"/>
  <c r="F27" i="6"/>
  <c r="E27" i="6"/>
  <c r="D27" i="6"/>
  <c r="B27" i="6"/>
  <c r="Q27" i="6"/>
  <c r="P27" i="6"/>
  <c r="P16" i="6"/>
  <c r="H16" i="6"/>
  <c r="G16" i="6"/>
  <c r="U16" i="6"/>
  <c r="T16" i="6"/>
  <c r="I16" i="6"/>
  <c r="W16" i="6"/>
  <c r="V16" i="6"/>
  <c r="S16" i="6"/>
  <c r="R16" i="6"/>
  <c r="Q16" i="6"/>
  <c r="O16" i="6"/>
  <c r="N16" i="6"/>
  <c r="M16" i="6"/>
  <c r="L16" i="6"/>
  <c r="K16" i="6"/>
  <c r="J16" i="6"/>
  <c r="C16" i="6"/>
  <c r="E16" i="6"/>
  <c r="D16" i="6"/>
  <c r="V10" i="6"/>
  <c r="T10" i="6"/>
  <c r="S10" i="6"/>
  <c r="O10" i="6"/>
  <c r="N10" i="6"/>
  <c r="K10" i="6"/>
  <c r="J10" i="6"/>
  <c r="U10" i="6"/>
  <c r="R10" i="6"/>
  <c r="Q10" i="6"/>
  <c r="P10" i="6"/>
  <c r="M10" i="6"/>
  <c r="L10" i="6"/>
  <c r="I10" i="6"/>
  <c r="H10" i="6"/>
  <c r="E10" i="6"/>
  <c r="D10" i="6"/>
  <c r="C10" i="6"/>
  <c r="B10" i="6"/>
  <c r="W10" i="6"/>
  <c r="F10" i="6"/>
  <c r="P5" i="6"/>
  <c r="L5" i="6"/>
  <c r="Q5" i="6"/>
  <c r="A1" i="6"/>
  <c r="A48" i="5"/>
  <c r="A47" i="5"/>
  <c r="A41" i="5"/>
  <c r="V16" i="5"/>
  <c r="O16" i="5"/>
  <c r="N16" i="5"/>
  <c r="J16" i="5"/>
  <c r="I16" i="5"/>
  <c r="C16" i="5"/>
  <c r="B16" i="5"/>
  <c r="W16" i="5"/>
  <c r="U16" i="5"/>
  <c r="T16" i="5"/>
  <c r="S16" i="5"/>
  <c r="R16" i="5"/>
  <c r="Q16" i="5"/>
  <c r="P16" i="5"/>
  <c r="H16" i="5"/>
  <c r="E16" i="5"/>
  <c r="D16" i="5"/>
  <c r="M16" i="5"/>
  <c r="L16" i="5"/>
  <c r="K16" i="5"/>
  <c r="F10" i="5"/>
  <c r="C10" i="5"/>
  <c r="V10" i="5"/>
  <c r="U10" i="5"/>
  <c r="T10" i="5"/>
  <c r="P10" i="5"/>
  <c r="W10" i="5"/>
  <c r="S10" i="5"/>
  <c r="R10" i="5"/>
  <c r="Q10" i="5"/>
  <c r="O10" i="5"/>
  <c r="N10" i="5"/>
  <c r="M10" i="5"/>
  <c r="K10" i="5"/>
  <c r="J10" i="5"/>
  <c r="I10" i="5"/>
  <c r="H10" i="5"/>
  <c r="G10" i="5"/>
  <c r="E10" i="5"/>
  <c r="L10" i="5"/>
  <c r="B10" i="5"/>
  <c r="A1" i="5"/>
  <c r="W180" i="4"/>
  <c r="V180" i="4"/>
  <c r="U180" i="4"/>
  <c r="T180" i="4"/>
  <c r="S180" i="4"/>
  <c r="Q180" i="4"/>
  <c r="P180" i="4"/>
  <c r="O180" i="4"/>
  <c r="N180" i="4"/>
  <c r="M180" i="4"/>
  <c r="L180" i="4"/>
  <c r="J180" i="4"/>
  <c r="I180" i="4"/>
  <c r="H180" i="4"/>
  <c r="G180" i="4"/>
  <c r="F180" i="4"/>
  <c r="E180" i="4"/>
  <c r="D180" i="4"/>
  <c r="C180" i="4"/>
  <c r="B180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C179" i="4"/>
  <c r="B179" i="4"/>
  <c r="W178" i="4"/>
  <c r="V178" i="4"/>
  <c r="U178" i="4"/>
  <c r="T178" i="4"/>
  <c r="S178" i="4"/>
  <c r="R178" i="4"/>
  <c r="O178" i="4"/>
  <c r="N178" i="4"/>
  <c r="M178" i="4"/>
  <c r="L178" i="4"/>
  <c r="K178" i="4"/>
  <c r="J178" i="4"/>
  <c r="H178" i="4"/>
  <c r="G178" i="4"/>
  <c r="F178" i="4"/>
  <c r="D178" i="4"/>
  <c r="C178" i="4"/>
  <c r="B178" i="4"/>
  <c r="W177" i="4"/>
  <c r="U177" i="4"/>
  <c r="S177" i="4"/>
  <c r="R177" i="4"/>
  <c r="Q177" i="4"/>
  <c r="P177" i="4"/>
  <c r="O177" i="4"/>
  <c r="N177" i="4"/>
  <c r="L177" i="4"/>
  <c r="K177" i="4"/>
  <c r="J177" i="4"/>
  <c r="I177" i="4"/>
  <c r="H177" i="4"/>
  <c r="G177" i="4"/>
  <c r="F177" i="4"/>
  <c r="E177" i="4"/>
  <c r="D177" i="4"/>
  <c r="C177" i="4"/>
  <c r="B177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J176" i="4"/>
  <c r="I176" i="4"/>
  <c r="H176" i="4"/>
  <c r="G176" i="4"/>
  <c r="F176" i="4"/>
  <c r="E176" i="4"/>
  <c r="D176" i="4"/>
  <c r="C176" i="4"/>
  <c r="B176" i="4"/>
  <c r="W175" i="4"/>
  <c r="V175" i="4"/>
  <c r="U175" i="4"/>
  <c r="T175" i="4"/>
  <c r="S175" i="4"/>
  <c r="R175" i="4"/>
  <c r="Q175" i="4"/>
  <c r="P175" i="4"/>
  <c r="L175" i="4"/>
  <c r="H175" i="4"/>
  <c r="G175" i="4"/>
  <c r="F175" i="4"/>
  <c r="C175" i="4"/>
  <c r="B175" i="4"/>
  <c r="O173" i="4"/>
  <c r="N173" i="4"/>
  <c r="G173" i="4"/>
  <c r="F173" i="4"/>
  <c r="U172" i="4"/>
  <c r="T172" i="4"/>
  <c r="E172" i="4"/>
  <c r="D172" i="4"/>
  <c r="W170" i="4"/>
  <c r="V170" i="4"/>
  <c r="P170" i="4"/>
  <c r="N170" i="4"/>
  <c r="K170" i="4"/>
  <c r="J170" i="4"/>
  <c r="I170" i="4"/>
  <c r="H170" i="4"/>
  <c r="G170" i="4"/>
  <c r="F170" i="4"/>
  <c r="C170" i="4"/>
  <c r="B170" i="4"/>
  <c r="B166" i="4"/>
  <c r="G162" i="4"/>
  <c r="E162" i="4"/>
  <c r="D162" i="4"/>
  <c r="C162" i="4"/>
  <c r="B162" i="4"/>
  <c r="O160" i="4"/>
  <c r="M160" i="4"/>
  <c r="T158" i="4"/>
  <c r="S158" i="4"/>
  <c r="Q158" i="4"/>
  <c r="G156" i="4"/>
  <c r="E156" i="4"/>
  <c r="B155" i="4"/>
  <c r="N146" i="4"/>
  <c r="K145" i="4"/>
  <c r="I144" i="4"/>
  <c r="T143" i="4"/>
  <c r="P139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V123" i="4"/>
  <c r="U123" i="4"/>
  <c r="T123" i="4"/>
  <c r="S123" i="4"/>
  <c r="R123" i="4"/>
  <c r="Q123" i="4"/>
  <c r="O123" i="4"/>
  <c r="N123" i="4"/>
  <c r="M123" i="4"/>
  <c r="L123" i="4"/>
  <c r="K123" i="4"/>
  <c r="J123" i="4"/>
  <c r="I123" i="4"/>
  <c r="H123" i="4"/>
  <c r="G123" i="4"/>
  <c r="F123" i="4"/>
  <c r="D123" i="4"/>
  <c r="C123" i="4"/>
  <c r="B123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H121" i="4"/>
  <c r="G121" i="4"/>
  <c r="F121" i="4"/>
  <c r="D121" i="4"/>
  <c r="C121" i="4"/>
  <c r="B121" i="4"/>
  <c r="W120" i="4"/>
  <c r="V120" i="4"/>
  <c r="U120" i="4"/>
  <c r="T120" i="4"/>
  <c r="S120" i="4"/>
  <c r="R120" i="4"/>
  <c r="Q120" i="4"/>
  <c r="P120" i="4"/>
  <c r="O120" i="4"/>
  <c r="N120" i="4"/>
  <c r="H120" i="4"/>
  <c r="G120" i="4"/>
  <c r="F120" i="4"/>
  <c r="E120" i="4"/>
  <c r="D120" i="4"/>
  <c r="B120" i="4"/>
  <c r="W119" i="4"/>
  <c r="U119" i="4"/>
  <c r="R119" i="4"/>
  <c r="Q119" i="4"/>
  <c r="P119" i="4"/>
  <c r="O119" i="4"/>
  <c r="N119" i="4"/>
  <c r="M119" i="4"/>
  <c r="L119" i="4"/>
  <c r="K119" i="4"/>
  <c r="J119" i="4"/>
  <c r="I119" i="4"/>
  <c r="H119" i="4"/>
  <c r="F119" i="4"/>
  <c r="E119" i="4"/>
  <c r="B119" i="4"/>
  <c r="W118" i="4"/>
  <c r="V118" i="4"/>
  <c r="U118" i="4"/>
  <c r="T118" i="4"/>
  <c r="R118" i="4"/>
  <c r="O118" i="4"/>
  <c r="N118" i="4"/>
  <c r="M118" i="4"/>
  <c r="K118" i="4"/>
  <c r="H118" i="4"/>
  <c r="G118" i="4"/>
  <c r="F118" i="4"/>
  <c r="E118" i="4"/>
  <c r="D118" i="4"/>
  <c r="C118" i="4"/>
  <c r="B118" i="4"/>
  <c r="V117" i="4"/>
  <c r="U117" i="4"/>
  <c r="R117" i="4"/>
  <c r="Q117" i="4"/>
  <c r="P117" i="4"/>
  <c r="O117" i="4"/>
  <c r="N117" i="4"/>
  <c r="L117" i="4"/>
  <c r="J117" i="4"/>
  <c r="I117" i="4"/>
  <c r="H117" i="4"/>
  <c r="E117" i="4"/>
  <c r="D117" i="4"/>
  <c r="C117" i="4"/>
  <c r="U113" i="4"/>
  <c r="Q113" i="4"/>
  <c r="R111" i="4"/>
  <c r="H111" i="4"/>
  <c r="G111" i="4"/>
  <c r="E111" i="4"/>
  <c r="D111" i="4"/>
  <c r="C111" i="4"/>
  <c r="B111" i="4"/>
  <c r="C110" i="4"/>
  <c r="W106" i="4"/>
  <c r="V106" i="4"/>
  <c r="U106" i="4"/>
  <c r="T106" i="4"/>
  <c r="S106" i="4"/>
  <c r="R106" i="4"/>
  <c r="Q106" i="4"/>
  <c r="B106" i="4"/>
  <c r="E105" i="4"/>
  <c r="P103" i="4"/>
  <c r="N103" i="4"/>
  <c r="M103" i="4"/>
  <c r="L103" i="4"/>
  <c r="K103" i="4"/>
  <c r="J103" i="4"/>
  <c r="H103" i="4"/>
  <c r="G103" i="4"/>
  <c r="F103" i="4"/>
  <c r="D103" i="4"/>
  <c r="W95" i="4"/>
  <c r="W94" i="4" s="1"/>
  <c r="V95" i="4"/>
  <c r="V94" i="4" s="1"/>
  <c r="U95" i="4"/>
  <c r="T95" i="4"/>
  <c r="S95" i="4"/>
  <c r="R95" i="4"/>
  <c r="R94" i="4" s="1"/>
  <c r="Q95" i="4"/>
  <c r="Q94" i="4" s="1"/>
  <c r="P95" i="4"/>
  <c r="P94" i="4" s="1"/>
  <c r="O95" i="4"/>
  <c r="O94" i="4" s="1"/>
  <c r="N95" i="4"/>
  <c r="N94" i="4" s="1"/>
  <c r="M95" i="4"/>
  <c r="L95" i="4"/>
  <c r="K95" i="4"/>
  <c r="J95" i="4"/>
  <c r="J94" i="4" s="1"/>
  <c r="I95" i="4"/>
  <c r="I94" i="4" s="1"/>
  <c r="H95" i="4"/>
  <c r="H94" i="4" s="1"/>
  <c r="G95" i="4"/>
  <c r="G94" i="4" s="1"/>
  <c r="F95" i="4"/>
  <c r="F94" i="4" s="1"/>
  <c r="E95" i="4"/>
  <c r="D95" i="4"/>
  <c r="C95" i="4"/>
  <c r="B95" i="4"/>
  <c r="S88" i="4"/>
  <c r="Q88" i="4"/>
  <c r="B94" i="4"/>
  <c r="W78" i="4"/>
  <c r="V78" i="4"/>
  <c r="U78" i="4"/>
  <c r="T78" i="4"/>
  <c r="T151" i="4" s="1"/>
  <c r="S78" i="4"/>
  <c r="S151" i="4" s="1"/>
  <c r="R78" i="4"/>
  <c r="Q78" i="4"/>
  <c r="P78" i="4"/>
  <c r="O78" i="4"/>
  <c r="N78" i="4"/>
  <c r="M78" i="4"/>
  <c r="L78" i="4"/>
  <c r="L151" i="4" s="1"/>
  <c r="K78" i="4"/>
  <c r="K151" i="4" s="1"/>
  <c r="J78" i="4"/>
  <c r="I78" i="4"/>
  <c r="H78" i="4"/>
  <c r="G78" i="4"/>
  <c r="F78" i="4"/>
  <c r="E78" i="4"/>
  <c r="D78" i="4"/>
  <c r="C78" i="4"/>
  <c r="C151" i="4" s="1"/>
  <c r="B78" i="4"/>
  <c r="W77" i="4"/>
  <c r="V77" i="4"/>
  <c r="U77" i="4"/>
  <c r="T77" i="4"/>
  <c r="S77" i="4"/>
  <c r="R77" i="4"/>
  <c r="Q77" i="4"/>
  <c r="P77" i="4"/>
  <c r="O77" i="4"/>
  <c r="N77" i="4"/>
  <c r="M77" i="4"/>
  <c r="M150" i="4" s="1"/>
  <c r="L77" i="4"/>
  <c r="L150" i="4" s="1"/>
  <c r="K77" i="4"/>
  <c r="J77" i="4"/>
  <c r="I77" i="4"/>
  <c r="I150" i="4" s="1"/>
  <c r="H77" i="4"/>
  <c r="G77" i="4"/>
  <c r="F77" i="4"/>
  <c r="E77" i="4"/>
  <c r="E150" i="4" s="1"/>
  <c r="D77" i="4"/>
  <c r="D150" i="4" s="1"/>
  <c r="C77" i="4"/>
  <c r="B77" i="4"/>
  <c r="B150" i="4" s="1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J149" i="4" s="1"/>
  <c r="I76" i="4"/>
  <c r="H76" i="4"/>
  <c r="H149" i="4" s="1"/>
  <c r="G76" i="4"/>
  <c r="F76" i="4"/>
  <c r="E76" i="4"/>
  <c r="D76" i="4"/>
  <c r="C76" i="4"/>
  <c r="C149" i="4" s="1"/>
  <c r="B76" i="4"/>
  <c r="W75" i="4"/>
  <c r="V75" i="4"/>
  <c r="V148" i="4" s="1"/>
  <c r="U75" i="4"/>
  <c r="T75" i="4"/>
  <c r="S75" i="4"/>
  <c r="R75" i="4"/>
  <c r="Q75" i="4"/>
  <c r="P75" i="4"/>
  <c r="P148" i="4" s="1"/>
  <c r="O75" i="4"/>
  <c r="N75" i="4"/>
  <c r="M75" i="4"/>
  <c r="L75" i="4"/>
  <c r="K75" i="4"/>
  <c r="J75" i="4"/>
  <c r="I75" i="4"/>
  <c r="I148" i="4" s="1"/>
  <c r="H75" i="4"/>
  <c r="G75" i="4"/>
  <c r="F75" i="4"/>
  <c r="F148" i="4" s="1"/>
  <c r="E75" i="4"/>
  <c r="E148" i="4" s="1"/>
  <c r="D75" i="4"/>
  <c r="C75" i="4"/>
  <c r="B75" i="4"/>
  <c r="W74" i="4"/>
  <c r="V74" i="4"/>
  <c r="U74" i="4"/>
  <c r="T74" i="4"/>
  <c r="T147" i="4" s="1"/>
  <c r="S74" i="4"/>
  <c r="R74" i="4"/>
  <c r="Q74" i="4"/>
  <c r="P74" i="4"/>
  <c r="O74" i="4"/>
  <c r="N74" i="4"/>
  <c r="M74" i="4"/>
  <c r="L74" i="4"/>
  <c r="K74" i="4"/>
  <c r="J74" i="4"/>
  <c r="I74" i="4"/>
  <c r="H74" i="4"/>
  <c r="H147" i="4" s="1"/>
  <c r="G74" i="4"/>
  <c r="F74" i="4"/>
  <c r="E74" i="4"/>
  <c r="D74" i="4"/>
  <c r="D147" i="4" s="1"/>
  <c r="C74" i="4"/>
  <c r="B74" i="4"/>
  <c r="W73" i="4"/>
  <c r="V73" i="4"/>
  <c r="U73" i="4"/>
  <c r="T73" i="4"/>
  <c r="S73" i="4"/>
  <c r="R73" i="4"/>
  <c r="R146" i="4" s="1"/>
  <c r="Q73" i="4"/>
  <c r="Q146" i="4" s="1"/>
  <c r="P73" i="4"/>
  <c r="O73" i="4"/>
  <c r="N73" i="4"/>
  <c r="M73" i="4"/>
  <c r="M146" i="4" s="1"/>
  <c r="L73" i="4"/>
  <c r="L146" i="4" s="1"/>
  <c r="K73" i="4"/>
  <c r="J73" i="4"/>
  <c r="I73" i="4"/>
  <c r="I146" i="4" s="1"/>
  <c r="H73" i="4"/>
  <c r="G73" i="4"/>
  <c r="F73" i="4"/>
  <c r="E73" i="4"/>
  <c r="D73" i="4"/>
  <c r="D146" i="4" s="1"/>
  <c r="C73" i="4"/>
  <c r="B73" i="4"/>
  <c r="V72" i="4"/>
  <c r="T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W71" i="4"/>
  <c r="W144" i="4" s="1"/>
  <c r="P71" i="4"/>
  <c r="P144" i="4" s="1"/>
  <c r="N71" i="4"/>
  <c r="N144" i="4" s="1"/>
  <c r="L71" i="4"/>
  <c r="L144" i="4" s="1"/>
  <c r="J71" i="4"/>
  <c r="J144" i="4" s="1"/>
  <c r="I71" i="4"/>
  <c r="H71" i="4"/>
  <c r="H144" i="4" s="1"/>
  <c r="G71" i="4"/>
  <c r="G144" i="4" s="1"/>
  <c r="E71" i="4"/>
  <c r="E144" i="4" s="1"/>
  <c r="B71" i="4"/>
  <c r="B144" i="4" s="1"/>
  <c r="W70" i="4"/>
  <c r="W143" i="4" s="1"/>
  <c r="V70" i="4"/>
  <c r="V143" i="4" s="1"/>
  <c r="U70" i="4"/>
  <c r="U143" i="4" s="1"/>
  <c r="T70" i="4"/>
  <c r="S70" i="4"/>
  <c r="S143" i="4" s="1"/>
  <c r="R70" i="4"/>
  <c r="R143" i="4" s="1"/>
  <c r="Q70" i="4"/>
  <c r="Q143" i="4" s="1"/>
  <c r="J70" i="4"/>
  <c r="J143" i="4" s="1"/>
  <c r="H70" i="4"/>
  <c r="H143" i="4" s="1"/>
  <c r="F70" i="4"/>
  <c r="F143" i="4" s="1"/>
  <c r="E70" i="4"/>
  <c r="E143" i="4" s="1"/>
  <c r="D70" i="4"/>
  <c r="D143" i="4" s="1"/>
  <c r="C70" i="4"/>
  <c r="C143" i="4" s="1"/>
  <c r="B70" i="4"/>
  <c r="B143" i="4" s="1"/>
  <c r="W68" i="4"/>
  <c r="W141" i="4" s="1"/>
  <c r="V68" i="4"/>
  <c r="V141" i="4" s="1"/>
  <c r="U68" i="4"/>
  <c r="U141" i="4" s="1"/>
  <c r="T68" i="4"/>
  <c r="T141" i="4" s="1"/>
  <c r="S68" i="4"/>
  <c r="S141" i="4" s="1"/>
  <c r="R68" i="4"/>
  <c r="R141" i="4" s="1"/>
  <c r="Q68" i="4"/>
  <c r="Q141" i="4" s="1"/>
  <c r="P68" i="4"/>
  <c r="P141" i="4" s="1"/>
  <c r="O68" i="4"/>
  <c r="O141" i="4" s="1"/>
  <c r="N68" i="4"/>
  <c r="N141" i="4" s="1"/>
  <c r="L68" i="4"/>
  <c r="L141" i="4" s="1"/>
  <c r="K68" i="4"/>
  <c r="K141" i="4" s="1"/>
  <c r="J68" i="4"/>
  <c r="J141" i="4" s="1"/>
  <c r="E68" i="4"/>
  <c r="E141" i="4" s="1"/>
  <c r="B68" i="4"/>
  <c r="B141" i="4" s="1"/>
  <c r="V67" i="4"/>
  <c r="V140" i="4" s="1"/>
  <c r="U67" i="4"/>
  <c r="U140" i="4" s="1"/>
  <c r="S67" i="4"/>
  <c r="S140" i="4" s="1"/>
  <c r="R67" i="4"/>
  <c r="R140" i="4" s="1"/>
  <c r="Q67" i="4"/>
  <c r="Q140" i="4" s="1"/>
  <c r="P67" i="4"/>
  <c r="P140" i="4" s="1"/>
  <c r="O67" i="4"/>
  <c r="O140" i="4" s="1"/>
  <c r="N67" i="4"/>
  <c r="N140" i="4" s="1"/>
  <c r="M67" i="4"/>
  <c r="M140" i="4" s="1"/>
  <c r="L67" i="4"/>
  <c r="K67" i="4"/>
  <c r="K140" i="4" s="1"/>
  <c r="J67" i="4"/>
  <c r="J140" i="4" s="1"/>
  <c r="I67" i="4"/>
  <c r="I140" i="4" s="1"/>
  <c r="H67" i="4"/>
  <c r="G67" i="4"/>
  <c r="F67" i="4"/>
  <c r="E67" i="4"/>
  <c r="W66" i="4"/>
  <c r="V66" i="4"/>
  <c r="U66" i="4"/>
  <c r="P66" i="4"/>
  <c r="M66" i="4"/>
  <c r="M139" i="4" s="1"/>
  <c r="L66" i="4"/>
  <c r="L139" i="4" s="1"/>
  <c r="K66" i="4"/>
  <c r="K139" i="4" s="1"/>
  <c r="J66" i="4"/>
  <c r="I66" i="4"/>
  <c r="I139" i="4" s="1"/>
  <c r="H66" i="4"/>
  <c r="H139" i="4" s="1"/>
  <c r="G66" i="4"/>
  <c r="G139" i="4" s="1"/>
  <c r="F66" i="4"/>
  <c r="F139" i="4" s="1"/>
  <c r="E66" i="4"/>
  <c r="E139" i="4" s="1"/>
  <c r="D66" i="4"/>
  <c r="D139" i="4" s="1"/>
  <c r="C66" i="4"/>
  <c r="C139" i="4" s="1"/>
  <c r="B66" i="4"/>
  <c r="W64" i="4"/>
  <c r="W137" i="4" s="1"/>
  <c r="U64" i="4"/>
  <c r="U137" i="4" s="1"/>
  <c r="T64" i="4"/>
  <c r="T137" i="4" s="1"/>
  <c r="O64" i="4"/>
  <c r="N64" i="4"/>
  <c r="M64" i="4"/>
  <c r="L64" i="4"/>
  <c r="L137" i="4" s="1"/>
  <c r="K64" i="4"/>
  <c r="J64" i="4"/>
  <c r="J137" i="4" s="1"/>
  <c r="I64" i="4"/>
  <c r="F63" i="4"/>
  <c r="E63" i="4"/>
  <c r="D63" i="4"/>
  <c r="C63" i="4"/>
  <c r="D62" i="4"/>
  <c r="D135" i="4" s="1"/>
  <c r="C62" i="4"/>
  <c r="C135" i="4" s="1"/>
  <c r="W60" i="4"/>
  <c r="W133" i="4" s="1"/>
  <c r="U60" i="4"/>
  <c r="U133" i="4" s="1"/>
  <c r="S60" i="4"/>
  <c r="S133" i="4" s="1"/>
  <c r="Q60" i="4"/>
  <c r="Q133" i="4" s="1"/>
  <c r="P60" i="4"/>
  <c r="P133" i="4" s="1"/>
  <c r="O60" i="4"/>
  <c r="O133" i="4" s="1"/>
  <c r="N60" i="4"/>
  <c r="N133" i="4" s="1"/>
  <c r="L60" i="4"/>
  <c r="L133" i="4" s="1"/>
  <c r="G60" i="4"/>
  <c r="G133" i="4" s="1"/>
  <c r="E60" i="4"/>
  <c r="E133" i="4" s="1"/>
  <c r="C60" i="4"/>
  <c r="C133" i="4" s="1"/>
  <c r="B60" i="4"/>
  <c r="B133" i="4" s="1"/>
  <c r="W59" i="4"/>
  <c r="V59" i="4"/>
  <c r="U59" i="4"/>
  <c r="T59" i="4"/>
  <c r="S59" i="4"/>
  <c r="F59" i="4"/>
  <c r="U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T56" i="4"/>
  <c r="T131" i="4" s="1"/>
  <c r="S56" i="4"/>
  <c r="S131" i="4" s="1"/>
  <c r="Q56" i="4"/>
  <c r="Q131" i="4" s="1"/>
  <c r="P56" i="4"/>
  <c r="P131" i="4" s="1"/>
  <c r="O56" i="4"/>
  <c r="O131" i="4" s="1"/>
  <c r="N56" i="4"/>
  <c r="N131" i="4" s="1"/>
  <c r="M56" i="4"/>
  <c r="M131" i="4" s="1"/>
  <c r="L56" i="4"/>
  <c r="L131" i="4" s="1"/>
  <c r="K56" i="4"/>
  <c r="K131" i="4" s="1"/>
  <c r="J56" i="4"/>
  <c r="J131" i="4" s="1"/>
  <c r="I56" i="4"/>
  <c r="I131" i="4" s="1"/>
  <c r="H56" i="4"/>
  <c r="H131" i="4" s="1"/>
  <c r="G56" i="4"/>
  <c r="G131" i="4" s="1"/>
  <c r="F56" i="4"/>
  <c r="F131" i="4" s="1"/>
  <c r="E56" i="4"/>
  <c r="E131" i="4" s="1"/>
  <c r="D56" i="4"/>
  <c r="D131" i="4" s="1"/>
  <c r="G54" i="4"/>
  <c r="F54" i="4"/>
  <c r="E54" i="4"/>
  <c r="C54" i="4"/>
  <c r="B54" i="4"/>
  <c r="W53" i="4"/>
  <c r="U53" i="4"/>
  <c r="T53" i="4"/>
  <c r="S53" i="4"/>
  <c r="P53" i="4"/>
  <c r="O53" i="4"/>
  <c r="N53" i="4"/>
  <c r="M53" i="4"/>
  <c r="L53" i="4"/>
  <c r="K53" i="4"/>
  <c r="J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W24" i="4"/>
  <c r="V24" i="4"/>
  <c r="V149" i="4" s="1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F149" i="4" s="1"/>
  <c r="E24" i="4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W22" i="4"/>
  <c r="V22" i="4"/>
  <c r="U22" i="4"/>
  <c r="T22" i="4"/>
  <c r="S22" i="4"/>
  <c r="R22" i="4"/>
  <c r="R147" i="4" s="1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V17" i="4"/>
  <c r="U17" i="4"/>
  <c r="Q17" i="4"/>
  <c r="P17" i="4"/>
  <c r="O17" i="4"/>
  <c r="N17" i="4"/>
  <c r="M17" i="4"/>
  <c r="I17" i="4"/>
  <c r="F17" i="4"/>
  <c r="D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V13" i="4"/>
  <c r="U13" i="4"/>
  <c r="T13" i="4"/>
  <c r="S13" i="4"/>
  <c r="R13" i="4"/>
  <c r="Q13" i="4"/>
  <c r="P13" i="4"/>
  <c r="O13" i="4"/>
  <c r="N13" i="4"/>
  <c r="M13" i="4"/>
  <c r="L13" i="4"/>
  <c r="J13" i="4"/>
  <c r="H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V9" i="4"/>
  <c r="U9" i="4"/>
  <c r="T9" i="4"/>
  <c r="S9" i="4"/>
  <c r="Q9" i="4"/>
  <c r="O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T7" i="4"/>
  <c r="K7" i="4"/>
  <c r="I7" i="4"/>
  <c r="H7" i="4"/>
  <c r="G7" i="4"/>
  <c r="F7" i="4"/>
  <c r="E7" i="4"/>
  <c r="D7" i="4"/>
  <c r="C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W5" i="4"/>
  <c r="V5" i="4"/>
  <c r="U5" i="4"/>
  <c r="T5" i="4"/>
  <c r="W4" i="4"/>
  <c r="K4" i="4"/>
  <c r="J4" i="4"/>
  <c r="I4" i="4"/>
  <c r="H4" i="4"/>
  <c r="G4" i="4"/>
  <c r="F4" i="4"/>
  <c r="E4" i="4"/>
  <c r="D4" i="4"/>
  <c r="C4" i="4"/>
  <c r="B4" i="4"/>
  <c r="W3" i="4"/>
  <c r="V3" i="4"/>
  <c r="A1" i="4"/>
  <c r="B58" i="2"/>
  <c r="B49" i="2"/>
  <c r="B40" i="2"/>
  <c r="B29" i="2"/>
  <c r="B30" i="2"/>
  <c r="B36" i="2"/>
  <c r="B38" i="2"/>
  <c r="B28" i="2"/>
  <c r="B43" i="2"/>
  <c r="B19" i="2"/>
  <c r="B10" i="2"/>
  <c r="B33" i="2"/>
  <c r="B11" i="2"/>
  <c r="B25" i="2"/>
  <c r="B45" i="2"/>
  <c r="B5" i="2"/>
  <c r="B60" i="2"/>
  <c r="B15" i="2"/>
  <c r="B26" i="2"/>
  <c r="B34" i="2"/>
  <c r="B31" i="2"/>
  <c r="B51" i="2"/>
  <c r="B55" i="2"/>
  <c r="B24" i="2"/>
  <c r="B54" i="2"/>
  <c r="B18" i="2"/>
  <c r="B46" i="2"/>
  <c r="B41" i="2"/>
  <c r="B23" i="2"/>
  <c r="B6" i="2"/>
  <c r="B4" i="2"/>
  <c r="B39" i="2"/>
  <c r="B21" i="2"/>
  <c r="B16" i="2"/>
  <c r="B50" i="2"/>
  <c r="B13" i="2"/>
  <c r="B9" i="2"/>
  <c r="B20" i="2"/>
  <c r="B35" i="2"/>
  <c r="B48" i="2"/>
  <c r="B44" i="2"/>
  <c r="B8" i="2"/>
  <c r="B61" i="2"/>
  <c r="B59" i="2"/>
  <c r="B53" i="2"/>
  <c r="B14" i="2"/>
  <c r="B56" i="2"/>
  <c r="C73" i="51" l="1"/>
  <c r="R103" i="51"/>
  <c r="J73" i="51"/>
  <c r="D104" i="51"/>
  <c r="K73" i="51"/>
  <c r="F105" i="51"/>
  <c r="U73" i="51"/>
  <c r="T73" i="51"/>
  <c r="R73" i="51"/>
  <c r="S73" i="51"/>
  <c r="L73" i="51"/>
  <c r="H87" i="51"/>
  <c r="E73" i="51"/>
  <c r="S73" i="50"/>
  <c r="V73" i="50"/>
  <c r="B73" i="50"/>
  <c r="H73" i="50"/>
  <c r="C73" i="50"/>
  <c r="F73" i="50"/>
  <c r="I73" i="50"/>
  <c r="J73" i="50"/>
  <c r="P73" i="50"/>
  <c r="K73" i="50"/>
  <c r="N73" i="50"/>
  <c r="I105" i="50"/>
  <c r="C83" i="50"/>
  <c r="Q73" i="50"/>
  <c r="G73" i="50"/>
  <c r="R73" i="50"/>
  <c r="B103" i="51"/>
  <c r="J103" i="51"/>
  <c r="U73" i="49"/>
  <c r="B103" i="49"/>
  <c r="V73" i="49"/>
  <c r="G104" i="51"/>
  <c r="L104" i="51"/>
  <c r="H104" i="51"/>
  <c r="T104" i="51"/>
  <c r="C103" i="51"/>
  <c r="I104" i="51"/>
  <c r="O105" i="51"/>
  <c r="C73" i="49"/>
  <c r="D103" i="51"/>
  <c r="P105" i="51"/>
  <c r="N105" i="51"/>
  <c r="E103" i="50"/>
  <c r="E103" i="51"/>
  <c r="Q105" i="51"/>
  <c r="V105" i="51"/>
  <c r="B73" i="49"/>
  <c r="B103" i="50"/>
  <c r="N105" i="50"/>
  <c r="M103" i="50"/>
  <c r="J104" i="49"/>
  <c r="C103" i="50"/>
  <c r="I104" i="50"/>
  <c r="G103" i="51"/>
  <c r="S105" i="51"/>
  <c r="N87" i="49"/>
  <c r="L104" i="49"/>
  <c r="J104" i="50"/>
  <c r="G104" i="50"/>
  <c r="H103" i="51"/>
  <c r="N104" i="51"/>
  <c r="V87" i="49"/>
  <c r="R104" i="49"/>
  <c r="K104" i="50"/>
  <c r="O104" i="50"/>
  <c r="I103" i="51"/>
  <c r="O104" i="51"/>
  <c r="T104" i="49"/>
  <c r="F103" i="50"/>
  <c r="L104" i="50"/>
  <c r="R105" i="50"/>
  <c r="W104" i="50"/>
  <c r="P104" i="51"/>
  <c r="G103" i="50"/>
  <c r="S105" i="50"/>
  <c r="K103" i="51"/>
  <c r="Q104" i="51"/>
  <c r="W105" i="51"/>
  <c r="E73" i="49"/>
  <c r="K73" i="49"/>
  <c r="H103" i="50"/>
  <c r="T105" i="50"/>
  <c r="Q105" i="50"/>
  <c r="L103" i="51"/>
  <c r="F73" i="49"/>
  <c r="M103" i="51"/>
  <c r="J73" i="49"/>
  <c r="J103" i="50"/>
  <c r="V105" i="50"/>
  <c r="H73" i="49"/>
  <c r="T105" i="49"/>
  <c r="K103" i="50"/>
  <c r="Q104" i="50"/>
  <c r="O103" i="51"/>
  <c r="I73" i="49"/>
  <c r="R104" i="50"/>
  <c r="P103" i="51"/>
  <c r="V104" i="51"/>
  <c r="S104" i="50"/>
  <c r="Q103" i="51"/>
  <c r="W104" i="51"/>
  <c r="N103" i="50"/>
  <c r="T104" i="50"/>
  <c r="O103" i="50"/>
  <c r="S103" i="51"/>
  <c r="C105" i="51"/>
  <c r="M73" i="49"/>
  <c r="S73" i="49"/>
  <c r="P103" i="50"/>
  <c r="T103" i="51"/>
  <c r="N73" i="49"/>
  <c r="U103" i="51"/>
  <c r="W151" i="4"/>
  <c r="G96" i="49"/>
  <c r="D151" i="4"/>
  <c r="F151" i="4"/>
  <c r="G151" i="4"/>
  <c r="O96" i="49"/>
  <c r="S30" i="4"/>
  <c r="J151" i="4"/>
  <c r="N151" i="4"/>
  <c r="O151" i="4"/>
  <c r="W96" i="49"/>
  <c r="V151" i="4"/>
  <c r="Q52" i="47"/>
  <c r="H52" i="47"/>
  <c r="N52" i="47"/>
  <c r="O52" i="47"/>
  <c r="L52" i="47"/>
  <c r="M52" i="47"/>
  <c r="C52" i="47"/>
  <c r="P52" i="47"/>
  <c r="V52" i="47"/>
  <c r="B60" i="47"/>
  <c r="W52" i="47"/>
  <c r="C60" i="47"/>
  <c r="F60" i="47"/>
  <c r="I60" i="47"/>
  <c r="T52" i="47"/>
  <c r="J60" i="47"/>
  <c r="U52" i="47"/>
  <c r="K52" i="47"/>
  <c r="K60" i="47"/>
  <c r="N60" i="47"/>
  <c r="R60" i="47"/>
  <c r="I52" i="47"/>
  <c r="F52" i="47"/>
  <c r="G52" i="47"/>
  <c r="S52" i="47"/>
  <c r="H52" i="46"/>
  <c r="N52" i="46"/>
  <c r="C52" i="46"/>
  <c r="J52" i="46"/>
  <c r="K52" i="46"/>
  <c r="Q52" i="46"/>
  <c r="U52" i="46"/>
  <c r="S52" i="46"/>
  <c r="C52" i="45"/>
  <c r="O52" i="45"/>
  <c r="M52" i="45"/>
  <c r="B52" i="45"/>
  <c r="N52" i="45"/>
  <c r="K52" i="45"/>
  <c r="T77" i="45"/>
  <c r="I52" i="45"/>
  <c r="U52" i="45"/>
  <c r="J52" i="45"/>
  <c r="V52" i="45"/>
  <c r="W69" i="45"/>
  <c r="B69" i="45"/>
  <c r="S52" i="45"/>
  <c r="S77" i="47"/>
  <c r="G60" i="45"/>
  <c r="Q52" i="45"/>
  <c r="G52" i="45"/>
  <c r="R52" i="45"/>
  <c r="V60" i="45"/>
  <c r="E52" i="45"/>
  <c r="F52" i="45"/>
  <c r="I69" i="45"/>
  <c r="T69" i="45"/>
  <c r="J150" i="4"/>
  <c r="Q150" i="4"/>
  <c r="P150" i="4"/>
  <c r="R150" i="4"/>
  <c r="P69" i="45"/>
  <c r="T150" i="4"/>
  <c r="U150" i="4"/>
  <c r="F63" i="43"/>
  <c r="I63" i="43"/>
  <c r="U63" i="43"/>
  <c r="H72" i="43"/>
  <c r="K63" i="43"/>
  <c r="I72" i="43"/>
  <c r="F90" i="43"/>
  <c r="N90" i="43"/>
  <c r="Q63" i="43"/>
  <c r="P123" i="4"/>
  <c r="S63" i="43"/>
  <c r="E63" i="43"/>
  <c r="V63" i="43"/>
  <c r="W123" i="4"/>
  <c r="M63" i="43"/>
  <c r="C63" i="43"/>
  <c r="T72" i="42"/>
  <c r="Q90" i="42"/>
  <c r="S63" i="42"/>
  <c r="I63" i="42"/>
  <c r="T63" i="42"/>
  <c r="V63" i="42"/>
  <c r="H63" i="42"/>
  <c r="Q63" i="42"/>
  <c r="C63" i="42"/>
  <c r="O63" i="42"/>
  <c r="D63" i="42"/>
  <c r="P63" i="42"/>
  <c r="F63" i="42"/>
  <c r="K63" i="42"/>
  <c r="W63" i="42"/>
  <c r="L63" i="42"/>
  <c r="K72" i="42"/>
  <c r="L72" i="42"/>
  <c r="C63" i="41"/>
  <c r="I63" i="41"/>
  <c r="J63" i="41"/>
  <c r="F63" i="41"/>
  <c r="G63" i="41"/>
  <c r="H63" i="41"/>
  <c r="K63" i="41"/>
  <c r="Q63" i="41"/>
  <c r="R63" i="41"/>
  <c r="N63" i="41"/>
  <c r="O63" i="41"/>
  <c r="P63" i="41"/>
  <c r="C90" i="42"/>
  <c r="S63" i="41"/>
  <c r="D90" i="41"/>
  <c r="D81" i="41" s="1"/>
  <c r="D90" i="42"/>
  <c r="L90" i="41"/>
  <c r="L81" i="41" s="1"/>
  <c r="E90" i="42"/>
  <c r="T90" i="41"/>
  <c r="F90" i="42"/>
  <c r="V63" i="41"/>
  <c r="W63" i="41"/>
  <c r="B63" i="41"/>
  <c r="W149" i="4"/>
  <c r="T81" i="41"/>
  <c r="B149" i="4"/>
  <c r="E123" i="4"/>
  <c r="G149" i="4"/>
  <c r="K149" i="4"/>
  <c r="O149" i="4"/>
  <c r="P149" i="4"/>
  <c r="R149" i="4"/>
  <c r="S149" i="4"/>
  <c r="W51" i="39"/>
  <c r="M51" i="39"/>
  <c r="R60" i="39"/>
  <c r="J51" i="39"/>
  <c r="V60" i="39"/>
  <c r="K51" i="39"/>
  <c r="P57" i="39"/>
  <c r="I51" i="39"/>
  <c r="U51" i="39"/>
  <c r="G51" i="39"/>
  <c r="S78" i="39"/>
  <c r="P51" i="39"/>
  <c r="Q51" i="39"/>
  <c r="G80" i="39"/>
  <c r="N51" i="39"/>
  <c r="O51" i="39"/>
  <c r="E51" i="39"/>
  <c r="D63" i="39"/>
  <c r="K63" i="39"/>
  <c r="L63" i="39"/>
  <c r="B51" i="39"/>
  <c r="B60" i="39"/>
  <c r="E60" i="39"/>
  <c r="F60" i="39"/>
  <c r="V51" i="39"/>
  <c r="J60" i="39"/>
  <c r="B51" i="38"/>
  <c r="E51" i="38"/>
  <c r="F79" i="38"/>
  <c r="H51" i="38"/>
  <c r="K51" i="38"/>
  <c r="W51" i="38"/>
  <c r="M51" i="38"/>
  <c r="P51" i="38"/>
  <c r="P63" i="38"/>
  <c r="R51" i="38"/>
  <c r="S51" i="38"/>
  <c r="U51" i="38"/>
  <c r="G51" i="38"/>
  <c r="S78" i="38"/>
  <c r="U60" i="37"/>
  <c r="D80" i="38"/>
  <c r="B51" i="37"/>
  <c r="S57" i="37"/>
  <c r="G80" i="38"/>
  <c r="T57" i="37"/>
  <c r="G51" i="37"/>
  <c r="I51" i="37"/>
  <c r="L80" i="38"/>
  <c r="J51" i="37"/>
  <c r="V51" i="37"/>
  <c r="H79" i="38"/>
  <c r="O51" i="37"/>
  <c r="F78" i="38"/>
  <c r="M79" i="38"/>
  <c r="Q51" i="37"/>
  <c r="R51" i="37"/>
  <c r="H51" i="37"/>
  <c r="G63" i="37"/>
  <c r="H63" i="37"/>
  <c r="P79" i="38"/>
  <c r="W80" i="38"/>
  <c r="F51" i="37"/>
  <c r="B60" i="37"/>
  <c r="E79" i="37"/>
  <c r="W51" i="37"/>
  <c r="H60" i="37"/>
  <c r="U79" i="38"/>
  <c r="J60" i="37"/>
  <c r="P78" i="38"/>
  <c r="V79" i="38"/>
  <c r="U148" i="4"/>
  <c r="H148" i="4"/>
  <c r="M148" i="4"/>
  <c r="L148" i="4"/>
  <c r="N148" i="4"/>
  <c r="Q148" i="4"/>
  <c r="D51" i="35"/>
  <c r="S57" i="35"/>
  <c r="V57" i="35"/>
  <c r="J51" i="35"/>
  <c r="K51" i="35"/>
  <c r="L51" i="35"/>
  <c r="M51" i="35"/>
  <c r="O51" i="35"/>
  <c r="V51" i="35"/>
  <c r="C78" i="35"/>
  <c r="S51" i="35"/>
  <c r="I51" i="35"/>
  <c r="T51" i="35"/>
  <c r="B63" i="35"/>
  <c r="U51" i="35"/>
  <c r="G63" i="35"/>
  <c r="J63" i="35"/>
  <c r="E79" i="35"/>
  <c r="W51" i="35"/>
  <c r="H79" i="35"/>
  <c r="B51" i="35"/>
  <c r="P63" i="35"/>
  <c r="M79" i="35"/>
  <c r="P79" i="35"/>
  <c r="G60" i="35"/>
  <c r="I121" i="4"/>
  <c r="F51" i="35"/>
  <c r="R51" i="35"/>
  <c r="Q51" i="34"/>
  <c r="F78" i="34"/>
  <c r="K79" i="34"/>
  <c r="V51" i="34"/>
  <c r="W51" i="34"/>
  <c r="T63" i="34"/>
  <c r="J51" i="34"/>
  <c r="U51" i="34"/>
  <c r="U63" i="34"/>
  <c r="E51" i="34"/>
  <c r="S60" i="34"/>
  <c r="H51" i="34"/>
  <c r="I57" i="34"/>
  <c r="I79" i="34"/>
  <c r="L79" i="34"/>
  <c r="F51" i="34"/>
  <c r="R51" i="34"/>
  <c r="G78" i="34"/>
  <c r="G51" i="34"/>
  <c r="M51" i="34"/>
  <c r="I51" i="34"/>
  <c r="J78" i="34"/>
  <c r="P51" i="34"/>
  <c r="N51" i="34"/>
  <c r="D51" i="34"/>
  <c r="O78" i="34"/>
  <c r="O51" i="34"/>
  <c r="K51" i="33"/>
  <c r="C79" i="33"/>
  <c r="D79" i="33"/>
  <c r="V51" i="33"/>
  <c r="S51" i="33"/>
  <c r="V80" i="34"/>
  <c r="T51" i="33"/>
  <c r="Q79" i="34"/>
  <c r="U51" i="33"/>
  <c r="J80" i="33"/>
  <c r="W51" i="33"/>
  <c r="M80" i="33"/>
  <c r="N78" i="34"/>
  <c r="N80" i="33"/>
  <c r="Q78" i="34"/>
  <c r="W79" i="34"/>
  <c r="F51" i="33"/>
  <c r="B57" i="33"/>
  <c r="K63" i="33"/>
  <c r="F57" i="33"/>
  <c r="D80" i="34"/>
  <c r="G57" i="33"/>
  <c r="C51" i="33"/>
  <c r="D51" i="33"/>
  <c r="J57" i="33"/>
  <c r="S63" i="33"/>
  <c r="E51" i="33"/>
  <c r="N57" i="33"/>
  <c r="G51" i="33"/>
  <c r="Q57" i="33"/>
  <c r="D79" i="34"/>
  <c r="J80" i="34"/>
  <c r="N51" i="33"/>
  <c r="R57" i="33"/>
  <c r="L80" i="34"/>
  <c r="W57" i="33"/>
  <c r="S147" i="4"/>
  <c r="V147" i="4"/>
  <c r="W147" i="4"/>
  <c r="C147" i="4"/>
  <c r="F147" i="4"/>
  <c r="G147" i="4"/>
  <c r="E121" i="4"/>
  <c r="K147" i="4"/>
  <c r="L147" i="4"/>
  <c r="N147" i="4"/>
  <c r="O147" i="4"/>
  <c r="P147" i="4"/>
  <c r="G84" i="31"/>
  <c r="M84" i="31"/>
  <c r="T84" i="31"/>
  <c r="K84" i="31"/>
  <c r="Q84" i="31"/>
  <c r="L119" i="31"/>
  <c r="B120" i="31"/>
  <c r="H84" i="31"/>
  <c r="O84" i="31"/>
  <c r="U84" i="31"/>
  <c r="W84" i="31"/>
  <c r="E84" i="31"/>
  <c r="C120" i="4"/>
  <c r="E123" i="31"/>
  <c r="C84" i="31"/>
  <c r="M84" i="30"/>
  <c r="N119" i="30"/>
  <c r="K84" i="30"/>
  <c r="N84" i="30"/>
  <c r="B84" i="30"/>
  <c r="S84" i="30"/>
  <c r="V84" i="30"/>
  <c r="J84" i="30"/>
  <c r="E84" i="30"/>
  <c r="H90" i="30"/>
  <c r="I90" i="30"/>
  <c r="C84" i="30"/>
  <c r="P90" i="30"/>
  <c r="Q90" i="30"/>
  <c r="F84" i="30"/>
  <c r="R84" i="30"/>
  <c r="S90" i="30"/>
  <c r="O84" i="29"/>
  <c r="H122" i="29"/>
  <c r="O122" i="29"/>
  <c r="E120" i="30"/>
  <c r="L122" i="30"/>
  <c r="G122" i="31"/>
  <c r="F94" i="29"/>
  <c r="M84" i="29"/>
  <c r="J94" i="29"/>
  <c r="B119" i="30"/>
  <c r="N122" i="30"/>
  <c r="M123" i="31"/>
  <c r="M94" i="29"/>
  <c r="C119" i="30"/>
  <c r="I120" i="30"/>
  <c r="O122" i="30"/>
  <c r="U123" i="30"/>
  <c r="V84" i="29"/>
  <c r="Q123" i="29"/>
  <c r="R123" i="29"/>
  <c r="U119" i="31"/>
  <c r="W119" i="31"/>
  <c r="U84" i="29"/>
  <c r="J84" i="29"/>
  <c r="F90" i="29"/>
  <c r="H90" i="29"/>
  <c r="G99" i="29"/>
  <c r="L122" i="31"/>
  <c r="L99" i="29"/>
  <c r="U120" i="30"/>
  <c r="E123" i="30"/>
  <c r="F119" i="30"/>
  <c r="K122" i="30"/>
  <c r="V90" i="29"/>
  <c r="S122" i="30"/>
  <c r="I120" i="31"/>
  <c r="O122" i="31"/>
  <c r="F84" i="29"/>
  <c r="Q84" i="29"/>
  <c r="O119" i="30"/>
  <c r="T122" i="30"/>
  <c r="D119" i="31"/>
  <c r="J120" i="31"/>
  <c r="V123" i="31"/>
  <c r="G84" i="29"/>
  <c r="T99" i="29"/>
  <c r="D105" i="29"/>
  <c r="W119" i="30"/>
  <c r="F123" i="30"/>
  <c r="E119" i="31"/>
  <c r="H84" i="29"/>
  <c r="B120" i="30"/>
  <c r="Q123" i="30"/>
  <c r="L105" i="29"/>
  <c r="J120" i="30"/>
  <c r="G119" i="31"/>
  <c r="E84" i="29"/>
  <c r="N105" i="29"/>
  <c r="E122" i="30"/>
  <c r="H119" i="31"/>
  <c r="S105" i="29"/>
  <c r="V119" i="30"/>
  <c r="F122" i="30"/>
  <c r="T105" i="29"/>
  <c r="G122" i="30"/>
  <c r="M123" i="30"/>
  <c r="V105" i="29"/>
  <c r="Q120" i="31"/>
  <c r="N84" i="29"/>
  <c r="B146" i="4"/>
  <c r="E146" i="4"/>
  <c r="F146" i="4"/>
  <c r="V30" i="4"/>
  <c r="J146" i="4"/>
  <c r="N39" i="4"/>
  <c r="I120" i="4"/>
  <c r="J120" i="4"/>
  <c r="K120" i="4"/>
  <c r="U30" i="4"/>
  <c r="P39" i="4"/>
  <c r="T146" i="4"/>
  <c r="L120" i="4"/>
  <c r="U146" i="4"/>
  <c r="M120" i="4"/>
  <c r="V146" i="4"/>
  <c r="V98" i="27"/>
  <c r="B105" i="27"/>
  <c r="B110" i="27"/>
  <c r="L57" i="24"/>
  <c r="L116" i="4" s="1"/>
  <c r="U126" i="27"/>
  <c r="V126" i="27"/>
  <c r="L126" i="27"/>
  <c r="C110" i="27"/>
  <c r="T98" i="27"/>
  <c r="R119" i="27"/>
  <c r="I126" i="27"/>
  <c r="G57" i="24"/>
  <c r="G116" i="4" s="1"/>
  <c r="J126" i="27"/>
  <c r="F98" i="27"/>
  <c r="G126" i="27"/>
  <c r="S126" i="27"/>
  <c r="Q153" i="27"/>
  <c r="B126" i="27"/>
  <c r="I98" i="27"/>
  <c r="K110" i="27"/>
  <c r="S154" i="27"/>
  <c r="R110" i="27"/>
  <c r="G116" i="27"/>
  <c r="V154" i="27"/>
  <c r="H116" i="27"/>
  <c r="E126" i="27"/>
  <c r="P116" i="27"/>
  <c r="F126" i="27"/>
  <c r="R126" i="27"/>
  <c r="Q116" i="27"/>
  <c r="N98" i="27"/>
  <c r="D98" i="27"/>
  <c r="G143" i="27"/>
  <c r="O126" i="27"/>
  <c r="H143" i="27"/>
  <c r="S98" i="27"/>
  <c r="G117" i="4"/>
  <c r="Q98" i="27"/>
  <c r="G110" i="27"/>
  <c r="S110" i="27"/>
  <c r="U57" i="24"/>
  <c r="U116" i="4" s="1"/>
  <c r="V57" i="24"/>
  <c r="V116" i="4" s="1"/>
  <c r="H122" i="27"/>
  <c r="M126" i="27"/>
  <c r="C126" i="27"/>
  <c r="W57" i="24"/>
  <c r="W116" i="4" s="1"/>
  <c r="N126" i="27"/>
  <c r="T126" i="27"/>
  <c r="D126" i="27"/>
  <c r="V77" i="24"/>
  <c r="V174" i="4" s="1"/>
  <c r="B57" i="24"/>
  <c r="B116" i="4" s="1"/>
  <c r="F105" i="26"/>
  <c r="P152" i="26"/>
  <c r="B126" i="26"/>
  <c r="L110" i="26"/>
  <c r="R153" i="26"/>
  <c r="B98" i="26"/>
  <c r="F126" i="26"/>
  <c r="S153" i="26"/>
  <c r="C98" i="26"/>
  <c r="G126" i="26"/>
  <c r="D154" i="26"/>
  <c r="Q110" i="26"/>
  <c r="G110" i="26"/>
  <c r="V122" i="26"/>
  <c r="I126" i="26"/>
  <c r="P143" i="26"/>
  <c r="F98" i="26"/>
  <c r="L98" i="26"/>
  <c r="S110" i="26"/>
  <c r="J126" i="26"/>
  <c r="P126" i="26"/>
  <c r="T110" i="26"/>
  <c r="K126" i="26"/>
  <c r="T154" i="26"/>
  <c r="U154" i="26"/>
  <c r="J98" i="26"/>
  <c r="P119" i="26"/>
  <c r="N126" i="26"/>
  <c r="K98" i="26"/>
  <c r="Q119" i="26"/>
  <c r="O126" i="26"/>
  <c r="O110" i="26"/>
  <c r="Q126" i="26"/>
  <c r="N98" i="26"/>
  <c r="T98" i="26"/>
  <c r="R126" i="26"/>
  <c r="C116" i="26"/>
  <c r="S126" i="26"/>
  <c r="J116" i="26"/>
  <c r="K116" i="26"/>
  <c r="R98" i="26"/>
  <c r="C110" i="26"/>
  <c r="R116" i="26"/>
  <c r="V126" i="26"/>
  <c r="S98" i="26"/>
  <c r="I98" i="26"/>
  <c r="D110" i="26"/>
  <c r="S116" i="26"/>
  <c r="W126" i="26"/>
  <c r="H152" i="26"/>
  <c r="V98" i="26"/>
  <c r="B105" i="26"/>
  <c r="I152" i="26"/>
  <c r="K98" i="25"/>
  <c r="Q105" i="25"/>
  <c r="U67" i="24"/>
  <c r="B98" i="25"/>
  <c r="R126" i="25"/>
  <c r="M126" i="25"/>
  <c r="J154" i="25"/>
  <c r="K136" i="25"/>
  <c r="W136" i="25"/>
  <c r="E98" i="25"/>
  <c r="V110" i="25"/>
  <c r="H143" i="25"/>
  <c r="L98" i="25"/>
  <c r="U119" i="25"/>
  <c r="I143" i="25"/>
  <c r="S98" i="25"/>
  <c r="V119" i="25"/>
  <c r="C156" i="25"/>
  <c r="I98" i="25"/>
  <c r="K156" i="25"/>
  <c r="J98" i="25"/>
  <c r="O116" i="25"/>
  <c r="U126" i="25"/>
  <c r="B136" i="25"/>
  <c r="S110" i="25"/>
  <c r="V126" i="25"/>
  <c r="L126" i="25"/>
  <c r="M98" i="25"/>
  <c r="T98" i="25"/>
  <c r="E110" i="25"/>
  <c r="L156" i="25"/>
  <c r="C71" i="4"/>
  <c r="C144" i="4" s="1"/>
  <c r="D71" i="4"/>
  <c r="D144" i="4" s="1"/>
  <c r="Q98" i="25"/>
  <c r="F110" i="25"/>
  <c r="R98" i="25"/>
  <c r="C98" i="25"/>
  <c r="G126" i="25"/>
  <c r="F71" i="4"/>
  <c r="F144" i="4" s="1"/>
  <c r="B75" i="24"/>
  <c r="B172" i="4" s="1"/>
  <c r="T126" i="25"/>
  <c r="U98" i="25"/>
  <c r="C126" i="25"/>
  <c r="F77" i="24"/>
  <c r="F174" i="4" s="1"/>
  <c r="E77" i="24"/>
  <c r="E174" i="4" s="1"/>
  <c r="G77" i="24"/>
  <c r="G174" i="4" s="1"/>
  <c r="D105" i="25"/>
  <c r="E126" i="25"/>
  <c r="Q126" i="25"/>
  <c r="K71" i="4"/>
  <c r="K144" i="4" s="1"/>
  <c r="M110" i="25"/>
  <c r="C110" i="25"/>
  <c r="C122" i="25"/>
  <c r="F126" i="25"/>
  <c r="K105" i="25"/>
  <c r="N110" i="25"/>
  <c r="D122" i="25"/>
  <c r="E67" i="24"/>
  <c r="D98" i="25"/>
  <c r="L105" i="25"/>
  <c r="K122" i="25"/>
  <c r="U71" i="4"/>
  <c r="U144" i="4" s="1"/>
  <c r="W117" i="4"/>
  <c r="V69" i="24"/>
  <c r="D146" i="25"/>
  <c r="B145" i="4"/>
  <c r="M76" i="24"/>
  <c r="M173" i="4" s="1"/>
  <c r="C145" i="4"/>
  <c r="R76" i="24"/>
  <c r="R173" i="4" s="1"/>
  <c r="H136" i="25"/>
  <c r="D145" i="4"/>
  <c r="S76" i="24"/>
  <c r="S173" i="4" s="1"/>
  <c r="T76" i="24"/>
  <c r="T173" i="4" s="1"/>
  <c r="U76" i="24"/>
  <c r="U173" i="4" s="1"/>
  <c r="C136" i="25"/>
  <c r="O136" i="25"/>
  <c r="G145" i="4"/>
  <c r="D77" i="24"/>
  <c r="D174" i="4" s="1"/>
  <c r="H145" i="4"/>
  <c r="C57" i="24"/>
  <c r="C116" i="4" s="1"/>
  <c r="B156" i="25"/>
  <c r="M67" i="24"/>
  <c r="E156" i="25"/>
  <c r="L145" i="4"/>
  <c r="S67" i="24"/>
  <c r="F156" i="25"/>
  <c r="H156" i="25"/>
  <c r="J57" i="24"/>
  <c r="J116" i="4" s="1"/>
  <c r="H75" i="24"/>
  <c r="H172" i="4" s="1"/>
  <c r="T77" i="24"/>
  <c r="T174" i="4" s="1"/>
  <c r="I156" i="25"/>
  <c r="O156" i="25"/>
  <c r="P145" i="4"/>
  <c r="K57" i="24"/>
  <c r="K116" i="4" s="1"/>
  <c r="I75" i="24"/>
  <c r="I172" i="4" s="1"/>
  <c r="U77" i="24"/>
  <c r="U174" i="4" s="1"/>
  <c r="G136" i="25"/>
  <c r="J156" i="25"/>
  <c r="F57" i="24"/>
  <c r="F116" i="4" s="1"/>
  <c r="E146" i="25"/>
  <c r="T146" i="25"/>
  <c r="M68" i="24"/>
  <c r="K75" i="24"/>
  <c r="K172" i="4" s="1"/>
  <c r="W77" i="24"/>
  <c r="W174" i="4" s="1"/>
  <c r="J145" i="4"/>
  <c r="R145" i="4"/>
  <c r="D52" i="24"/>
  <c r="H77" i="24"/>
  <c r="H174" i="4" s="1"/>
  <c r="H57" i="24"/>
  <c r="H116" i="4" s="1"/>
  <c r="O68" i="24"/>
  <c r="P75" i="24"/>
  <c r="P172" i="4" s="1"/>
  <c r="J136" i="25"/>
  <c r="M156" i="25"/>
  <c r="E52" i="24"/>
  <c r="I77" i="24"/>
  <c r="I174" i="4" s="1"/>
  <c r="I57" i="24"/>
  <c r="I116" i="4" s="1"/>
  <c r="Q75" i="24"/>
  <c r="Q172" i="4" s="1"/>
  <c r="N156" i="25"/>
  <c r="D156" i="25"/>
  <c r="T68" i="24"/>
  <c r="I70" i="4"/>
  <c r="I143" i="4" s="1"/>
  <c r="O71" i="4"/>
  <c r="O144" i="4" s="1"/>
  <c r="U72" i="4"/>
  <c r="U145" i="4" s="1"/>
  <c r="L52" i="24"/>
  <c r="W68" i="24"/>
  <c r="S136" i="25"/>
  <c r="P156" i="25"/>
  <c r="O145" i="4"/>
  <c r="M52" i="24"/>
  <c r="D136" i="25"/>
  <c r="T52" i="24"/>
  <c r="R57" i="24"/>
  <c r="R116" i="4" s="1"/>
  <c r="B76" i="24"/>
  <c r="B173" i="4" s="1"/>
  <c r="T136" i="25"/>
  <c r="Q156" i="25"/>
  <c r="W156" i="25"/>
  <c r="L70" i="4"/>
  <c r="L143" i="4" s="1"/>
  <c r="R71" i="4"/>
  <c r="R144" i="4" s="1"/>
  <c r="U52" i="24"/>
  <c r="S57" i="24"/>
  <c r="S116" i="4" s="1"/>
  <c r="C76" i="24"/>
  <c r="C173" i="4" s="1"/>
  <c r="R156" i="25"/>
  <c r="M70" i="4"/>
  <c r="M143" i="4" s="1"/>
  <c r="S71" i="4"/>
  <c r="S144" i="4" s="1"/>
  <c r="T3" i="4"/>
  <c r="T128" i="4" s="1"/>
  <c r="N57" i="24"/>
  <c r="N116" i="4" s="1"/>
  <c r="I69" i="24"/>
  <c r="T145" i="4"/>
  <c r="U3" i="4"/>
  <c r="U128" i="4" s="1"/>
  <c r="O57" i="24"/>
  <c r="O116" i="4" s="1"/>
  <c r="P77" i="24"/>
  <c r="P174" i="4" s="1"/>
  <c r="P57" i="24"/>
  <c r="P116" i="4" s="1"/>
  <c r="J76" i="24"/>
  <c r="J173" i="4" s="1"/>
  <c r="R136" i="25"/>
  <c r="U156" i="25"/>
  <c r="P70" i="4"/>
  <c r="P143" i="4" s="1"/>
  <c r="V71" i="4"/>
  <c r="V144" i="4" s="1"/>
  <c r="Q77" i="24"/>
  <c r="Q174" i="4" s="1"/>
  <c r="Q57" i="24"/>
  <c r="Q116" i="4" s="1"/>
  <c r="Q69" i="24"/>
  <c r="K76" i="24"/>
  <c r="K173" i="4" s="1"/>
  <c r="V156" i="25"/>
  <c r="B140" i="23"/>
  <c r="B139" i="23"/>
  <c r="B144" i="23"/>
  <c r="B143" i="23"/>
  <c r="B60" i="20"/>
  <c r="B113" i="4" s="1"/>
  <c r="C143" i="23"/>
  <c r="C60" i="20"/>
  <c r="C113" i="4" s="1"/>
  <c r="E143" i="23"/>
  <c r="E144" i="23"/>
  <c r="E60" i="20"/>
  <c r="E113" i="4" s="1"/>
  <c r="E140" i="23"/>
  <c r="I161" i="23"/>
  <c r="I154" i="23"/>
  <c r="I61" i="20"/>
  <c r="I114" i="4" s="1"/>
  <c r="F179" i="23"/>
  <c r="F62" i="20"/>
  <c r="F115" i="4" s="1"/>
  <c r="I179" i="23"/>
  <c r="I62" i="20"/>
  <c r="I115" i="4" s="1"/>
  <c r="L179" i="23"/>
  <c r="L62" i="20"/>
  <c r="L115" i="4" s="1"/>
  <c r="O78" i="20"/>
  <c r="O169" i="4" s="1"/>
  <c r="J77" i="20"/>
  <c r="J168" i="4" s="1"/>
  <c r="I160" i="23"/>
  <c r="Q137" i="23"/>
  <c r="L48" i="23"/>
  <c r="R140" i="23"/>
  <c r="N48" i="23"/>
  <c r="E48" i="23"/>
  <c r="P57" i="20"/>
  <c r="P56" i="20" s="1"/>
  <c r="O48" i="23"/>
  <c r="O61" i="20" s="1"/>
  <c r="O114" i="4" s="1"/>
  <c r="H163" i="23"/>
  <c r="P77" i="20"/>
  <c r="P168" i="4" s="1"/>
  <c r="O171" i="23"/>
  <c r="M60" i="20"/>
  <c r="M113" i="4" s="1"/>
  <c r="P60" i="20"/>
  <c r="P113" i="4" s="1"/>
  <c r="Q160" i="23"/>
  <c r="R60" i="20"/>
  <c r="R113" i="4" s="1"/>
  <c r="M48" i="23"/>
  <c r="K141" i="23"/>
  <c r="H61" i="20"/>
  <c r="H114" i="4" s="1"/>
  <c r="H154" i="23"/>
  <c r="I213" i="23"/>
  <c r="G99" i="23"/>
  <c r="E211" i="23"/>
  <c r="Q213" i="23"/>
  <c r="U48" i="23"/>
  <c r="C192" i="23"/>
  <c r="C183" i="23" s="1"/>
  <c r="L211" i="23"/>
  <c r="K192" i="23"/>
  <c r="M211" i="23"/>
  <c r="P61" i="20"/>
  <c r="P114" i="4" s="1"/>
  <c r="Q48" i="23"/>
  <c r="O99" i="23"/>
  <c r="D5" i="23"/>
  <c r="U211" i="23"/>
  <c r="N175" i="23"/>
  <c r="D62" i="20"/>
  <c r="D115" i="4" s="1"/>
  <c r="H5" i="23"/>
  <c r="W99" i="23"/>
  <c r="O175" i="23"/>
  <c r="I5" i="23"/>
  <c r="F48" i="23"/>
  <c r="V175" i="23"/>
  <c r="K5" i="23"/>
  <c r="D48" i="23"/>
  <c r="D153" i="23" s="1"/>
  <c r="G48" i="23"/>
  <c r="W175" i="23"/>
  <c r="D165" i="22"/>
  <c r="S165" i="22"/>
  <c r="J165" i="22"/>
  <c r="C165" i="22"/>
  <c r="I132" i="22"/>
  <c r="B175" i="22"/>
  <c r="H146" i="22"/>
  <c r="C175" i="22"/>
  <c r="I146" i="22"/>
  <c r="W165" i="22"/>
  <c r="R165" i="22"/>
  <c r="R146" i="22"/>
  <c r="P132" i="22"/>
  <c r="F132" i="22"/>
  <c r="U165" i="22"/>
  <c r="Q202" i="22"/>
  <c r="Q132" i="22"/>
  <c r="V165" i="22"/>
  <c r="P146" i="22"/>
  <c r="F146" i="22"/>
  <c r="Q146" i="22"/>
  <c r="G146" i="22"/>
  <c r="D171" i="22"/>
  <c r="N132" i="22"/>
  <c r="G171" i="22"/>
  <c r="B165" i="22"/>
  <c r="N165" i="22"/>
  <c r="P171" i="22"/>
  <c r="B146" i="22"/>
  <c r="N146" i="22"/>
  <c r="Q171" i="22"/>
  <c r="G165" i="22"/>
  <c r="M68" i="4"/>
  <c r="M141" i="4" s="1"/>
  <c r="O51" i="20"/>
  <c r="O65" i="4" s="1"/>
  <c r="O138" i="4" s="1"/>
  <c r="F160" i="21"/>
  <c r="B192" i="21"/>
  <c r="Q201" i="21"/>
  <c r="I192" i="21"/>
  <c r="R201" i="21"/>
  <c r="N160" i="21"/>
  <c r="O165" i="21"/>
  <c r="J192" i="21"/>
  <c r="D79" i="20"/>
  <c r="D170" i="4" s="1"/>
  <c r="V160" i="21"/>
  <c r="K202" i="21"/>
  <c r="D141" i="21"/>
  <c r="D132" i="21" s="1"/>
  <c r="M165" i="21"/>
  <c r="C165" i="21"/>
  <c r="S202" i="21"/>
  <c r="E201" i="22"/>
  <c r="K141" i="21"/>
  <c r="K132" i="21" s="1"/>
  <c r="H157" i="21"/>
  <c r="N165" i="21"/>
  <c r="T202" i="21"/>
  <c r="G175" i="21"/>
  <c r="V69" i="20"/>
  <c r="P157" i="21"/>
  <c r="W165" i="21"/>
  <c r="H183" i="21"/>
  <c r="D192" i="22"/>
  <c r="I132" i="21"/>
  <c r="C211" i="21"/>
  <c r="J132" i="21"/>
  <c r="G183" i="21"/>
  <c r="D211" i="21"/>
  <c r="T70" i="20"/>
  <c r="U165" i="21"/>
  <c r="M201" i="22"/>
  <c r="B71" i="20"/>
  <c r="V165" i="21"/>
  <c r="L165" i="21"/>
  <c r="L211" i="21"/>
  <c r="F71" i="20"/>
  <c r="D51" i="20"/>
  <c r="D65" i="4" s="1"/>
  <c r="D138" i="4" s="1"/>
  <c r="G71" i="20"/>
  <c r="T211" i="21"/>
  <c r="J71" i="20"/>
  <c r="N71" i="20"/>
  <c r="N66" i="4"/>
  <c r="N139" i="4" s="1"/>
  <c r="O66" i="4"/>
  <c r="O139" i="4" s="1"/>
  <c r="C68" i="4"/>
  <c r="C141" i="4" s="1"/>
  <c r="G51" i="20"/>
  <c r="G65" i="4" s="1"/>
  <c r="G138" i="4" s="1"/>
  <c r="O71" i="20"/>
  <c r="Q132" i="21"/>
  <c r="G153" i="21"/>
  <c r="R132" i="21"/>
  <c r="O153" i="21"/>
  <c r="G171" i="21"/>
  <c r="T201" i="22"/>
  <c r="P153" i="21"/>
  <c r="G165" i="21"/>
  <c r="S165" i="21"/>
  <c r="H171" i="21"/>
  <c r="U201" i="22"/>
  <c r="D68" i="4"/>
  <c r="D141" i="4" s="1"/>
  <c r="R66" i="4"/>
  <c r="S66" i="4"/>
  <c r="F68" i="4"/>
  <c r="F141" i="4" s="1"/>
  <c r="H165" i="21"/>
  <c r="T165" i="21"/>
  <c r="O171" i="21"/>
  <c r="G68" i="4"/>
  <c r="G141" i="4" s="1"/>
  <c r="P171" i="21"/>
  <c r="L51" i="20"/>
  <c r="L65" i="4" s="1"/>
  <c r="L138" i="4" s="1"/>
  <c r="W171" i="21"/>
  <c r="B201" i="21"/>
  <c r="E165" i="21"/>
  <c r="I201" i="21"/>
  <c r="F140" i="4"/>
  <c r="G140" i="4"/>
  <c r="C77" i="20"/>
  <c r="C168" i="4" s="1"/>
  <c r="I183" i="21"/>
  <c r="S183" i="23"/>
  <c r="I183" i="23"/>
  <c r="H140" i="4"/>
  <c r="L70" i="20"/>
  <c r="U70" i="20"/>
  <c r="Q183" i="23"/>
  <c r="M39" i="4"/>
  <c r="H183" i="23"/>
  <c r="P205" i="21"/>
  <c r="R71" i="20"/>
  <c r="Q66" i="4"/>
  <c r="Q139" i="4" s="1"/>
  <c r="V71" i="20"/>
  <c r="O205" i="21"/>
  <c r="O183" i="21"/>
  <c r="T51" i="20"/>
  <c r="T65" i="4" s="1"/>
  <c r="T138" i="4" s="1"/>
  <c r="W71" i="20"/>
  <c r="P183" i="21"/>
  <c r="S139" i="4"/>
  <c r="F51" i="20"/>
  <c r="F65" i="4" s="1"/>
  <c r="F138" i="4" s="1"/>
  <c r="C69" i="20"/>
  <c r="B183" i="21"/>
  <c r="N51" i="20"/>
  <c r="N65" i="4" s="1"/>
  <c r="N138" i="4" s="1"/>
  <c r="J69" i="20"/>
  <c r="T139" i="4"/>
  <c r="V39" i="4"/>
  <c r="U139" i="4"/>
  <c r="V139" i="4"/>
  <c r="W139" i="4"/>
  <c r="L30" i="4"/>
  <c r="H68" i="4"/>
  <c r="H141" i="4" s="1"/>
  <c r="I68" i="4"/>
  <c r="I141" i="4" s="1"/>
  <c r="K69" i="20"/>
  <c r="U194" i="23"/>
  <c r="E140" i="4"/>
  <c r="R69" i="20"/>
  <c r="W183" i="21"/>
  <c r="O39" i="4"/>
  <c r="B77" i="20"/>
  <c r="B168" i="4" s="1"/>
  <c r="K229" i="19"/>
  <c r="K81" i="16"/>
  <c r="K110" i="4" s="1"/>
  <c r="Q190" i="19"/>
  <c r="R187" i="19"/>
  <c r="R81" i="16"/>
  <c r="R110" i="4" s="1"/>
  <c r="Q185" i="19"/>
  <c r="Q81" i="16"/>
  <c r="Q110" i="4" s="1"/>
  <c r="Q192" i="19"/>
  <c r="Q229" i="19"/>
  <c r="T183" i="19"/>
  <c r="T81" i="16"/>
  <c r="T110" i="4" s="1"/>
  <c r="T184" i="19"/>
  <c r="S183" i="19"/>
  <c r="S81" i="16"/>
  <c r="S110" i="4" s="1"/>
  <c r="J229" i="19"/>
  <c r="J81" i="16"/>
  <c r="J110" i="4" s="1"/>
  <c r="J103" i="16"/>
  <c r="J166" i="4" s="1"/>
  <c r="H80" i="16"/>
  <c r="H109" i="4" s="1"/>
  <c r="Q184" i="19"/>
  <c r="U160" i="19"/>
  <c r="V160" i="19"/>
  <c r="D235" i="19"/>
  <c r="L171" i="19"/>
  <c r="M171" i="19"/>
  <c r="K197" i="19"/>
  <c r="Q197" i="19"/>
  <c r="U171" i="19"/>
  <c r="B178" i="19"/>
  <c r="T197" i="19"/>
  <c r="U197" i="19"/>
  <c r="T190" i="19"/>
  <c r="L5" i="19"/>
  <c r="R197" i="19"/>
  <c r="M5" i="19"/>
  <c r="S197" i="19"/>
  <c r="N5" i="19"/>
  <c r="O5" i="19"/>
  <c r="P5" i="19"/>
  <c r="J178" i="19"/>
  <c r="T5" i="19"/>
  <c r="D61" i="19"/>
  <c r="U5" i="19"/>
  <c r="I61" i="19"/>
  <c r="V5" i="19"/>
  <c r="W5" i="19"/>
  <c r="M160" i="19"/>
  <c r="D197" i="19"/>
  <c r="P197" i="19"/>
  <c r="L61" i="19"/>
  <c r="N160" i="19"/>
  <c r="H209" i="19"/>
  <c r="D80" i="16"/>
  <c r="D109" i="4" s="1"/>
  <c r="I209" i="19"/>
  <c r="G103" i="16"/>
  <c r="G166" i="4" s="1"/>
  <c r="E80" i="16"/>
  <c r="E109" i="4" s="1"/>
  <c r="H178" i="19"/>
  <c r="B197" i="19"/>
  <c r="F80" i="16"/>
  <c r="F109" i="4" s="1"/>
  <c r="G184" i="19"/>
  <c r="C197" i="19"/>
  <c r="G80" i="16"/>
  <c r="G109" i="4" s="1"/>
  <c r="H184" i="19"/>
  <c r="T96" i="16"/>
  <c r="J197" i="18"/>
  <c r="V197" i="18"/>
  <c r="U96" i="16"/>
  <c r="V96" i="16"/>
  <c r="O223" i="18"/>
  <c r="V223" i="18"/>
  <c r="O160" i="18"/>
  <c r="G178" i="18"/>
  <c r="H178" i="18"/>
  <c r="T178" i="18"/>
  <c r="I178" i="18"/>
  <c r="M97" i="16"/>
  <c r="V160" i="18"/>
  <c r="W160" i="18"/>
  <c r="F197" i="18"/>
  <c r="P178" i="18"/>
  <c r="F178" i="18"/>
  <c r="G5" i="18"/>
  <c r="Q178" i="18"/>
  <c r="H5" i="18"/>
  <c r="P197" i="18"/>
  <c r="I5" i="18"/>
  <c r="O5" i="18"/>
  <c r="D178" i="18"/>
  <c r="B197" i="18"/>
  <c r="N197" i="18"/>
  <c r="W178" i="18"/>
  <c r="G96" i="16"/>
  <c r="N178" i="18"/>
  <c r="H209" i="18"/>
  <c r="H96" i="16"/>
  <c r="L96" i="16"/>
  <c r="L178" i="18"/>
  <c r="E91" i="16"/>
  <c r="E62" i="4"/>
  <c r="E135" i="4" s="1"/>
  <c r="F101" i="16"/>
  <c r="F164" i="4" s="1"/>
  <c r="F91" i="16"/>
  <c r="F62" i="4"/>
  <c r="F135" i="4" s="1"/>
  <c r="N101" i="16"/>
  <c r="N164" i="4" s="1"/>
  <c r="N52" i="16"/>
  <c r="N61" i="4" s="1"/>
  <c r="G178" i="17"/>
  <c r="R197" i="17"/>
  <c r="W197" i="17"/>
  <c r="F160" i="17"/>
  <c r="N223" i="18"/>
  <c r="P93" i="16"/>
  <c r="H160" i="17"/>
  <c r="T160" i="17"/>
  <c r="E178" i="17"/>
  <c r="P197" i="17"/>
  <c r="P160" i="18"/>
  <c r="F160" i="18"/>
  <c r="G160" i="18"/>
  <c r="P178" i="17"/>
  <c r="Q64" i="4"/>
  <c r="Q137" i="4" s="1"/>
  <c r="R64" i="4"/>
  <c r="R137" i="4" s="1"/>
  <c r="D237" i="18"/>
  <c r="P248" i="18"/>
  <c r="R103" i="16"/>
  <c r="R166" i="4" s="1"/>
  <c r="C178" i="17"/>
  <c r="O178" i="17"/>
  <c r="R184" i="17"/>
  <c r="I197" i="17"/>
  <c r="U5" i="18"/>
  <c r="W190" i="17"/>
  <c r="E248" i="17"/>
  <c r="N5" i="18"/>
  <c r="P160" i="17"/>
  <c r="P5" i="18"/>
  <c r="M178" i="17"/>
  <c r="B197" i="17"/>
  <c r="G197" i="17"/>
  <c r="Q5" i="18"/>
  <c r="N160" i="18"/>
  <c r="D203" i="17"/>
  <c r="E96" i="16"/>
  <c r="J5" i="17"/>
  <c r="J53" i="16" s="1"/>
  <c r="J101" i="16" s="1"/>
  <c r="J164" i="4" s="1"/>
  <c r="F203" i="17"/>
  <c r="I246" i="17"/>
  <c r="W5" i="18"/>
  <c r="V5" i="18"/>
  <c r="G63" i="4"/>
  <c r="G136" i="4" s="1"/>
  <c r="F96" i="16"/>
  <c r="F95" i="16" s="1"/>
  <c r="K5" i="17"/>
  <c r="K53" i="16" s="1"/>
  <c r="K101" i="16" s="1"/>
  <c r="K164" i="4" s="1"/>
  <c r="V178" i="17"/>
  <c r="N203" i="17"/>
  <c r="L237" i="18"/>
  <c r="H5" i="17"/>
  <c r="H53" i="16" s="1"/>
  <c r="D217" i="17"/>
  <c r="H63" i="4"/>
  <c r="L5" i="17"/>
  <c r="L53" i="16" s="1"/>
  <c r="K178" i="17"/>
  <c r="W178" i="17"/>
  <c r="U203" i="17"/>
  <c r="B209" i="17"/>
  <c r="M5" i="17"/>
  <c r="M53" i="16" s="1"/>
  <c r="M91" i="16" s="1"/>
  <c r="H209" i="17"/>
  <c r="O5" i="17"/>
  <c r="O53" i="16" s="1"/>
  <c r="O62" i="4" s="1"/>
  <c r="O135" i="4" s="1"/>
  <c r="P209" i="17"/>
  <c r="P5" i="17"/>
  <c r="P53" i="16" s="1"/>
  <c r="P91" i="16" s="1"/>
  <c r="N160" i="17"/>
  <c r="L63" i="4"/>
  <c r="L136" i="4" s="1"/>
  <c r="S5" i="17"/>
  <c r="S53" i="16" s="1"/>
  <c r="S101" i="16" s="1"/>
  <c r="S164" i="4" s="1"/>
  <c r="U178" i="17"/>
  <c r="O197" i="17"/>
  <c r="B237" i="17"/>
  <c r="B229" i="17" s="1"/>
  <c r="E5" i="18"/>
  <c r="C171" i="17"/>
  <c r="I237" i="17"/>
  <c r="J63" i="4"/>
  <c r="J136" i="4" s="1"/>
  <c r="M63" i="4"/>
  <c r="M136" i="4" s="1"/>
  <c r="M96" i="16"/>
  <c r="M95" i="16" s="1"/>
  <c r="W5" i="17"/>
  <c r="W53" i="16" s="1"/>
  <c r="W62" i="4" s="1"/>
  <c r="W135" i="4" s="1"/>
  <c r="D171" i="17"/>
  <c r="Q178" i="17"/>
  <c r="C248" i="18"/>
  <c r="K63" i="4"/>
  <c r="O63" i="4"/>
  <c r="O136" i="4" s="1"/>
  <c r="N96" i="16"/>
  <c r="E171" i="17"/>
  <c r="H178" i="17"/>
  <c r="T237" i="18"/>
  <c r="O96" i="16"/>
  <c r="K171" i="17"/>
  <c r="S178" i="17"/>
  <c r="I178" i="17"/>
  <c r="H197" i="17"/>
  <c r="H160" i="18"/>
  <c r="R63" i="4"/>
  <c r="R136" i="4" s="1"/>
  <c r="P96" i="16"/>
  <c r="M171" i="17"/>
  <c r="U235" i="17"/>
  <c r="U229" i="17" s="1"/>
  <c r="Q96" i="16"/>
  <c r="U160" i="17"/>
  <c r="N171" i="17"/>
  <c r="W237" i="18"/>
  <c r="N134" i="4"/>
  <c r="B3" i="4"/>
  <c r="B128" i="4" s="1"/>
  <c r="B9" i="4"/>
  <c r="T30" i="4"/>
  <c r="H39" i="4"/>
  <c r="E136" i="4"/>
  <c r="K137" i="4"/>
  <c r="V52" i="16"/>
  <c r="V61" i="4" s="1"/>
  <c r="V134" i="4" s="1"/>
  <c r="W103" i="16"/>
  <c r="W166" i="4" s="1"/>
  <c r="F136" i="4"/>
  <c r="E240" i="17"/>
  <c r="M137" i="4"/>
  <c r="F89" i="16"/>
  <c r="N91" i="16"/>
  <c r="N89" i="16" s="1"/>
  <c r="H136" i="4"/>
  <c r="I136" i="4"/>
  <c r="O137" i="4"/>
  <c r="V91" i="16"/>
  <c r="P137" i="4"/>
  <c r="K136" i="4"/>
  <c r="Q103" i="16"/>
  <c r="Q166" i="4" s="1"/>
  <c r="M217" i="17"/>
  <c r="C217" i="17"/>
  <c r="P92" i="16"/>
  <c r="F30" i="4"/>
  <c r="J62" i="4"/>
  <c r="J135" i="4" s="1"/>
  <c r="S63" i="4"/>
  <c r="S136" i="4" s="1"/>
  <c r="U92" i="16"/>
  <c r="U217" i="17"/>
  <c r="K217" i="17"/>
  <c r="V92" i="16"/>
  <c r="L217" i="17"/>
  <c r="E30" i="4"/>
  <c r="T92" i="16"/>
  <c r="T63" i="4"/>
  <c r="T136" i="4" s="1"/>
  <c r="N30" i="4"/>
  <c r="B93" i="16"/>
  <c r="E71" i="16"/>
  <c r="F93" i="16"/>
  <c r="M103" i="16"/>
  <c r="M166" i="4" s="1"/>
  <c r="G71" i="16"/>
  <c r="V89" i="16"/>
  <c r="G93" i="16"/>
  <c r="D30" i="4"/>
  <c r="M62" i="4"/>
  <c r="M135" i="4" s="1"/>
  <c r="V42" i="4"/>
  <c r="N62" i="4"/>
  <c r="N135" i="4" s="1"/>
  <c r="W63" i="4"/>
  <c r="W136" i="4" s="1"/>
  <c r="K30" i="4"/>
  <c r="U39" i="4"/>
  <c r="E42" i="4"/>
  <c r="B64" i="4"/>
  <c r="B137" i="4" s="1"/>
  <c r="D38" i="7"/>
  <c r="I71" i="16"/>
  <c r="H93" i="16"/>
  <c r="M71" i="16"/>
  <c r="V64" i="4"/>
  <c r="V137" i="4" s="1"/>
  <c r="O103" i="16"/>
  <c r="O166" i="4" s="1"/>
  <c r="D64" i="4"/>
  <c r="D137" i="4" s="1"/>
  <c r="P103" i="16"/>
  <c r="P166" i="4" s="1"/>
  <c r="O71" i="16"/>
  <c r="H90" i="16"/>
  <c r="Q71" i="16"/>
  <c r="S217" i="17"/>
  <c r="T217" i="17"/>
  <c r="T42" i="4"/>
  <c r="E64" i="4"/>
  <c r="E137" i="4" s="1"/>
  <c r="D3" i="4"/>
  <c r="D128" i="4" s="1"/>
  <c r="V62" i="4"/>
  <c r="V135" i="4" s="1"/>
  <c r="U71" i="16"/>
  <c r="I229" i="17"/>
  <c r="G64" i="4"/>
  <c r="G137" i="4" s="1"/>
  <c r="E52" i="16"/>
  <c r="E61" i="4" s="1"/>
  <c r="E134" i="4" s="1"/>
  <c r="W71" i="16"/>
  <c r="P90" i="16"/>
  <c r="F52" i="16"/>
  <c r="F61" i="4" s="1"/>
  <c r="F134" i="4" s="1"/>
  <c r="B63" i="4"/>
  <c r="B136" i="4" s="1"/>
  <c r="C136" i="4"/>
  <c r="I137" i="4"/>
  <c r="U103" i="16"/>
  <c r="U166" i="4" s="1"/>
  <c r="W93" i="16"/>
  <c r="E217" i="17"/>
  <c r="O78" i="12"/>
  <c r="O107" i="4" s="1"/>
  <c r="L162" i="15"/>
  <c r="L187" i="15"/>
  <c r="D204" i="15"/>
  <c r="C253" i="15"/>
  <c r="M162" i="15"/>
  <c r="C162" i="15"/>
  <c r="V162" i="15"/>
  <c r="J187" i="15"/>
  <c r="B204" i="15"/>
  <c r="W162" i="15"/>
  <c r="F171" i="15"/>
  <c r="I204" i="15"/>
  <c r="U204" i="15"/>
  <c r="B171" i="15"/>
  <c r="T162" i="15"/>
  <c r="T187" i="15"/>
  <c r="L204" i="15"/>
  <c r="K171" i="15"/>
  <c r="P187" i="15"/>
  <c r="H204" i="15"/>
  <c r="L181" i="15"/>
  <c r="N181" i="15"/>
  <c r="R187" i="15"/>
  <c r="J204" i="15"/>
  <c r="L34" i="15"/>
  <c r="N171" i="15"/>
  <c r="T181" i="15"/>
  <c r="Q204" i="15"/>
  <c r="M34" i="15"/>
  <c r="L115" i="15"/>
  <c r="I171" i="15"/>
  <c r="V181" i="15"/>
  <c r="J171" i="15"/>
  <c r="D76" i="12"/>
  <c r="Q34" i="15"/>
  <c r="R115" i="15"/>
  <c r="F162" i="15"/>
  <c r="T204" i="15"/>
  <c r="K261" i="15"/>
  <c r="T34" i="15"/>
  <c r="S115" i="15"/>
  <c r="G162" i="15"/>
  <c r="L171" i="15"/>
  <c r="P199" i="15"/>
  <c r="O204" i="15"/>
  <c r="E204" i="15"/>
  <c r="S261" i="15"/>
  <c r="F76" i="12"/>
  <c r="F105" i="4" s="1"/>
  <c r="U34" i="15"/>
  <c r="T115" i="15"/>
  <c r="B162" i="15"/>
  <c r="S171" i="15"/>
  <c r="V199" i="15"/>
  <c r="P204" i="15"/>
  <c r="I76" i="12"/>
  <c r="I105" i="4" s="1"/>
  <c r="V34" i="15"/>
  <c r="W115" i="15"/>
  <c r="D71" i="12"/>
  <c r="D162" i="15"/>
  <c r="D187" i="15"/>
  <c r="R204" i="15"/>
  <c r="B78" i="12"/>
  <c r="B107" i="4" s="1"/>
  <c r="E162" i="15"/>
  <c r="V171" i="15"/>
  <c r="N76" i="12"/>
  <c r="N105" i="4" s="1"/>
  <c r="Q171" i="15"/>
  <c r="G171" i="15"/>
  <c r="D78" i="12"/>
  <c r="D107" i="4" s="1"/>
  <c r="R171" i="15"/>
  <c r="G78" i="12"/>
  <c r="G107" i="4" s="1"/>
  <c r="N162" i="15"/>
  <c r="B187" i="15"/>
  <c r="J78" i="12"/>
  <c r="J107" i="4" s="1"/>
  <c r="O162" i="15"/>
  <c r="T171" i="15"/>
  <c r="U187" i="15"/>
  <c r="W204" i="15"/>
  <c r="M204" i="15"/>
  <c r="K78" i="12"/>
  <c r="K107" i="4" s="1"/>
  <c r="J162" i="15"/>
  <c r="J171" i="14"/>
  <c r="V171" i="14"/>
  <c r="S181" i="14"/>
  <c r="N187" i="14"/>
  <c r="B162" i="14"/>
  <c r="O171" i="14"/>
  <c r="R187" i="14"/>
  <c r="P204" i="14"/>
  <c r="K204" i="14"/>
  <c r="T187" i="14"/>
  <c r="L204" i="14"/>
  <c r="T171" i="14"/>
  <c r="T199" i="14"/>
  <c r="D204" i="14"/>
  <c r="F171" i="14"/>
  <c r="L162" i="14"/>
  <c r="W171" i="14"/>
  <c r="M171" i="14"/>
  <c r="D187" i="14"/>
  <c r="P187" i="14"/>
  <c r="Q187" i="14"/>
  <c r="S204" i="14"/>
  <c r="O162" i="14"/>
  <c r="E162" i="14"/>
  <c r="P171" i="14"/>
  <c r="G216" i="14"/>
  <c r="O216" i="14"/>
  <c r="V204" i="14"/>
  <c r="C241" i="14"/>
  <c r="R162" i="14"/>
  <c r="C162" i="14"/>
  <c r="B171" i="14"/>
  <c r="B204" i="14"/>
  <c r="T162" i="14"/>
  <c r="I204" i="14"/>
  <c r="F187" i="14"/>
  <c r="J204" i="14"/>
  <c r="V162" i="14"/>
  <c r="F162" i="14"/>
  <c r="Q204" i="14"/>
  <c r="W162" i="14"/>
  <c r="M162" i="14"/>
  <c r="L171" i="14"/>
  <c r="H187" i="14"/>
  <c r="H162" i="14"/>
  <c r="G171" i="14"/>
  <c r="H171" i="14"/>
  <c r="L181" i="14"/>
  <c r="J187" i="14"/>
  <c r="T204" i="14"/>
  <c r="P162" i="14"/>
  <c r="R181" i="14"/>
  <c r="J59" i="4"/>
  <c r="L59" i="4"/>
  <c r="D58" i="4"/>
  <c r="F58" i="4"/>
  <c r="R59" i="4"/>
  <c r="G89" i="12"/>
  <c r="Q162" i="13"/>
  <c r="B171" i="13"/>
  <c r="L187" i="13"/>
  <c r="G187" i="13"/>
  <c r="K204" i="13"/>
  <c r="C181" i="13"/>
  <c r="I187" i="13"/>
  <c r="U187" i="13"/>
  <c r="W204" i="13"/>
  <c r="J187" i="13"/>
  <c r="P187" i="13"/>
  <c r="G171" i="13"/>
  <c r="K181" i="13"/>
  <c r="W224" i="13"/>
  <c r="G224" i="13"/>
  <c r="S224" i="13"/>
  <c r="L181" i="13"/>
  <c r="D162" i="13"/>
  <c r="P162" i="13"/>
  <c r="M181" i="13"/>
  <c r="S187" i="13"/>
  <c r="F60" i="4"/>
  <c r="F133" i="4" s="1"/>
  <c r="J171" i="13"/>
  <c r="T187" i="13"/>
  <c r="J224" i="13"/>
  <c r="M233" i="13"/>
  <c r="M162" i="13"/>
  <c r="B162" i="13"/>
  <c r="Q187" i="13"/>
  <c r="T171" i="13"/>
  <c r="R187" i="13"/>
  <c r="D204" i="13"/>
  <c r="O171" i="13"/>
  <c r="E204" i="13"/>
  <c r="W58" i="4"/>
  <c r="R60" i="4"/>
  <c r="R133" i="4" s="1"/>
  <c r="L162" i="13"/>
  <c r="G204" i="13"/>
  <c r="S204" i="13"/>
  <c r="R56" i="4"/>
  <c r="R131" i="4" s="1"/>
  <c r="H59" i="4"/>
  <c r="T60" i="4"/>
  <c r="T133" i="4" s="1"/>
  <c r="R171" i="13"/>
  <c r="H171" i="13"/>
  <c r="M199" i="13"/>
  <c r="W187" i="13"/>
  <c r="M187" i="13"/>
  <c r="I162" i="13"/>
  <c r="U162" i="13"/>
  <c r="W199" i="13"/>
  <c r="P204" i="13"/>
  <c r="K88" i="12"/>
  <c r="J162" i="13"/>
  <c r="C187" i="13"/>
  <c r="Q204" i="13"/>
  <c r="P88" i="12"/>
  <c r="D187" i="13"/>
  <c r="I59" i="4"/>
  <c r="V60" i="4"/>
  <c r="V133" i="4" s="1"/>
  <c r="U56" i="4"/>
  <c r="U131" i="4" s="1"/>
  <c r="K59" i="4"/>
  <c r="V56" i="4"/>
  <c r="V131" i="4" s="1"/>
  <c r="T57" i="4"/>
  <c r="T132" i="4" s="1"/>
  <c r="M59" i="4"/>
  <c r="R88" i="12"/>
  <c r="W171" i="13"/>
  <c r="M171" i="13"/>
  <c r="M204" i="13"/>
  <c r="B58" i="4"/>
  <c r="N59" i="4"/>
  <c r="S88" i="12"/>
  <c r="C58" i="4"/>
  <c r="O59" i="4"/>
  <c r="U88" i="12"/>
  <c r="T162" i="13"/>
  <c r="O204" i="13"/>
  <c r="D171" i="13"/>
  <c r="B187" i="13"/>
  <c r="P59" i="4"/>
  <c r="O162" i="13"/>
  <c r="E58" i="4"/>
  <c r="Q59" i="4"/>
  <c r="D89" i="12"/>
  <c r="R42" i="4"/>
  <c r="J7" i="4"/>
  <c r="M7" i="4"/>
  <c r="E39" i="4"/>
  <c r="I33" i="4"/>
  <c r="B59" i="4"/>
  <c r="H60" i="4"/>
  <c r="H133" i="4" s="1"/>
  <c r="G38" i="7"/>
  <c r="O38" i="7"/>
  <c r="O5" i="7" s="1"/>
  <c r="O54" i="7" s="1"/>
  <c r="P57" i="4"/>
  <c r="P132" i="4" s="1"/>
  <c r="C59" i="4"/>
  <c r="I60" i="4"/>
  <c r="I133" i="4" s="1"/>
  <c r="D59" i="4"/>
  <c r="J60" i="4"/>
  <c r="J133" i="4" s="1"/>
  <c r="M30" i="4"/>
  <c r="C56" i="4"/>
  <c r="C131" i="4" s="1"/>
  <c r="S57" i="4"/>
  <c r="S132" i="4" s="1"/>
  <c r="E59" i="4"/>
  <c r="K60" i="4"/>
  <c r="K133" i="4" s="1"/>
  <c r="E65" i="12"/>
  <c r="E86" i="12" s="1"/>
  <c r="O243" i="13"/>
  <c r="B88" i="12"/>
  <c r="U57" i="4"/>
  <c r="U132" i="4" s="1"/>
  <c r="G59" i="4"/>
  <c r="M60" i="4"/>
  <c r="M133" i="4" s="1"/>
  <c r="L65" i="12"/>
  <c r="E88" i="12"/>
  <c r="T253" i="13"/>
  <c r="I224" i="13"/>
  <c r="J88" i="12"/>
  <c r="T224" i="13"/>
  <c r="J42" i="4"/>
  <c r="U224" i="13"/>
  <c r="B37" i="12"/>
  <c r="M88" i="12"/>
  <c r="V224" i="13"/>
  <c r="W39" i="4"/>
  <c r="S42" i="4"/>
  <c r="H31" i="12"/>
  <c r="H89" i="12"/>
  <c r="B224" i="13"/>
  <c r="H224" i="13"/>
  <c r="E37" i="12"/>
  <c r="J89" i="12"/>
  <c r="C224" i="13"/>
  <c r="O31" i="12"/>
  <c r="L89" i="12"/>
  <c r="D224" i="13"/>
  <c r="C33" i="4"/>
  <c r="P31" i="12"/>
  <c r="G37" i="12"/>
  <c r="I75" i="12"/>
  <c r="I104" i="4" s="1"/>
  <c r="O89" i="12"/>
  <c r="E224" i="13"/>
  <c r="Q224" i="13"/>
  <c r="D33" i="4"/>
  <c r="U42" i="4"/>
  <c r="Q31" i="12"/>
  <c r="H37" i="12"/>
  <c r="P89" i="12"/>
  <c r="F224" i="13"/>
  <c r="R224" i="13"/>
  <c r="G3" i="12"/>
  <c r="G5" i="4" s="1"/>
  <c r="D85" i="12"/>
  <c r="Q89" i="12"/>
  <c r="H253" i="13"/>
  <c r="I38" i="7"/>
  <c r="I5" i="7" s="1"/>
  <c r="I54" i="7" s="1"/>
  <c r="I3" i="12"/>
  <c r="I5" i="4" s="1"/>
  <c r="S31" i="12"/>
  <c r="J37" i="12"/>
  <c r="R89" i="12"/>
  <c r="L7" i="4"/>
  <c r="N7" i="4"/>
  <c r="O7" i="4"/>
  <c r="F39" i="4"/>
  <c r="G39" i="4"/>
  <c r="G3" i="4"/>
  <c r="G128" i="4" s="1"/>
  <c r="Q7" i="4"/>
  <c r="K33" i="4"/>
  <c r="W56" i="4"/>
  <c r="W131" i="4" s="1"/>
  <c r="J3" i="12"/>
  <c r="L85" i="12"/>
  <c r="T89" i="12"/>
  <c r="P98" i="12"/>
  <c r="P159" i="4" s="1"/>
  <c r="O224" i="13"/>
  <c r="R7" i="4"/>
  <c r="L33" i="4"/>
  <c r="T58" i="4"/>
  <c r="D60" i="4"/>
  <c r="D133" i="4" s="1"/>
  <c r="K3" i="12"/>
  <c r="W89" i="12"/>
  <c r="D99" i="12"/>
  <c r="D160" i="4" s="1"/>
  <c r="P224" i="13"/>
  <c r="E33" i="4"/>
  <c r="S7" i="4"/>
  <c r="S33" i="4"/>
  <c r="Q3" i="12"/>
  <c r="Q5" i="4" s="1"/>
  <c r="V31" i="12"/>
  <c r="Q65" i="12"/>
  <c r="Q57" i="4" s="1"/>
  <c r="Q132" i="4" s="1"/>
  <c r="T85" i="12"/>
  <c r="S99" i="12"/>
  <c r="S160" i="4" s="1"/>
  <c r="L253" i="13"/>
  <c r="K224" i="13"/>
  <c r="M42" i="4"/>
  <c r="R3" i="12"/>
  <c r="W31" i="12"/>
  <c r="C87" i="12"/>
  <c r="L224" i="13"/>
  <c r="U7" i="4"/>
  <c r="C30" i="4"/>
  <c r="K57" i="4"/>
  <c r="K132" i="4" s="1"/>
  <c r="S3" i="12"/>
  <c r="O37" i="12"/>
  <c r="E87" i="12"/>
  <c r="M224" i="13"/>
  <c r="D31" i="12"/>
  <c r="N224" i="13"/>
  <c r="V38" i="7"/>
  <c r="V5" i="7" s="1"/>
  <c r="V52" i="7" s="1"/>
  <c r="Q37" i="12"/>
  <c r="B65" i="12"/>
  <c r="B63" i="12" s="1"/>
  <c r="H87" i="12"/>
  <c r="D233" i="13"/>
  <c r="Q33" i="4"/>
  <c r="C65" i="12"/>
  <c r="E75" i="12"/>
  <c r="E104" i="4" s="1"/>
  <c r="U55" i="8"/>
  <c r="U100" i="4" s="1"/>
  <c r="V55" i="8"/>
  <c r="V100" i="4" s="1"/>
  <c r="N5" i="11"/>
  <c r="B56" i="8"/>
  <c r="B101" i="4" s="1"/>
  <c r="C56" i="8"/>
  <c r="D54" i="11"/>
  <c r="M117" i="11"/>
  <c r="S117" i="11"/>
  <c r="G56" i="8"/>
  <c r="G101" i="4" s="1"/>
  <c r="I56" i="8"/>
  <c r="I101" i="4" s="1"/>
  <c r="C100" i="11"/>
  <c r="G100" i="11"/>
  <c r="N117" i="11"/>
  <c r="O117" i="11"/>
  <c r="E117" i="11"/>
  <c r="P117" i="11"/>
  <c r="F100" i="11"/>
  <c r="W54" i="8"/>
  <c r="W99" i="4" s="1"/>
  <c r="K56" i="8"/>
  <c r="O56" i="8"/>
  <c r="O101" i="4" s="1"/>
  <c r="Q54" i="11"/>
  <c r="M100" i="11"/>
  <c r="B100" i="11"/>
  <c r="S54" i="11"/>
  <c r="T54" i="11"/>
  <c r="D100" i="11"/>
  <c r="K100" i="11"/>
  <c r="O100" i="11"/>
  <c r="V117" i="11"/>
  <c r="W56" i="8"/>
  <c r="W101" i="4" s="1"/>
  <c r="W117" i="11"/>
  <c r="N100" i="11"/>
  <c r="I100" i="11"/>
  <c r="U100" i="11"/>
  <c r="J117" i="11"/>
  <c r="B128" i="11"/>
  <c r="O52" i="8"/>
  <c r="O51" i="8" s="1"/>
  <c r="J100" i="11"/>
  <c r="K117" i="11"/>
  <c r="R128" i="11"/>
  <c r="W52" i="8"/>
  <c r="W51" i="8" s="1"/>
  <c r="C5" i="11"/>
  <c r="L100" i="11"/>
  <c r="E5" i="11"/>
  <c r="S100" i="11"/>
  <c r="W100" i="11"/>
  <c r="H117" i="11"/>
  <c r="P55" i="8"/>
  <c r="P100" i="4" s="1"/>
  <c r="H5" i="11"/>
  <c r="V100" i="11"/>
  <c r="F5" i="11"/>
  <c r="O55" i="8"/>
  <c r="O100" i="4" s="1"/>
  <c r="G5" i="11"/>
  <c r="D117" i="11"/>
  <c r="S55" i="8"/>
  <c r="K5" i="11"/>
  <c r="Q100" i="11"/>
  <c r="F117" i="11"/>
  <c r="R117" i="11"/>
  <c r="M5" i="11"/>
  <c r="R100" i="11"/>
  <c r="G117" i="11"/>
  <c r="S100" i="10"/>
  <c r="T100" i="10"/>
  <c r="F128" i="10"/>
  <c r="V100" i="10"/>
  <c r="F117" i="10"/>
  <c r="B117" i="10"/>
  <c r="D117" i="10"/>
  <c r="G117" i="10"/>
  <c r="H100" i="10"/>
  <c r="N117" i="10"/>
  <c r="C100" i="10"/>
  <c r="I117" i="10"/>
  <c r="D100" i="10"/>
  <c r="J117" i="10"/>
  <c r="F100" i="10"/>
  <c r="R111" i="10"/>
  <c r="L117" i="10"/>
  <c r="G100" i="10"/>
  <c r="M117" i="10"/>
  <c r="W111" i="10"/>
  <c r="I100" i="10"/>
  <c r="O117" i="10"/>
  <c r="P100" i="10"/>
  <c r="V117" i="10"/>
  <c r="K100" i="10"/>
  <c r="Q117" i="10"/>
  <c r="L100" i="10"/>
  <c r="R117" i="10"/>
  <c r="N100" i="10"/>
  <c r="T117" i="10"/>
  <c r="O100" i="10"/>
  <c r="U117" i="10"/>
  <c r="Q100" i="10"/>
  <c r="W117" i="10"/>
  <c r="V54" i="4"/>
  <c r="H100" i="9"/>
  <c r="S117" i="9"/>
  <c r="C100" i="9"/>
  <c r="V117" i="9"/>
  <c r="P100" i="9"/>
  <c r="F100" i="9"/>
  <c r="E147" i="9"/>
  <c r="R53" i="4"/>
  <c r="J128" i="9"/>
  <c r="C117" i="9"/>
  <c r="M156" i="9"/>
  <c r="V53" i="4"/>
  <c r="U60" i="8"/>
  <c r="U156" i="9"/>
  <c r="U147" i="9" s="1"/>
  <c r="N100" i="9"/>
  <c r="F117" i="9"/>
  <c r="C111" i="9"/>
  <c r="H117" i="9"/>
  <c r="H111" i="9"/>
  <c r="Q61" i="8"/>
  <c r="D111" i="9"/>
  <c r="T61" i="8"/>
  <c r="S100" i="9"/>
  <c r="K111" i="9"/>
  <c r="P54" i="4"/>
  <c r="L111" i="9"/>
  <c r="K117" i="9"/>
  <c r="Q54" i="4"/>
  <c r="P111" i="9"/>
  <c r="R54" i="4"/>
  <c r="V100" i="9"/>
  <c r="S54" i="4"/>
  <c r="E100" i="9"/>
  <c r="N117" i="9"/>
  <c r="T54" i="4"/>
  <c r="U54" i="4"/>
  <c r="P117" i="9"/>
  <c r="F42" i="4"/>
  <c r="M147" i="9"/>
  <c r="D42" i="4"/>
  <c r="U33" i="4"/>
  <c r="W128" i="4"/>
  <c r="B53" i="4"/>
  <c r="Q4" i="4"/>
  <c r="B60" i="8"/>
  <c r="L42" i="4"/>
  <c r="H53" i="4"/>
  <c r="N54" i="4"/>
  <c r="S100" i="4"/>
  <c r="E20" i="8"/>
  <c r="W47" i="8"/>
  <c r="W65" i="8" s="1"/>
  <c r="M60" i="8"/>
  <c r="I53" i="4"/>
  <c r="O54" i="4"/>
  <c r="I17" i="8"/>
  <c r="O60" i="8"/>
  <c r="I67" i="8"/>
  <c r="I156" i="4" s="1"/>
  <c r="P60" i="8"/>
  <c r="I42" i="4"/>
  <c r="W100" i="4"/>
  <c r="F33" i="4"/>
  <c r="G33" i="4"/>
  <c r="R20" i="8"/>
  <c r="Q53" i="4"/>
  <c r="W54" i="4"/>
  <c r="N20" i="8"/>
  <c r="J61" i="8"/>
  <c r="H38" i="7"/>
  <c r="H5" i="7" s="1"/>
  <c r="H55" i="7" s="1"/>
  <c r="L61" i="8"/>
  <c r="Q42" i="4"/>
  <c r="P20" i="8"/>
  <c r="O61" i="8"/>
  <c r="M33" i="4"/>
  <c r="N17" i="8"/>
  <c r="R61" i="8"/>
  <c r="N33" i="4"/>
  <c r="P17" i="8"/>
  <c r="W61" i="8"/>
  <c r="R17" i="8"/>
  <c r="B47" i="8"/>
  <c r="D54" i="4"/>
  <c r="P38" i="7"/>
  <c r="P5" i="7" s="1"/>
  <c r="P55" i="7" s="1"/>
  <c r="D47" i="8"/>
  <c r="C42" i="4"/>
  <c r="K39" i="7"/>
  <c r="K38" i="7" s="1"/>
  <c r="K5" i="7" s="1"/>
  <c r="W38" i="7"/>
  <c r="W5" i="7" s="1"/>
  <c r="W55" i="7" s="1"/>
  <c r="B20" i="8"/>
  <c r="G47" i="8"/>
  <c r="R38" i="7"/>
  <c r="I47" i="8"/>
  <c r="V17" i="8"/>
  <c r="J47" i="8"/>
  <c r="V33" i="4"/>
  <c r="M47" i="8"/>
  <c r="M65" i="8" s="1"/>
  <c r="M154" i="4" s="1"/>
  <c r="N42" i="4"/>
  <c r="E17" i="8"/>
  <c r="R47" i="8"/>
  <c r="R65" i="8" s="1"/>
  <c r="R154" i="4" s="1"/>
  <c r="G60" i="8"/>
  <c r="F53" i="4"/>
  <c r="L54" i="4"/>
  <c r="C20" i="8"/>
  <c r="T47" i="8"/>
  <c r="T65" i="8" s="1"/>
  <c r="T154" i="4" s="1"/>
  <c r="H60" i="8"/>
  <c r="V128" i="4"/>
  <c r="H54" i="4"/>
  <c r="I54" i="4"/>
  <c r="O47" i="8"/>
  <c r="B42" i="4"/>
  <c r="D53" i="4"/>
  <c r="J54" i="4"/>
  <c r="G20" i="8"/>
  <c r="Q47" i="8"/>
  <c r="E60" i="8"/>
  <c r="E53" i="4"/>
  <c r="K54" i="4"/>
  <c r="K42" i="4"/>
  <c r="G53" i="4"/>
  <c r="M54" i="4"/>
  <c r="S39" i="7"/>
  <c r="J20" i="8"/>
  <c r="U47" i="8"/>
  <c r="U59" i="8" s="1"/>
  <c r="J60" i="8"/>
  <c r="B38" i="7"/>
  <c r="T38" i="7"/>
  <c r="T5" i="7" s="1"/>
  <c r="T55" i="7" s="1"/>
  <c r="C38" i="7"/>
  <c r="C5" i="7" s="1"/>
  <c r="C52" i="7" s="1"/>
  <c r="J38" i="7"/>
  <c r="E38" i="7"/>
  <c r="E5" i="7" s="1"/>
  <c r="E52" i="7" s="1"/>
  <c r="M38" i="7"/>
  <c r="M5" i="7" s="1"/>
  <c r="M54" i="7" s="1"/>
  <c r="F38" i="7"/>
  <c r="F5" i="7" s="1"/>
  <c r="F53" i="7" s="1"/>
  <c r="N38" i="7"/>
  <c r="N5" i="7" s="1"/>
  <c r="N52" i="7" s="1"/>
  <c r="U38" i="7"/>
  <c r="L38" i="7"/>
  <c r="L5" i="7" s="1"/>
  <c r="L52" i="7" s="1"/>
  <c r="Q38" i="7"/>
  <c r="Q5" i="7" s="1"/>
  <c r="Q52" i="7" s="1"/>
  <c r="D48" i="6"/>
  <c r="C46" i="6"/>
  <c r="I47" i="6"/>
  <c r="E48" i="6"/>
  <c r="D46" i="6"/>
  <c r="J46" i="6"/>
  <c r="V5" i="6"/>
  <c r="V48" i="6" s="1"/>
  <c r="L48" i="6"/>
  <c r="E46" i="6"/>
  <c r="K46" i="6"/>
  <c r="I48" i="6"/>
  <c r="H46" i="6"/>
  <c r="T46" i="6"/>
  <c r="T5" i="6"/>
  <c r="T45" i="6" s="1"/>
  <c r="R5" i="6"/>
  <c r="L46" i="6"/>
  <c r="L47" i="6"/>
  <c r="H47" i="6"/>
  <c r="N47" i="6"/>
  <c r="P47" i="6"/>
  <c r="U47" i="6"/>
  <c r="O47" i="6"/>
  <c r="P46" i="6"/>
  <c r="Q46" i="6"/>
  <c r="Q47" i="6"/>
  <c r="R46" i="6"/>
  <c r="R47" i="6"/>
  <c r="U5" i="6"/>
  <c r="S5" i="6"/>
  <c r="S45" i="6" s="1"/>
  <c r="W47" i="6"/>
  <c r="I88" i="4"/>
  <c r="M88" i="4"/>
  <c r="V42" i="6"/>
  <c r="L45" i="6"/>
  <c r="D10" i="5"/>
  <c r="W42" i="6"/>
  <c r="O88" i="4"/>
  <c r="V88" i="4"/>
  <c r="D16" i="7"/>
  <c r="D43" i="6"/>
  <c r="J44" i="6"/>
  <c r="P45" i="6"/>
  <c r="W46" i="6"/>
  <c r="D47" i="6"/>
  <c r="P48" i="6"/>
  <c r="E43" i="6"/>
  <c r="K44" i="6"/>
  <c r="Q45" i="6"/>
  <c r="E47" i="6"/>
  <c r="Q48" i="6"/>
  <c r="E27" i="5"/>
  <c r="E5" i="5" s="1"/>
  <c r="L44" i="6"/>
  <c r="L41" i="6" s="1"/>
  <c r="R45" i="6"/>
  <c r="L27" i="7"/>
  <c r="T88" i="4"/>
  <c r="W5" i="6"/>
  <c r="W45" i="6" s="1"/>
  <c r="B27" i="7"/>
  <c r="U88" i="4"/>
  <c r="H43" i="6"/>
  <c r="I43" i="6"/>
  <c r="U45" i="6"/>
  <c r="W88" i="4"/>
  <c r="D42" i="6"/>
  <c r="D41" i="6" s="1"/>
  <c r="J43" i="6"/>
  <c r="P44" i="6"/>
  <c r="P41" i="6" s="1"/>
  <c r="V45" i="6"/>
  <c r="G10" i="6"/>
  <c r="E42" i="6"/>
  <c r="K43" i="6"/>
  <c r="Q44" i="6"/>
  <c r="L16" i="7"/>
  <c r="E27" i="7"/>
  <c r="L43" i="6"/>
  <c r="G27" i="7"/>
  <c r="K27" i="5"/>
  <c r="R44" i="6"/>
  <c r="H42" i="6"/>
  <c r="N43" i="6"/>
  <c r="T44" i="6"/>
  <c r="H27" i="7"/>
  <c r="I42" i="6"/>
  <c r="O43" i="6"/>
  <c r="U44" i="6"/>
  <c r="J42" i="6"/>
  <c r="J27" i="7"/>
  <c r="P43" i="6"/>
  <c r="V44" i="6"/>
  <c r="C5" i="6"/>
  <c r="K42" i="6"/>
  <c r="Q43" i="6"/>
  <c r="W44" i="6"/>
  <c r="G27" i="6"/>
  <c r="G10" i="7"/>
  <c r="C88" i="4"/>
  <c r="D5" i="6"/>
  <c r="L42" i="6"/>
  <c r="R43" i="6"/>
  <c r="E5" i="6"/>
  <c r="M27" i="7"/>
  <c r="F88" i="4"/>
  <c r="D88" i="4"/>
  <c r="E88" i="4"/>
  <c r="H5" i="6"/>
  <c r="H44" i="6" s="1"/>
  <c r="D45" i="6"/>
  <c r="F16" i="5"/>
  <c r="I5" i="6"/>
  <c r="I46" i="6" s="1"/>
  <c r="U43" i="6"/>
  <c r="E45" i="6"/>
  <c r="G88" i="4"/>
  <c r="G16" i="5"/>
  <c r="J5" i="6"/>
  <c r="J47" i="6" s="1"/>
  <c r="P42" i="6"/>
  <c r="P27" i="7"/>
  <c r="N88" i="4"/>
  <c r="K5" i="6"/>
  <c r="K48" i="6" s="1"/>
  <c r="Q42" i="6"/>
  <c r="Q41" i="6" s="1"/>
  <c r="W43" i="6"/>
  <c r="B16" i="6"/>
  <c r="R42" i="6"/>
  <c r="R27" i="7"/>
  <c r="M5" i="6"/>
  <c r="M46" i="6" s="1"/>
  <c r="I45" i="6"/>
  <c r="D27" i="7"/>
  <c r="H45" i="6"/>
  <c r="K88" i="4"/>
  <c r="N5" i="6"/>
  <c r="N42" i="6" s="1"/>
  <c r="D44" i="6"/>
  <c r="L88" i="4"/>
  <c r="O5" i="6"/>
  <c r="O46" i="6" s="1"/>
  <c r="U42" i="6"/>
  <c r="E44" i="6"/>
  <c r="K45" i="6"/>
  <c r="F16" i="6"/>
  <c r="U27" i="7"/>
  <c r="H33" i="4"/>
  <c r="P33" i="4"/>
  <c r="B33" i="4"/>
  <c r="J33" i="4"/>
  <c r="R33" i="4"/>
  <c r="D136" i="4"/>
  <c r="F137" i="4"/>
  <c r="N137" i="4"/>
  <c r="C94" i="4"/>
  <c r="K94" i="4"/>
  <c r="S94" i="4"/>
  <c r="D94" i="4"/>
  <c r="L94" i="4"/>
  <c r="T94" i="4"/>
  <c r="T33" i="4"/>
  <c r="E94" i="4"/>
  <c r="M94" i="4"/>
  <c r="U94" i="4"/>
  <c r="B139" i="4"/>
  <c r="J139" i="4"/>
  <c r="R139" i="4"/>
  <c r="D140" i="4"/>
  <c r="L140" i="4"/>
  <c r="T140" i="4"/>
  <c r="F145" i="4"/>
  <c r="N145" i="4"/>
  <c r="V145" i="4"/>
  <c r="H146" i="4"/>
  <c r="P146" i="4"/>
  <c r="B147" i="4"/>
  <c r="J147" i="4"/>
  <c r="D148" i="4"/>
  <c r="T148" i="4"/>
  <c r="N149" i="4"/>
  <c r="H150" i="4"/>
  <c r="B151" i="4"/>
  <c r="R151" i="4"/>
  <c r="H88" i="4"/>
  <c r="P88" i="4"/>
  <c r="B39" i="4"/>
  <c r="J39" i="4"/>
  <c r="R39" i="4"/>
  <c r="D39" i="4"/>
  <c r="L39" i="4"/>
  <c r="T39" i="4"/>
  <c r="H42" i="4"/>
  <c r="P42" i="4"/>
  <c r="H30" i="4"/>
  <c r="P30" i="4"/>
  <c r="B30" i="4"/>
  <c r="J30" i="4"/>
  <c r="R30" i="4"/>
  <c r="B88" i="4"/>
  <c r="J88" i="4"/>
  <c r="R88" i="4"/>
  <c r="G30" i="4"/>
  <c r="O30" i="4"/>
  <c r="W30" i="4"/>
  <c r="I39" i="4"/>
  <c r="Q39" i="4"/>
  <c r="G42" i="4"/>
  <c r="O42" i="4"/>
  <c r="W42" i="4"/>
  <c r="B148" i="4"/>
  <c r="J148" i="4"/>
  <c r="R148" i="4"/>
  <c r="D149" i="4"/>
  <c r="L149" i="4"/>
  <c r="T149" i="4"/>
  <c r="F150" i="4"/>
  <c r="N150" i="4"/>
  <c r="V150" i="4"/>
  <c r="H151" i="4"/>
  <c r="P151" i="4"/>
  <c r="I30" i="4"/>
  <c r="Q30" i="4"/>
  <c r="K5" i="5"/>
  <c r="K43" i="5" s="1"/>
  <c r="O33" i="4"/>
  <c r="W33" i="4"/>
  <c r="C39" i="4"/>
  <c r="K39" i="4"/>
  <c r="S39" i="4"/>
  <c r="E145" i="4"/>
  <c r="M145" i="4"/>
  <c r="G146" i="4"/>
  <c r="O146" i="4"/>
  <c r="W146" i="4"/>
  <c r="I147" i="4"/>
  <c r="Q147" i="4"/>
  <c r="C148" i="4"/>
  <c r="K148" i="4"/>
  <c r="S148" i="4"/>
  <c r="E149" i="4"/>
  <c r="M149" i="4"/>
  <c r="U149" i="4"/>
  <c r="G150" i="4"/>
  <c r="O150" i="4"/>
  <c r="W150" i="4"/>
  <c r="I151" i="4"/>
  <c r="Q151" i="4"/>
  <c r="F5" i="6"/>
  <c r="F44" i="6" s="1"/>
  <c r="F46" i="6"/>
  <c r="I145" i="4"/>
  <c r="Q145" i="4"/>
  <c r="C146" i="4"/>
  <c r="K146" i="4"/>
  <c r="S146" i="4"/>
  <c r="E147" i="4"/>
  <c r="M147" i="4"/>
  <c r="U147" i="4"/>
  <c r="G148" i="4"/>
  <c r="O148" i="4"/>
  <c r="W148" i="4"/>
  <c r="I149" i="4"/>
  <c r="Q149" i="4"/>
  <c r="C150" i="4"/>
  <c r="K150" i="4"/>
  <c r="S150" i="4"/>
  <c r="E151" i="4"/>
  <c r="M151" i="4"/>
  <c r="U151" i="4"/>
  <c r="B5" i="6"/>
  <c r="B46" i="6" s="1"/>
  <c r="U61" i="8"/>
  <c r="J65" i="8"/>
  <c r="J154" i="4" s="1"/>
  <c r="D66" i="8"/>
  <c r="D155" i="4" s="1"/>
  <c r="T66" i="8"/>
  <c r="T155" i="4" s="1"/>
  <c r="N67" i="8"/>
  <c r="N156" i="4" s="1"/>
  <c r="G100" i="9"/>
  <c r="O100" i="9"/>
  <c r="W100" i="9"/>
  <c r="I100" i="9"/>
  <c r="Q100" i="9"/>
  <c r="B117" i="9"/>
  <c r="J117" i="9"/>
  <c r="R117" i="9"/>
  <c r="F136" i="9"/>
  <c r="N136" i="9"/>
  <c r="V136" i="9"/>
  <c r="D136" i="11"/>
  <c r="D55" i="8"/>
  <c r="P147" i="11"/>
  <c r="P56" i="8"/>
  <c r="P52" i="8"/>
  <c r="P51" i="8" s="1"/>
  <c r="W66" i="8"/>
  <c r="W155" i="4" s="1"/>
  <c r="I111" i="9"/>
  <c r="G147" i="9"/>
  <c r="O147" i="9"/>
  <c r="W147" i="9"/>
  <c r="L47" i="8"/>
  <c r="M61" i="8"/>
  <c r="I66" i="8"/>
  <c r="I155" i="4" s="1"/>
  <c r="C67" i="8"/>
  <c r="C156" i="4" s="1"/>
  <c r="S67" i="8"/>
  <c r="S156" i="4" s="1"/>
  <c r="G145" i="9"/>
  <c r="G136" i="9" s="1"/>
  <c r="G111" i="9"/>
  <c r="O145" i="9"/>
  <c r="O136" i="9" s="1"/>
  <c r="O111" i="9"/>
  <c r="W145" i="9"/>
  <c r="W136" i="9" s="1"/>
  <c r="W111" i="9"/>
  <c r="I156" i="9"/>
  <c r="I147" i="9" s="1"/>
  <c r="I128" i="9"/>
  <c r="Q156" i="9"/>
  <c r="Q147" i="9" s="1"/>
  <c r="Q128" i="9"/>
  <c r="B100" i="9"/>
  <c r="J100" i="9"/>
  <c r="R100" i="9"/>
  <c r="E117" i="9"/>
  <c r="M117" i="9"/>
  <c r="U117" i="9"/>
  <c r="G117" i="9"/>
  <c r="O117" i="9"/>
  <c r="W117" i="9"/>
  <c r="H136" i="9"/>
  <c r="P136" i="9"/>
  <c r="H147" i="9"/>
  <c r="P147" i="9"/>
  <c r="C66" i="8"/>
  <c r="C155" i="4" s="1"/>
  <c r="C47" i="8"/>
  <c r="K66" i="8"/>
  <c r="K155" i="4" s="1"/>
  <c r="K47" i="8"/>
  <c r="S66" i="8"/>
  <c r="S155" i="4" s="1"/>
  <c r="S47" i="8"/>
  <c r="K60" i="8"/>
  <c r="B65" i="8"/>
  <c r="B154" i="4" s="1"/>
  <c r="L66" i="8"/>
  <c r="L155" i="4" s="1"/>
  <c r="F67" i="8"/>
  <c r="F156" i="4" s="1"/>
  <c r="V67" i="8"/>
  <c r="V156" i="4" s="1"/>
  <c r="I136" i="9"/>
  <c r="Q136" i="9"/>
  <c r="I59" i="8"/>
  <c r="D65" i="8"/>
  <c r="D154" i="4" s="1"/>
  <c r="C156" i="9"/>
  <c r="C147" i="9" s="1"/>
  <c r="C128" i="9"/>
  <c r="K156" i="9"/>
  <c r="K147" i="9" s="1"/>
  <c r="K128" i="9"/>
  <c r="S156" i="9"/>
  <c r="S147" i="9" s="1"/>
  <c r="S128" i="9"/>
  <c r="D100" i="9"/>
  <c r="L100" i="9"/>
  <c r="T100" i="9"/>
  <c r="B147" i="9"/>
  <c r="J147" i="9"/>
  <c r="R147" i="9"/>
  <c r="S38" i="7"/>
  <c r="E61" i="8"/>
  <c r="B145" i="9"/>
  <c r="B136" i="9" s="1"/>
  <c r="B111" i="9"/>
  <c r="J145" i="9"/>
  <c r="J136" i="9" s="1"/>
  <c r="J111" i="9"/>
  <c r="R145" i="9"/>
  <c r="R136" i="9" s="1"/>
  <c r="R111" i="9"/>
  <c r="D156" i="9"/>
  <c r="D128" i="9"/>
  <c r="L156" i="9"/>
  <c r="L128" i="9"/>
  <c r="T156" i="9"/>
  <c r="T147" i="9" s="1"/>
  <c r="T128" i="9"/>
  <c r="Q111" i="9"/>
  <c r="C136" i="9"/>
  <c r="K136" i="9"/>
  <c r="S136" i="9"/>
  <c r="E136" i="9"/>
  <c r="M136" i="9"/>
  <c r="U136" i="9"/>
  <c r="E47" i="8"/>
  <c r="F60" i="8"/>
  <c r="F47" i="8"/>
  <c r="N60" i="8"/>
  <c r="N47" i="8"/>
  <c r="V60" i="8"/>
  <c r="V47" i="8"/>
  <c r="H61" i="8"/>
  <c r="H47" i="8"/>
  <c r="P61" i="8"/>
  <c r="P47" i="8"/>
  <c r="C60" i="8"/>
  <c r="G65" i="8"/>
  <c r="G154" i="4" s="1"/>
  <c r="Q66" i="8"/>
  <c r="Q155" i="4" s="1"/>
  <c r="K67" i="8"/>
  <c r="K156" i="4" s="1"/>
  <c r="D136" i="9"/>
  <c r="L136" i="9"/>
  <c r="T136" i="9"/>
  <c r="D147" i="9"/>
  <c r="L147" i="9"/>
  <c r="V147" i="11"/>
  <c r="V56" i="8"/>
  <c r="V52" i="8"/>
  <c r="V51" i="8" s="1"/>
  <c r="H128" i="9"/>
  <c r="P128" i="9"/>
  <c r="F156" i="9"/>
  <c r="F147" i="9" s="1"/>
  <c r="N156" i="9"/>
  <c r="N147" i="9" s="1"/>
  <c r="V156" i="9"/>
  <c r="V147" i="9" s="1"/>
  <c r="I111" i="10"/>
  <c r="Q111" i="10"/>
  <c r="G128" i="10"/>
  <c r="O128" i="10"/>
  <c r="W128" i="10"/>
  <c r="E156" i="10"/>
  <c r="M156" i="10"/>
  <c r="U156" i="10"/>
  <c r="D111" i="11"/>
  <c r="M111" i="11"/>
  <c r="J128" i="11"/>
  <c r="S128" i="11"/>
  <c r="B145" i="11"/>
  <c r="L145" i="11"/>
  <c r="D156" i="11"/>
  <c r="M156" i="11"/>
  <c r="V156" i="11"/>
  <c r="U63" i="12"/>
  <c r="J65" i="12"/>
  <c r="J63" i="12" s="1"/>
  <c r="F65" i="12"/>
  <c r="F63" i="12" s="1"/>
  <c r="F99" i="12"/>
  <c r="F160" i="4" s="1"/>
  <c r="N65" i="12"/>
  <c r="N99" i="12"/>
  <c r="N160" i="4" s="1"/>
  <c r="V65" i="12"/>
  <c r="V99" i="12"/>
  <c r="V160" i="4" s="1"/>
  <c r="D70" i="12"/>
  <c r="H85" i="12"/>
  <c r="Q85" i="12"/>
  <c r="M87" i="12"/>
  <c r="V87" i="12"/>
  <c r="I88" i="12"/>
  <c r="E89" i="12"/>
  <c r="H97" i="12"/>
  <c r="H158" i="4" s="1"/>
  <c r="V97" i="12"/>
  <c r="V158" i="4" s="1"/>
  <c r="K98" i="12"/>
  <c r="K159" i="4" s="1"/>
  <c r="Q99" i="12"/>
  <c r="Q160" i="4" s="1"/>
  <c r="F100" i="12"/>
  <c r="F161" i="4" s="1"/>
  <c r="V100" i="12"/>
  <c r="V161" i="4" s="1"/>
  <c r="F171" i="13"/>
  <c r="N171" i="13"/>
  <c r="V171" i="13"/>
  <c r="G243" i="13"/>
  <c r="W243" i="13"/>
  <c r="H128" i="10"/>
  <c r="P128" i="10"/>
  <c r="K128" i="11"/>
  <c r="T128" i="11"/>
  <c r="D145" i="11"/>
  <c r="E156" i="11"/>
  <c r="N156" i="11"/>
  <c r="I85" i="12"/>
  <c r="W87" i="12"/>
  <c r="I97" i="12"/>
  <c r="I158" i="4" s="1"/>
  <c r="W97" i="12"/>
  <c r="W158" i="4" s="1"/>
  <c r="R99" i="12"/>
  <c r="R160" i="4" s="1"/>
  <c r="G100" i="12"/>
  <c r="G161" i="4" s="1"/>
  <c r="W100" i="12"/>
  <c r="W161" i="4" s="1"/>
  <c r="F241" i="13"/>
  <c r="F233" i="13" s="1"/>
  <c r="F181" i="13"/>
  <c r="N241" i="13"/>
  <c r="N233" i="13" s="1"/>
  <c r="N181" i="13"/>
  <c r="V241" i="13"/>
  <c r="V233" i="13" s="1"/>
  <c r="V181" i="13"/>
  <c r="H251" i="13"/>
  <c r="H243" i="13" s="1"/>
  <c r="H199" i="13"/>
  <c r="P251" i="13"/>
  <c r="P243" i="13" s="1"/>
  <c r="P199" i="13"/>
  <c r="B261" i="13"/>
  <c r="B253" i="13" s="1"/>
  <c r="B216" i="13"/>
  <c r="J261" i="13"/>
  <c r="J253" i="13" s="1"/>
  <c r="J216" i="13"/>
  <c r="R261" i="13"/>
  <c r="R253" i="13" s="1"/>
  <c r="R216" i="13"/>
  <c r="Q181" i="13"/>
  <c r="B243" i="13"/>
  <c r="J243" i="13"/>
  <c r="R243" i="13"/>
  <c r="C128" i="11"/>
  <c r="U128" i="11"/>
  <c r="W145" i="11"/>
  <c r="F156" i="11"/>
  <c r="P156" i="11"/>
  <c r="U82" i="12"/>
  <c r="S85" i="12"/>
  <c r="O87" i="12"/>
  <c r="M97" i="12"/>
  <c r="M158" i="4" s="1"/>
  <c r="B98" i="12"/>
  <c r="B159" i="4" s="1"/>
  <c r="U101" i="12"/>
  <c r="U162" i="4" s="1"/>
  <c r="G181" i="13"/>
  <c r="G241" i="13"/>
  <c r="G233" i="13" s="1"/>
  <c r="O181" i="13"/>
  <c r="O241" i="13"/>
  <c r="O233" i="13" s="1"/>
  <c r="W241" i="13"/>
  <c r="W233" i="13" s="1"/>
  <c r="W181" i="13"/>
  <c r="I251" i="13"/>
  <c r="I243" i="13" s="1"/>
  <c r="I199" i="13"/>
  <c r="Q251" i="13"/>
  <c r="Q243" i="13" s="1"/>
  <c r="Q199" i="13"/>
  <c r="C261" i="13"/>
  <c r="C253" i="13" s="1"/>
  <c r="C216" i="13"/>
  <c r="K261" i="13"/>
  <c r="K253" i="13" s="1"/>
  <c r="K216" i="13"/>
  <c r="S261" i="13"/>
  <c r="S253" i="13" s="1"/>
  <c r="S216" i="13"/>
  <c r="P253" i="13"/>
  <c r="D253" i="13"/>
  <c r="E111" i="9"/>
  <c r="M111" i="9"/>
  <c r="U111" i="9"/>
  <c r="D111" i="10"/>
  <c r="L111" i="10"/>
  <c r="T111" i="10"/>
  <c r="B128" i="10"/>
  <c r="J128" i="10"/>
  <c r="R128" i="10"/>
  <c r="I5" i="11"/>
  <c r="Q5" i="11"/>
  <c r="E54" i="11"/>
  <c r="M54" i="11"/>
  <c r="U54" i="11"/>
  <c r="G156" i="11"/>
  <c r="G128" i="11"/>
  <c r="O156" i="11"/>
  <c r="O128" i="11"/>
  <c r="W156" i="11"/>
  <c r="W128" i="11"/>
  <c r="H111" i="11"/>
  <c r="Q111" i="11"/>
  <c r="V128" i="11"/>
  <c r="O145" i="11"/>
  <c r="H156" i="11"/>
  <c r="Q156" i="11"/>
  <c r="C3" i="12"/>
  <c r="L3" i="12"/>
  <c r="B97" i="12"/>
  <c r="B158" i="4" s="1"/>
  <c r="J97" i="12"/>
  <c r="J158" i="4" s="1"/>
  <c r="R97" i="12"/>
  <c r="R158" i="4" s="1"/>
  <c r="D65" i="12"/>
  <c r="M65" i="12"/>
  <c r="W65" i="12"/>
  <c r="V82" i="12"/>
  <c r="B85" i="12"/>
  <c r="K85" i="12"/>
  <c r="S86" i="12"/>
  <c r="G87" i="12"/>
  <c r="C88" i="12"/>
  <c r="I89" i="12"/>
  <c r="N97" i="12"/>
  <c r="N158" i="4" s="1"/>
  <c r="I99" i="12"/>
  <c r="I160" i="4" s="1"/>
  <c r="T99" i="12"/>
  <c r="T160" i="4" s="1"/>
  <c r="L100" i="12"/>
  <c r="L161" i="4" s="1"/>
  <c r="F101" i="12"/>
  <c r="F162" i="4" s="1"/>
  <c r="V101" i="12"/>
  <c r="V162" i="4" s="1"/>
  <c r="C162" i="13"/>
  <c r="K162" i="13"/>
  <c r="S162" i="13"/>
  <c r="I171" i="13"/>
  <c r="Q171" i="13"/>
  <c r="E233" i="13"/>
  <c r="G253" i="13"/>
  <c r="O253" i="13"/>
  <c r="W253" i="13"/>
  <c r="Q253" i="13"/>
  <c r="F111" i="9"/>
  <c r="N111" i="9"/>
  <c r="V111" i="9"/>
  <c r="E111" i="10"/>
  <c r="M111" i="10"/>
  <c r="U111" i="10"/>
  <c r="C128" i="10"/>
  <c r="K128" i="10"/>
  <c r="S128" i="10"/>
  <c r="B5" i="11"/>
  <c r="J5" i="11"/>
  <c r="R5" i="11"/>
  <c r="F54" i="11"/>
  <c r="N54" i="11"/>
  <c r="I111" i="11"/>
  <c r="R111" i="11"/>
  <c r="I117" i="11"/>
  <c r="Q117" i="11"/>
  <c r="G145" i="11"/>
  <c r="I156" i="11"/>
  <c r="M3" i="12"/>
  <c r="H3" i="12"/>
  <c r="H82" i="12"/>
  <c r="P3" i="12"/>
  <c r="P82" i="12"/>
  <c r="P63" i="12"/>
  <c r="O65" i="12"/>
  <c r="O63" i="12" s="1"/>
  <c r="W82" i="12"/>
  <c r="C85" i="12"/>
  <c r="U85" i="12"/>
  <c r="T86" i="12"/>
  <c r="Q87" i="12"/>
  <c r="N88" i="12"/>
  <c r="S89" i="12"/>
  <c r="O97" i="12"/>
  <c r="O158" i="4" s="1"/>
  <c r="J99" i="12"/>
  <c r="J160" i="4" s="1"/>
  <c r="U99" i="12"/>
  <c r="U160" i="4" s="1"/>
  <c r="C251" i="13"/>
  <c r="C243" i="13" s="1"/>
  <c r="C199" i="13"/>
  <c r="K251" i="13"/>
  <c r="K243" i="13" s="1"/>
  <c r="K199" i="13"/>
  <c r="S251" i="13"/>
  <c r="S243" i="13" s="1"/>
  <c r="S199" i="13"/>
  <c r="E261" i="13"/>
  <c r="E253" i="13" s="1"/>
  <c r="E216" i="13"/>
  <c r="M261" i="13"/>
  <c r="M253" i="13" s="1"/>
  <c r="M216" i="13"/>
  <c r="U261" i="13"/>
  <c r="U253" i="13" s="1"/>
  <c r="U216" i="13"/>
  <c r="R233" i="13"/>
  <c r="L233" i="13"/>
  <c r="T233" i="13"/>
  <c r="F111" i="10"/>
  <c r="N111" i="10"/>
  <c r="V111" i="10"/>
  <c r="D128" i="10"/>
  <c r="L128" i="10"/>
  <c r="T128" i="10"/>
  <c r="J111" i="11"/>
  <c r="S111" i="11"/>
  <c r="P128" i="11"/>
  <c r="E3" i="12"/>
  <c r="N3" i="12"/>
  <c r="Q63" i="12"/>
  <c r="G65" i="12"/>
  <c r="N75" i="12"/>
  <c r="U86" i="12"/>
  <c r="O88" i="12"/>
  <c r="K89" i="12"/>
  <c r="E97" i="12"/>
  <c r="E158" i="4" s="1"/>
  <c r="P97" i="12"/>
  <c r="P158" i="4" s="1"/>
  <c r="K99" i="12"/>
  <c r="K160" i="4" s="1"/>
  <c r="B241" i="13"/>
  <c r="B233" i="13" s="1"/>
  <c r="B181" i="13"/>
  <c r="J241" i="13"/>
  <c r="J233" i="13" s="1"/>
  <c r="J181" i="13"/>
  <c r="R241" i="13"/>
  <c r="R181" i="13"/>
  <c r="D199" i="13"/>
  <c r="D251" i="13"/>
  <c r="D243" i="13" s="1"/>
  <c r="L251" i="13"/>
  <c r="L243" i="13" s="1"/>
  <c r="L199" i="13"/>
  <c r="T251" i="13"/>
  <c r="T243" i="13" s="1"/>
  <c r="T199" i="13"/>
  <c r="F216" i="13"/>
  <c r="F261" i="13"/>
  <c r="F253" i="13" s="1"/>
  <c r="N216" i="13"/>
  <c r="N261" i="13"/>
  <c r="N253" i="13" s="1"/>
  <c r="V216" i="13"/>
  <c r="V261" i="13"/>
  <c r="V253" i="13" s="1"/>
  <c r="C171" i="13"/>
  <c r="K171" i="13"/>
  <c r="S171" i="13"/>
  <c r="I181" i="13"/>
  <c r="I253" i="13"/>
  <c r="L5" i="11"/>
  <c r="T5" i="11"/>
  <c r="H54" i="11"/>
  <c r="K111" i="11"/>
  <c r="T111" i="11"/>
  <c r="F3" i="12"/>
  <c r="O3" i="12"/>
  <c r="D37" i="12"/>
  <c r="L37" i="12"/>
  <c r="T37" i="12"/>
  <c r="S63" i="12"/>
  <c r="H65" i="12"/>
  <c r="H63" i="12" s="1"/>
  <c r="C89" i="12"/>
  <c r="F97" i="12"/>
  <c r="F158" i="4" s="1"/>
  <c r="L99" i="12"/>
  <c r="L160" i="4" s="1"/>
  <c r="D100" i="12"/>
  <c r="D161" i="4" s="1"/>
  <c r="M101" i="12"/>
  <c r="M162" i="4" s="1"/>
  <c r="F162" i="13"/>
  <c r="N162" i="13"/>
  <c r="V162" i="13"/>
  <c r="H187" i="13"/>
  <c r="E243" i="13"/>
  <c r="U243" i="13"/>
  <c r="K63" i="12"/>
  <c r="T63" i="12"/>
  <c r="I65" i="12"/>
  <c r="I63" i="12" s="1"/>
  <c r="R65" i="12"/>
  <c r="R63" i="12" s="1"/>
  <c r="G85" i="12"/>
  <c r="H88" i="12"/>
  <c r="Q88" i="12"/>
  <c r="B99" i="12"/>
  <c r="B160" i="4" s="1"/>
  <c r="T100" i="12"/>
  <c r="T161" i="4" s="1"/>
  <c r="N101" i="12"/>
  <c r="N162" i="4" s="1"/>
  <c r="I233" i="13"/>
  <c r="Q233" i="13"/>
  <c r="C233" i="13"/>
  <c r="K233" i="13"/>
  <c r="S233" i="13"/>
  <c r="U233" i="13"/>
  <c r="F204" i="13"/>
  <c r="N204" i="13"/>
  <c r="V204" i="13"/>
  <c r="D216" i="13"/>
  <c r="W216" i="13"/>
  <c r="V251" i="13"/>
  <c r="V243" i="13" s="1"/>
  <c r="G241" i="14"/>
  <c r="G181" i="14"/>
  <c r="O241" i="14"/>
  <c r="O181" i="14"/>
  <c r="W241" i="14"/>
  <c r="W181" i="14"/>
  <c r="C261" i="14"/>
  <c r="C216" i="14"/>
  <c r="K261" i="14"/>
  <c r="K216" i="14"/>
  <c r="S261" i="14"/>
  <c r="S216" i="14"/>
  <c r="H199" i="14"/>
  <c r="R199" i="14"/>
  <c r="B216" i="14"/>
  <c r="N216" i="14"/>
  <c r="U199" i="15"/>
  <c r="Q251" i="15"/>
  <c r="J197" i="17"/>
  <c r="O216" i="13"/>
  <c r="P241" i="13"/>
  <c r="P233" i="13" s="1"/>
  <c r="N251" i="13"/>
  <c r="N243" i="13" s="1"/>
  <c r="I171" i="14"/>
  <c r="Q171" i="14"/>
  <c r="C171" i="14"/>
  <c r="K171" i="14"/>
  <c r="S171" i="14"/>
  <c r="N181" i="14"/>
  <c r="I199" i="14"/>
  <c r="S199" i="14"/>
  <c r="E204" i="14"/>
  <c r="M204" i="14"/>
  <c r="U204" i="14"/>
  <c r="G204" i="14"/>
  <c r="O204" i="14"/>
  <c r="W204" i="14"/>
  <c r="D216" i="14"/>
  <c r="J251" i="14"/>
  <c r="T261" i="14"/>
  <c r="E261" i="15"/>
  <c r="E115" i="15"/>
  <c r="M261" i="15"/>
  <c r="M115" i="15"/>
  <c r="U261" i="15"/>
  <c r="U115" i="15"/>
  <c r="C187" i="15"/>
  <c r="K187" i="15"/>
  <c r="S187" i="15"/>
  <c r="I92" i="16"/>
  <c r="Q92" i="16"/>
  <c r="Q102" i="16"/>
  <c r="Q165" i="4" s="1"/>
  <c r="C93" i="16"/>
  <c r="C103" i="16"/>
  <c r="C166" i="4" s="1"/>
  <c r="K93" i="16"/>
  <c r="K103" i="16"/>
  <c r="K166" i="4" s="1"/>
  <c r="S52" i="16"/>
  <c r="S93" i="16"/>
  <c r="S103" i="16"/>
  <c r="S166" i="4" s="1"/>
  <c r="U91" i="16"/>
  <c r="U101" i="16"/>
  <c r="U164" i="4" s="1"/>
  <c r="R199" i="13"/>
  <c r="P216" i="13"/>
  <c r="H241" i="13"/>
  <c r="H233" i="13" s="1"/>
  <c r="F251" i="13"/>
  <c r="F243" i="13" s="1"/>
  <c r="E216" i="14"/>
  <c r="E261" i="14"/>
  <c r="M216" i="14"/>
  <c r="M261" i="14"/>
  <c r="U216" i="14"/>
  <c r="U261" i="14"/>
  <c r="P181" i="14"/>
  <c r="F216" i="14"/>
  <c r="N251" i="14"/>
  <c r="E199" i="15"/>
  <c r="I240" i="17"/>
  <c r="J199" i="13"/>
  <c r="H216" i="13"/>
  <c r="Q216" i="13"/>
  <c r="F181" i="14"/>
  <c r="Q181" i="14"/>
  <c r="K199" i="14"/>
  <c r="V199" i="14"/>
  <c r="Q216" i="14"/>
  <c r="G181" i="15"/>
  <c r="G34" i="15"/>
  <c r="O181" i="15"/>
  <c r="O34" i="15"/>
  <c r="W181" i="15"/>
  <c r="W34" i="15"/>
  <c r="I162" i="15"/>
  <c r="Q162" i="15"/>
  <c r="C204" i="15"/>
  <c r="K204" i="15"/>
  <c r="S204" i="15"/>
  <c r="U52" i="16"/>
  <c r="B90" i="16"/>
  <c r="B71" i="16"/>
  <c r="J90" i="16"/>
  <c r="J71" i="16"/>
  <c r="R90" i="16"/>
  <c r="R71" i="16"/>
  <c r="G160" i="17"/>
  <c r="O160" i="17"/>
  <c r="W160" i="17"/>
  <c r="I160" i="17"/>
  <c r="S160" i="17"/>
  <c r="E160" i="17"/>
  <c r="M160" i="17"/>
  <c r="B199" i="13"/>
  <c r="H181" i="14"/>
  <c r="B199" i="14"/>
  <c r="H216" i="14"/>
  <c r="R216" i="14"/>
  <c r="E216" i="15"/>
  <c r="G241" i="15"/>
  <c r="F103" i="16"/>
  <c r="F166" i="4" s="1"/>
  <c r="N103" i="16"/>
  <c r="N166" i="4" s="1"/>
  <c r="V103" i="16"/>
  <c r="V166" i="4" s="1"/>
  <c r="L52" i="16"/>
  <c r="L91" i="16"/>
  <c r="U199" i="13"/>
  <c r="I181" i="14"/>
  <c r="E187" i="14"/>
  <c r="M187" i="14"/>
  <c r="U187" i="14"/>
  <c r="G187" i="14"/>
  <c r="O187" i="14"/>
  <c r="W187" i="14"/>
  <c r="C199" i="14"/>
  <c r="I216" i="14"/>
  <c r="I261" i="15"/>
  <c r="I115" i="15"/>
  <c r="I216" i="15"/>
  <c r="Q261" i="15"/>
  <c r="Q115" i="15"/>
  <c r="Q216" i="15"/>
  <c r="G187" i="15"/>
  <c r="O187" i="15"/>
  <c r="W187" i="15"/>
  <c r="I187" i="15"/>
  <c r="Q187" i="15"/>
  <c r="M199" i="15"/>
  <c r="M216" i="15"/>
  <c r="O241" i="15"/>
  <c r="Q160" i="17"/>
  <c r="F187" i="13"/>
  <c r="N187" i="13"/>
  <c r="V187" i="13"/>
  <c r="T216" i="13"/>
  <c r="E241" i="14"/>
  <c r="E181" i="14"/>
  <c r="M241" i="14"/>
  <c r="M181" i="14"/>
  <c r="U241" i="14"/>
  <c r="U181" i="14"/>
  <c r="G199" i="14"/>
  <c r="G251" i="14"/>
  <c r="O199" i="14"/>
  <c r="O251" i="14"/>
  <c r="W199" i="14"/>
  <c r="W251" i="14"/>
  <c r="I162" i="14"/>
  <c r="Q162" i="14"/>
  <c r="K162" i="14"/>
  <c r="S162" i="14"/>
  <c r="J181" i="14"/>
  <c r="D199" i="14"/>
  <c r="P199" i="14"/>
  <c r="J216" i="14"/>
  <c r="V216" i="14"/>
  <c r="V241" i="14"/>
  <c r="E171" i="15"/>
  <c r="M171" i="15"/>
  <c r="U171" i="15"/>
  <c r="U216" i="15"/>
  <c r="W241" i="15"/>
  <c r="E89" i="16"/>
  <c r="M89" i="16"/>
  <c r="U89" i="16"/>
  <c r="C101" i="16"/>
  <c r="C164" i="4" s="1"/>
  <c r="C52" i="16"/>
  <c r="C91" i="16"/>
  <c r="L216" i="13"/>
  <c r="Q199" i="14"/>
  <c r="L216" i="14"/>
  <c r="C34" i="15"/>
  <c r="C241" i="15"/>
  <c r="K34" i="15"/>
  <c r="K241" i="15"/>
  <c r="S34" i="15"/>
  <c r="S241" i="15"/>
  <c r="S181" i="15"/>
  <c r="I251" i="15"/>
  <c r="D52" i="16"/>
  <c r="D91" i="16"/>
  <c r="K160" i="17"/>
  <c r="J229" i="17"/>
  <c r="F216" i="15"/>
  <c r="N216" i="15"/>
  <c r="V216" i="15"/>
  <c r="H241" i="15"/>
  <c r="P241" i="15"/>
  <c r="B251" i="15"/>
  <c r="J251" i="15"/>
  <c r="R251" i="15"/>
  <c r="D261" i="15"/>
  <c r="L261" i="15"/>
  <c r="T261" i="15"/>
  <c r="E101" i="16"/>
  <c r="E164" i="4" s="1"/>
  <c r="M101" i="16"/>
  <c r="M164" i="4" s="1"/>
  <c r="I103" i="16"/>
  <c r="I166" i="4" s="1"/>
  <c r="I226" i="17"/>
  <c r="I217" i="17" s="1"/>
  <c r="I171" i="17"/>
  <c r="Q226" i="17"/>
  <c r="Q217" i="17" s="1"/>
  <c r="Q171" i="17"/>
  <c r="G246" i="17"/>
  <c r="G203" i="17"/>
  <c r="O246" i="17"/>
  <c r="O203" i="17"/>
  <c r="W246" i="17"/>
  <c r="W240" i="17" s="1"/>
  <c r="W203" i="17"/>
  <c r="N217" i="17"/>
  <c r="H217" i="17"/>
  <c r="P217" i="17"/>
  <c r="B217" i="17"/>
  <c r="J217" i="17"/>
  <c r="R217" i="17"/>
  <c r="V235" i="17"/>
  <c r="V229" i="17" s="1"/>
  <c r="J246" i="17"/>
  <c r="J240" i="17" s="1"/>
  <c r="B223" i="18"/>
  <c r="B5" i="18"/>
  <c r="J223" i="18"/>
  <c r="J5" i="18"/>
  <c r="R223" i="18"/>
  <c r="R5" i="18"/>
  <c r="F184" i="18"/>
  <c r="F235" i="18"/>
  <c r="N184" i="18"/>
  <c r="N235" i="18"/>
  <c r="V184" i="18"/>
  <c r="V235" i="18"/>
  <c r="B203" i="18"/>
  <c r="B246" i="18"/>
  <c r="J203" i="18"/>
  <c r="J246" i="18"/>
  <c r="R203" i="18"/>
  <c r="R246" i="18"/>
  <c r="B166" i="18"/>
  <c r="B160" i="18" s="1"/>
  <c r="L171" i="18"/>
  <c r="E226" i="18"/>
  <c r="E235" i="18"/>
  <c r="U248" i="18"/>
  <c r="D143" i="27"/>
  <c r="D105" i="27"/>
  <c r="L143" i="27"/>
  <c r="L105" i="27"/>
  <c r="T143" i="27"/>
  <c r="T105" i="27"/>
  <c r="F116" i="27"/>
  <c r="F152" i="27"/>
  <c r="N116" i="27"/>
  <c r="N152" i="27"/>
  <c r="V152" i="27"/>
  <c r="V116" i="27"/>
  <c r="H153" i="27"/>
  <c r="H119" i="27"/>
  <c r="P153" i="27"/>
  <c r="P119" i="27"/>
  <c r="B154" i="27"/>
  <c r="B122" i="27"/>
  <c r="J154" i="27"/>
  <c r="J122" i="27"/>
  <c r="R154" i="27"/>
  <c r="R122" i="27"/>
  <c r="E181" i="15"/>
  <c r="M181" i="15"/>
  <c r="U181" i="15"/>
  <c r="G199" i="15"/>
  <c r="O199" i="15"/>
  <c r="W199" i="15"/>
  <c r="G216" i="15"/>
  <c r="O216" i="15"/>
  <c r="W216" i="15"/>
  <c r="I241" i="15"/>
  <c r="Q241" i="15"/>
  <c r="C251" i="15"/>
  <c r="K251" i="15"/>
  <c r="S251" i="15"/>
  <c r="C71" i="16"/>
  <c r="K71" i="16"/>
  <c r="S71" i="16"/>
  <c r="H246" i="17"/>
  <c r="H240" i="17" s="1"/>
  <c r="H203" i="17"/>
  <c r="P246" i="17"/>
  <c r="P203" i="17"/>
  <c r="O171" i="17"/>
  <c r="K184" i="17"/>
  <c r="M190" i="17"/>
  <c r="E203" i="17"/>
  <c r="I209" i="17"/>
  <c r="G217" i="17"/>
  <c r="O217" i="17"/>
  <c r="W217" i="17"/>
  <c r="V226" i="17"/>
  <c r="V217" i="17" s="1"/>
  <c r="J237" i="17"/>
  <c r="Q246" i="17"/>
  <c r="Q240" i="17" s="1"/>
  <c r="C223" i="18"/>
  <c r="C5" i="18"/>
  <c r="K223" i="18"/>
  <c r="K5" i="18"/>
  <c r="S223" i="18"/>
  <c r="S5" i="18"/>
  <c r="G184" i="18"/>
  <c r="G235" i="18"/>
  <c r="O184" i="18"/>
  <c r="O235" i="18"/>
  <c r="W184" i="18"/>
  <c r="W235" i="18"/>
  <c r="C203" i="18"/>
  <c r="C246" i="18"/>
  <c r="K203" i="18"/>
  <c r="K246" i="18"/>
  <c r="S203" i="18"/>
  <c r="S246" i="18"/>
  <c r="I160" i="18"/>
  <c r="Q160" i="18"/>
  <c r="C166" i="18"/>
  <c r="C160" i="18" s="1"/>
  <c r="M171" i="18"/>
  <c r="C178" i="18"/>
  <c r="K178" i="18"/>
  <c r="S178" i="18"/>
  <c r="E178" i="18"/>
  <c r="M178" i="18"/>
  <c r="U178" i="18"/>
  <c r="L235" i="18"/>
  <c r="H246" i="18"/>
  <c r="T235" i="19"/>
  <c r="J146" i="21"/>
  <c r="O146" i="22"/>
  <c r="E251" i="14"/>
  <c r="M251" i="14"/>
  <c r="U251" i="14"/>
  <c r="H34" i="15"/>
  <c r="P34" i="15"/>
  <c r="F115" i="15"/>
  <c r="N115" i="15"/>
  <c r="V115" i="15"/>
  <c r="H216" i="15"/>
  <c r="P216" i="15"/>
  <c r="B241" i="15"/>
  <c r="J241" i="15"/>
  <c r="R241" i="15"/>
  <c r="D251" i="15"/>
  <c r="L251" i="15"/>
  <c r="T251" i="15"/>
  <c r="H52" i="16"/>
  <c r="P52" i="16"/>
  <c r="D71" i="16"/>
  <c r="L71" i="16"/>
  <c r="T71" i="16"/>
  <c r="T103" i="16"/>
  <c r="T166" i="4" s="1"/>
  <c r="G5" i="17"/>
  <c r="C248" i="17"/>
  <c r="C209" i="17"/>
  <c r="K248" i="17"/>
  <c r="K209" i="17"/>
  <c r="S248" i="17"/>
  <c r="S209" i="17"/>
  <c r="B160" i="17"/>
  <c r="J160" i="17"/>
  <c r="R160" i="17"/>
  <c r="F171" i="17"/>
  <c r="R171" i="17"/>
  <c r="L184" i="17"/>
  <c r="N190" i="17"/>
  <c r="J209" i="17"/>
  <c r="Q237" i="17"/>
  <c r="Q229" i="17" s="1"/>
  <c r="R246" i="17"/>
  <c r="F248" i="17"/>
  <c r="F240" i="17" s="1"/>
  <c r="D246" i="18"/>
  <c r="L246" i="18"/>
  <c r="T246" i="18"/>
  <c r="J166" i="18"/>
  <c r="J160" i="18" s="1"/>
  <c r="T171" i="18"/>
  <c r="B178" i="18"/>
  <c r="J178" i="18"/>
  <c r="R178" i="18"/>
  <c r="M226" i="18"/>
  <c r="M235" i="18"/>
  <c r="I246" i="18"/>
  <c r="E184" i="19"/>
  <c r="E61" i="19"/>
  <c r="M184" i="19"/>
  <c r="M235" i="19"/>
  <c r="M61" i="19"/>
  <c r="U235" i="19"/>
  <c r="U61" i="19"/>
  <c r="G237" i="19"/>
  <c r="G190" i="19"/>
  <c r="O237" i="19"/>
  <c r="O190" i="19"/>
  <c r="W237" i="19"/>
  <c r="I203" i="19"/>
  <c r="I246" i="19"/>
  <c r="Q203" i="19"/>
  <c r="Q246" i="19"/>
  <c r="C248" i="19"/>
  <c r="C209" i="19"/>
  <c r="K248" i="19"/>
  <c r="K209" i="19"/>
  <c r="S248" i="19"/>
  <c r="S209" i="19"/>
  <c r="G160" i="19"/>
  <c r="O160" i="19"/>
  <c r="W160" i="19"/>
  <c r="C160" i="19"/>
  <c r="K160" i="19"/>
  <c r="S160" i="19"/>
  <c r="I146" i="21"/>
  <c r="Q146" i="21"/>
  <c r="B192" i="22"/>
  <c r="B141" i="22"/>
  <c r="B132" i="22" s="1"/>
  <c r="J192" i="22"/>
  <c r="J141" i="22"/>
  <c r="R192" i="22"/>
  <c r="R141" i="22"/>
  <c r="D201" i="22"/>
  <c r="D153" i="22"/>
  <c r="L201" i="22"/>
  <c r="L153" i="22"/>
  <c r="F202" i="22"/>
  <c r="F157" i="22"/>
  <c r="N202" i="22"/>
  <c r="N157" i="22"/>
  <c r="V202" i="22"/>
  <c r="V157" i="22"/>
  <c r="H203" i="22"/>
  <c r="H160" i="22"/>
  <c r="P203" i="22"/>
  <c r="P160" i="22"/>
  <c r="B211" i="22"/>
  <c r="B171" i="22"/>
  <c r="J211" i="22"/>
  <c r="J171" i="22"/>
  <c r="R211" i="22"/>
  <c r="R171" i="22"/>
  <c r="D213" i="22"/>
  <c r="D175" i="22"/>
  <c r="L213" i="22"/>
  <c r="L175" i="22"/>
  <c r="T213" i="22"/>
  <c r="T175" i="22"/>
  <c r="H101" i="16"/>
  <c r="H164" i="4" s="1"/>
  <c r="P101" i="16"/>
  <c r="P164" i="4" s="1"/>
  <c r="B102" i="16"/>
  <c r="B165" i="4" s="1"/>
  <c r="J102" i="16"/>
  <c r="J165" i="4" s="1"/>
  <c r="R102" i="16"/>
  <c r="R165" i="4" s="1"/>
  <c r="D103" i="16"/>
  <c r="D166" i="4" s="1"/>
  <c r="L103" i="16"/>
  <c r="L166" i="4" s="1"/>
  <c r="Q5" i="17"/>
  <c r="D248" i="17"/>
  <c r="D240" i="17" s="1"/>
  <c r="D209" i="17"/>
  <c r="L248" i="17"/>
  <c r="L209" i="17"/>
  <c r="T248" i="17"/>
  <c r="T240" i="17" s="1"/>
  <c r="T209" i="17"/>
  <c r="G171" i="17"/>
  <c r="S171" i="17"/>
  <c r="Q184" i="17"/>
  <c r="O190" i="17"/>
  <c r="C197" i="17"/>
  <c r="K197" i="17"/>
  <c r="S197" i="17"/>
  <c r="L203" i="17"/>
  <c r="E235" i="17"/>
  <c r="E229" i="17" s="1"/>
  <c r="R237" i="17"/>
  <c r="R229" i="17" s="1"/>
  <c r="M248" i="17"/>
  <c r="M240" i="17" s="1"/>
  <c r="I235" i="18"/>
  <c r="Q235" i="18"/>
  <c r="E246" i="18"/>
  <c r="M246" i="18"/>
  <c r="U246" i="18"/>
  <c r="K166" i="18"/>
  <c r="K160" i="18" s="1"/>
  <c r="U171" i="18"/>
  <c r="T235" i="18"/>
  <c r="H237" i="18"/>
  <c r="P246" i="18"/>
  <c r="D248" i="18"/>
  <c r="F235" i="19"/>
  <c r="F184" i="19"/>
  <c r="F61" i="19"/>
  <c r="N235" i="19"/>
  <c r="N61" i="19"/>
  <c r="V235" i="19"/>
  <c r="V61" i="19"/>
  <c r="H61" i="19"/>
  <c r="H237" i="19"/>
  <c r="H190" i="19"/>
  <c r="P237" i="19"/>
  <c r="P61" i="19"/>
  <c r="B203" i="19"/>
  <c r="B246" i="19"/>
  <c r="J203" i="19"/>
  <c r="J246" i="19"/>
  <c r="R203" i="19"/>
  <c r="R246" i="19"/>
  <c r="D209" i="19"/>
  <c r="D248" i="19"/>
  <c r="L209" i="19"/>
  <c r="L248" i="19"/>
  <c r="H160" i="19"/>
  <c r="P160" i="19"/>
  <c r="B160" i="19"/>
  <c r="J160" i="19"/>
  <c r="R160" i="19"/>
  <c r="D160" i="19"/>
  <c r="L160" i="19"/>
  <c r="T160" i="19"/>
  <c r="B146" i="21"/>
  <c r="B34" i="15"/>
  <c r="J34" i="15"/>
  <c r="R34" i="15"/>
  <c r="H115" i="15"/>
  <c r="P115" i="15"/>
  <c r="B216" i="15"/>
  <c r="J216" i="15"/>
  <c r="R216" i="15"/>
  <c r="F71" i="16"/>
  <c r="N71" i="16"/>
  <c r="V71" i="16"/>
  <c r="C102" i="16"/>
  <c r="C165" i="4" s="1"/>
  <c r="K102" i="16"/>
  <c r="K165" i="4" s="1"/>
  <c r="S102" i="16"/>
  <c r="S165" i="4" s="1"/>
  <c r="E103" i="16"/>
  <c r="E166" i="4" s="1"/>
  <c r="I5" i="17"/>
  <c r="R5" i="17"/>
  <c r="G184" i="17"/>
  <c r="G235" i="17"/>
  <c r="G229" i="17" s="1"/>
  <c r="O184" i="17"/>
  <c r="O235" i="17"/>
  <c r="O229" i="17" s="1"/>
  <c r="W184" i="17"/>
  <c r="W235" i="17"/>
  <c r="W229" i="17" s="1"/>
  <c r="C203" i="17"/>
  <c r="C246" i="17"/>
  <c r="C240" i="17" s="1"/>
  <c r="K203" i="17"/>
  <c r="K246" i="17"/>
  <c r="K240" i="17" s="1"/>
  <c r="S203" i="17"/>
  <c r="S246" i="17"/>
  <c r="J171" i="17"/>
  <c r="T171" i="17"/>
  <c r="P190" i="17"/>
  <c r="D197" i="17"/>
  <c r="L197" i="17"/>
  <c r="T197" i="17"/>
  <c r="F197" i="17"/>
  <c r="N197" i="17"/>
  <c r="V197" i="17"/>
  <c r="M203" i="17"/>
  <c r="Q209" i="17"/>
  <c r="F235" i="17"/>
  <c r="F229" i="17" s="1"/>
  <c r="N248" i="17"/>
  <c r="N240" i="17" s="1"/>
  <c r="R166" i="18"/>
  <c r="R160" i="18" s="1"/>
  <c r="C197" i="18"/>
  <c r="K197" i="18"/>
  <c r="S197" i="18"/>
  <c r="E197" i="18"/>
  <c r="M197" i="18"/>
  <c r="U197" i="18"/>
  <c r="G197" i="18"/>
  <c r="O197" i="18"/>
  <c r="W197" i="18"/>
  <c r="U226" i="18"/>
  <c r="U235" i="18"/>
  <c r="I237" i="18"/>
  <c r="Q246" i="18"/>
  <c r="E248" i="18"/>
  <c r="Q237" i="19"/>
  <c r="I160" i="19"/>
  <c r="Q160" i="19"/>
  <c r="I178" i="19"/>
  <c r="E178" i="19"/>
  <c r="M178" i="19"/>
  <c r="H184" i="17"/>
  <c r="H235" i="17"/>
  <c r="H229" i="17" s="1"/>
  <c r="P184" i="17"/>
  <c r="P235" i="17"/>
  <c r="P229" i="17" s="1"/>
  <c r="C184" i="17"/>
  <c r="S184" i="17"/>
  <c r="E190" i="17"/>
  <c r="U190" i="17"/>
  <c r="E197" i="17"/>
  <c r="M197" i="17"/>
  <c r="U197" i="17"/>
  <c r="R209" i="17"/>
  <c r="F226" i="17"/>
  <c r="F217" i="17" s="1"/>
  <c r="M235" i="17"/>
  <c r="M229" i="17" s="1"/>
  <c r="U248" i="17"/>
  <c r="U240" i="17" s="1"/>
  <c r="C235" i="18"/>
  <c r="K235" i="18"/>
  <c r="S235" i="18"/>
  <c r="G246" i="18"/>
  <c r="O246" i="18"/>
  <c r="W246" i="18"/>
  <c r="I248" i="18"/>
  <c r="Q248" i="18"/>
  <c r="S166" i="18"/>
  <c r="S160" i="18" s="1"/>
  <c r="D197" i="18"/>
  <c r="L197" i="18"/>
  <c r="T197" i="18"/>
  <c r="P237" i="18"/>
  <c r="L248" i="18"/>
  <c r="I226" i="19"/>
  <c r="I171" i="19"/>
  <c r="I5" i="19"/>
  <c r="Q226" i="19"/>
  <c r="Q171" i="19"/>
  <c r="Q5" i="19"/>
  <c r="S229" i="19"/>
  <c r="S192" i="19"/>
  <c r="S188" i="19"/>
  <c r="S187" i="19"/>
  <c r="S185" i="19"/>
  <c r="S178" i="19" s="1"/>
  <c r="D178" i="19"/>
  <c r="L178" i="19"/>
  <c r="F178" i="19"/>
  <c r="T248" i="19"/>
  <c r="M93" i="16"/>
  <c r="U93" i="16"/>
  <c r="B5" i="17"/>
  <c r="T5" i="17"/>
  <c r="C190" i="17"/>
  <c r="C237" i="17"/>
  <c r="K190" i="17"/>
  <c r="K237" i="17"/>
  <c r="K229" i="17" s="1"/>
  <c r="S190" i="17"/>
  <c r="S237" i="17"/>
  <c r="S229" i="17" s="1"/>
  <c r="G209" i="17"/>
  <c r="G248" i="17"/>
  <c r="O209" i="17"/>
  <c r="O248" i="17"/>
  <c r="W209" i="17"/>
  <c r="W248" i="17"/>
  <c r="B171" i="17"/>
  <c r="L171" i="17"/>
  <c r="V171" i="17"/>
  <c r="B178" i="17"/>
  <c r="J178" i="17"/>
  <c r="R178" i="17"/>
  <c r="L178" i="17"/>
  <c r="T178" i="17"/>
  <c r="D184" i="17"/>
  <c r="T184" i="17"/>
  <c r="F190" i="17"/>
  <c r="V190" i="17"/>
  <c r="T203" i="17"/>
  <c r="C229" i="17"/>
  <c r="N235" i="17"/>
  <c r="N229" i="17" s="1"/>
  <c r="P240" i="17"/>
  <c r="R240" i="17"/>
  <c r="L240" i="17"/>
  <c r="B246" i="17"/>
  <c r="B240" i="17" s="1"/>
  <c r="V248" i="17"/>
  <c r="V240" i="17" s="1"/>
  <c r="F237" i="18"/>
  <c r="N237" i="18"/>
  <c r="V237" i="18"/>
  <c r="B248" i="18"/>
  <c r="J248" i="18"/>
  <c r="R248" i="18"/>
  <c r="Q237" i="18"/>
  <c r="M248" i="18"/>
  <c r="B226" i="19"/>
  <c r="B171" i="19"/>
  <c r="B5" i="19"/>
  <c r="J226" i="19"/>
  <c r="J171" i="19"/>
  <c r="J5" i="19"/>
  <c r="R226" i="19"/>
  <c r="R171" i="19"/>
  <c r="R5" i="19"/>
  <c r="T187" i="19"/>
  <c r="T229" i="19"/>
  <c r="T185" i="19"/>
  <c r="T188" i="19"/>
  <c r="T192" i="19"/>
  <c r="S190" i="19"/>
  <c r="C178" i="19"/>
  <c r="K178" i="19"/>
  <c r="E235" i="19"/>
  <c r="U248" i="19"/>
  <c r="H205" i="21"/>
  <c r="G205" i="21"/>
  <c r="J132" i="22"/>
  <c r="R132" i="22"/>
  <c r="D166" i="18"/>
  <c r="D160" i="18" s="1"/>
  <c r="L166" i="18"/>
  <c r="L160" i="18" s="1"/>
  <c r="T166" i="18"/>
  <c r="T160" i="18" s="1"/>
  <c r="F171" i="18"/>
  <c r="N171" i="18"/>
  <c r="V171" i="18"/>
  <c r="F203" i="18"/>
  <c r="N203" i="18"/>
  <c r="V203" i="18"/>
  <c r="B209" i="18"/>
  <c r="J209" i="18"/>
  <c r="R209" i="18"/>
  <c r="H223" i="18"/>
  <c r="P223" i="18"/>
  <c r="B237" i="18"/>
  <c r="J237" i="18"/>
  <c r="R237" i="18"/>
  <c r="F248" i="18"/>
  <c r="N248" i="18"/>
  <c r="V248" i="18"/>
  <c r="W235" i="19"/>
  <c r="C203" i="19"/>
  <c r="C246" i="19"/>
  <c r="K203" i="19"/>
  <c r="K246" i="19"/>
  <c r="S203" i="19"/>
  <c r="S246" i="19"/>
  <c r="I184" i="19"/>
  <c r="E190" i="19"/>
  <c r="F197" i="19"/>
  <c r="N197" i="19"/>
  <c r="V197" i="19"/>
  <c r="L235" i="19"/>
  <c r="H246" i="19"/>
  <c r="C146" i="21"/>
  <c r="K146" i="21"/>
  <c r="S146" i="21"/>
  <c r="E146" i="21"/>
  <c r="M146" i="21"/>
  <c r="U146" i="21"/>
  <c r="I205" i="21"/>
  <c r="Q205" i="21"/>
  <c r="C205" i="21"/>
  <c r="K205" i="21"/>
  <c r="S205" i="21"/>
  <c r="C192" i="22"/>
  <c r="C141" i="22"/>
  <c r="K192" i="22"/>
  <c r="K141" i="22"/>
  <c r="K132" i="22" s="1"/>
  <c r="S192" i="22"/>
  <c r="S141" i="22"/>
  <c r="G202" i="22"/>
  <c r="G157" i="22"/>
  <c r="O202" i="22"/>
  <c r="O157" i="22"/>
  <c r="W202" i="22"/>
  <c r="W157" i="22"/>
  <c r="I203" i="22"/>
  <c r="I160" i="22"/>
  <c r="Q203" i="22"/>
  <c r="Q160" i="22"/>
  <c r="C211" i="22"/>
  <c r="C171" i="22"/>
  <c r="K171" i="22"/>
  <c r="K211" i="22"/>
  <c r="S211" i="22"/>
  <c r="S171" i="22"/>
  <c r="E175" i="22"/>
  <c r="E213" i="22"/>
  <c r="M213" i="22"/>
  <c r="M175" i="22"/>
  <c r="U213" i="22"/>
  <c r="U175" i="22"/>
  <c r="C132" i="22"/>
  <c r="S132" i="22"/>
  <c r="C146" i="22"/>
  <c r="K146" i="22"/>
  <c r="S146" i="22"/>
  <c r="E146" i="22"/>
  <c r="M146" i="22"/>
  <c r="U146" i="22"/>
  <c r="U153" i="22"/>
  <c r="H171" i="17"/>
  <c r="P171" i="17"/>
  <c r="D237" i="17"/>
  <c r="D229" i="17" s="1"/>
  <c r="L237" i="17"/>
  <c r="L229" i="17" s="1"/>
  <c r="T237" i="17"/>
  <c r="T229" i="17" s="1"/>
  <c r="E166" i="18"/>
  <c r="E160" i="18" s="1"/>
  <c r="M166" i="18"/>
  <c r="M160" i="18" s="1"/>
  <c r="U166" i="18"/>
  <c r="U160" i="18" s="1"/>
  <c r="G171" i="18"/>
  <c r="O171" i="18"/>
  <c r="W171" i="18"/>
  <c r="G203" i="18"/>
  <c r="O203" i="18"/>
  <c r="W203" i="18"/>
  <c r="C209" i="18"/>
  <c r="K209" i="18"/>
  <c r="S209" i="18"/>
  <c r="I223" i="18"/>
  <c r="Q223" i="18"/>
  <c r="C237" i="18"/>
  <c r="K237" i="18"/>
  <c r="S237" i="18"/>
  <c r="G248" i="18"/>
  <c r="O248" i="18"/>
  <c r="W248" i="18"/>
  <c r="P235" i="19"/>
  <c r="B190" i="19"/>
  <c r="B237" i="19"/>
  <c r="J190" i="19"/>
  <c r="J237" i="19"/>
  <c r="R190" i="19"/>
  <c r="R237" i="19"/>
  <c r="T246" i="19"/>
  <c r="F209" i="19"/>
  <c r="F248" i="19"/>
  <c r="N209" i="19"/>
  <c r="N248" i="19"/>
  <c r="V209" i="19"/>
  <c r="V248" i="19"/>
  <c r="F171" i="19"/>
  <c r="N171" i="19"/>
  <c r="V171" i="19"/>
  <c r="R185" i="19"/>
  <c r="G197" i="19"/>
  <c r="O197" i="19"/>
  <c r="W197" i="19"/>
  <c r="E51" i="20"/>
  <c r="M51" i="20"/>
  <c r="U51" i="20"/>
  <c r="E79" i="20"/>
  <c r="E170" i="4" s="1"/>
  <c r="C132" i="21"/>
  <c r="S132" i="21"/>
  <c r="D146" i="21"/>
  <c r="L146" i="21"/>
  <c r="T146" i="21"/>
  <c r="F146" i="21"/>
  <c r="N146" i="21"/>
  <c r="V146" i="21"/>
  <c r="H175" i="21"/>
  <c r="B205" i="21"/>
  <c r="J205" i="21"/>
  <c r="R205" i="21"/>
  <c r="D205" i="21"/>
  <c r="L205" i="21"/>
  <c r="T205" i="21"/>
  <c r="D146" i="22"/>
  <c r="L146" i="22"/>
  <c r="T146" i="22"/>
  <c r="D5" i="18"/>
  <c r="L5" i="18"/>
  <c r="T5" i="18"/>
  <c r="H171" i="18"/>
  <c r="P171" i="18"/>
  <c r="H235" i="18"/>
  <c r="P235" i="18"/>
  <c r="C5" i="19"/>
  <c r="K5" i="19"/>
  <c r="S5" i="19"/>
  <c r="G61" i="19"/>
  <c r="O61" i="19"/>
  <c r="W61" i="19"/>
  <c r="W184" i="19" s="1"/>
  <c r="Q235" i="19"/>
  <c r="S237" i="19"/>
  <c r="U246" i="19"/>
  <c r="G209" i="19"/>
  <c r="G248" i="19"/>
  <c r="O209" i="19"/>
  <c r="O248" i="19"/>
  <c r="W209" i="19"/>
  <c r="W248" i="19"/>
  <c r="G171" i="19"/>
  <c r="O171" i="19"/>
  <c r="W171" i="19"/>
  <c r="I190" i="19"/>
  <c r="D203" i="19"/>
  <c r="P246" i="19"/>
  <c r="H78" i="20"/>
  <c r="H169" i="4" s="1"/>
  <c r="P78" i="20"/>
  <c r="P169" i="4" s="1"/>
  <c r="L79" i="20"/>
  <c r="L170" i="4" s="1"/>
  <c r="E192" i="21"/>
  <c r="E183" i="21" s="1"/>
  <c r="E141" i="21"/>
  <c r="E132" i="21" s="1"/>
  <c r="M192" i="21"/>
  <c r="M183" i="21" s="1"/>
  <c r="M141" i="21"/>
  <c r="M132" i="21" s="1"/>
  <c r="U192" i="21"/>
  <c r="U183" i="21" s="1"/>
  <c r="U141" i="21"/>
  <c r="U132" i="21" s="1"/>
  <c r="I202" i="21"/>
  <c r="I194" i="21" s="1"/>
  <c r="I157" i="21"/>
  <c r="Q202" i="21"/>
  <c r="Q194" i="21" s="1"/>
  <c r="Q157" i="21"/>
  <c r="C203" i="21"/>
  <c r="C160" i="21"/>
  <c r="K203" i="21"/>
  <c r="K160" i="21"/>
  <c r="S203" i="21"/>
  <c r="S160" i="21"/>
  <c r="E171" i="21"/>
  <c r="E211" i="21"/>
  <c r="E205" i="21" s="1"/>
  <c r="M171" i="21"/>
  <c r="M211" i="21"/>
  <c r="M205" i="21" s="1"/>
  <c r="U171" i="21"/>
  <c r="U211" i="21"/>
  <c r="U205" i="21" s="1"/>
  <c r="L132" i="21"/>
  <c r="T132" i="21"/>
  <c r="F132" i="21"/>
  <c r="I165" i="21"/>
  <c r="Q165" i="21"/>
  <c r="O175" i="21"/>
  <c r="G194" i="21"/>
  <c r="O194" i="21"/>
  <c r="W194" i="21"/>
  <c r="U192" i="22"/>
  <c r="M132" i="22"/>
  <c r="K165" i="22"/>
  <c r="I171" i="18"/>
  <c r="Q171" i="18"/>
  <c r="E237" i="18"/>
  <c r="M237" i="18"/>
  <c r="U237" i="18"/>
  <c r="B235" i="19"/>
  <c r="B184" i="19"/>
  <c r="J235" i="19"/>
  <c r="J184" i="19"/>
  <c r="R235" i="19"/>
  <c r="R184" i="19"/>
  <c r="T237" i="19"/>
  <c r="F246" i="19"/>
  <c r="F203" i="19"/>
  <c r="N246" i="19"/>
  <c r="N203" i="19"/>
  <c r="V246" i="19"/>
  <c r="V203" i="19"/>
  <c r="P248" i="19"/>
  <c r="H171" i="19"/>
  <c r="P171" i="19"/>
  <c r="K190" i="19"/>
  <c r="E203" i="19"/>
  <c r="E248" i="19"/>
  <c r="I78" i="20"/>
  <c r="I169" i="4" s="1"/>
  <c r="M79" i="20"/>
  <c r="M170" i="4" s="1"/>
  <c r="F192" i="21"/>
  <c r="F183" i="21" s="1"/>
  <c r="F141" i="21"/>
  <c r="N192" i="21"/>
  <c r="N183" i="21" s="1"/>
  <c r="N141" i="21"/>
  <c r="N132" i="21" s="1"/>
  <c r="V192" i="21"/>
  <c r="V183" i="21" s="1"/>
  <c r="V141" i="21"/>
  <c r="V132" i="21" s="1"/>
  <c r="B202" i="21"/>
  <c r="B194" i="21" s="1"/>
  <c r="B157" i="21"/>
  <c r="J202" i="21"/>
  <c r="J194" i="21" s="1"/>
  <c r="J157" i="21"/>
  <c r="R202" i="21"/>
  <c r="R194" i="21" s="1"/>
  <c r="R157" i="21"/>
  <c r="D203" i="21"/>
  <c r="D160" i="21"/>
  <c r="L203" i="21"/>
  <c r="L160" i="21"/>
  <c r="T203" i="21"/>
  <c r="T160" i="21"/>
  <c r="F171" i="21"/>
  <c r="F211" i="21"/>
  <c r="F205" i="21" s="1"/>
  <c r="N171" i="21"/>
  <c r="N211" i="21"/>
  <c r="N205" i="21" s="1"/>
  <c r="V171" i="21"/>
  <c r="V211" i="21"/>
  <c r="V205" i="21" s="1"/>
  <c r="B165" i="21"/>
  <c r="J165" i="21"/>
  <c r="R165" i="21"/>
  <c r="Q183" i="21"/>
  <c r="C183" i="21"/>
  <c r="K183" i="21"/>
  <c r="S183" i="21"/>
  <c r="H194" i="21"/>
  <c r="P194" i="21"/>
  <c r="V192" i="22"/>
  <c r="L132" i="22"/>
  <c r="L165" i="22"/>
  <c r="T165" i="22"/>
  <c r="F165" i="22"/>
  <c r="H165" i="22"/>
  <c r="P165" i="22"/>
  <c r="E192" i="22"/>
  <c r="P183" i="23"/>
  <c r="D110" i="25"/>
  <c r="B171" i="18"/>
  <c r="J171" i="18"/>
  <c r="R171" i="18"/>
  <c r="Q187" i="19"/>
  <c r="Q183" i="19"/>
  <c r="Q178" i="19" s="1"/>
  <c r="C235" i="19"/>
  <c r="C184" i="19"/>
  <c r="K235" i="19"/>
  <c r="K184" i="19"/>
  <c r="S235" i="19"/>
  <c r="S184" i="19"/>
  <c r="U237" i="19"/>
  <c r="G246" i="19"/>
  <c r="G203" i="19"/>
  <c r="O246" i="19"/>
  <c r="O203" i="19"/>
  <c r="W246" i="19"/>
  <c r="W203" i="19"/>
  <c r="Q248" i="19"/>
  <c r="O184" i="19"/>
  <c r="Q188" i="19"/>
  <c r="L190" i="19"/>
  <c r="L203" i="19"/>
  <c r="H69" i="20"/>
  <c r="H51" i="20"/>
  <c r="P69" i="20"/>
  <c r="P51" i="20"/>
  <c r="B70" i="20"/>
  <c r="B51" i="20"/>
  <c r="J70" i="20"/>
  <c r="J51" i="20"/>
  <c r="R70" i="20"/>
  <c r="R51" i="20"/>
  <c r="T79" i="20"/>
  <c r="T170" i="4" s="1"/>
  <c r="G146" i="21"/>
  <c r="O146" i="21"/>
  <c r="W146" i="21"/>
  <c r="H153" i="21"/>
  <c r="J183" i="21"/>
  <c r="R183" i="21"/>
  <c r="D183" i="21"/>
  <c r="L183" i="21"/>
  <c r="T183" i="21"/>
  <c r="E132" i="22"/>
  <c r="E153" i="22"/>
  <c r="F192" i="22"/>
  <c r="G192" i="23"/>
  <c r="G183" i="23" s="1"/>
  <c r="G5" i="23"/>
  <c r="G141" i="23" s="1"/>
  <c r="O192" i="23"/>
  <c r="O183" i="23" s="1"/>
  <c r="O5" i="23"/>
  <c r="O141" i="23" s="1"/>
  <c r="W192" i="23"/>
  <c r="W183" i="23" s="1"/>
  <c r="W5" i="23"/>
  <c r="F163" i="23"/>
  <c r="F155" i="23"/>
  <c r="F161" i="23"/>
  <c r="F154" i="23"/>
  <c r="F146" i="23" s="1"/>
  <c r="F158" i="23"/>
  <c r="F157" i="23"/>
  <c r="F61" i="20"/>
  <c r="F114" i="4" s="1"/>
  <c r="P179" i="23"/>
  <c r="P62" i="20"/>
  <c r="P115" i="4" s="1"/>
  <c r="C171" i="18"/>
  <c r="K171" i="18"/>
  <c r="S171" i="18"/>
  <c r="R229" i="19"/>
  <c r="R192" i="19"/>
  <c r="R188" i="19"/>
  <c r="F237" i="19"/>
  <c r="F190" i="19"/>
  <c r="N237" i="19"/>
  <c r="N190" i="19"/>
  <c r="V237" i="19"/>
  <c r="V190" i="19"/>
  <c r="B248" i="19"/>
  <c r="B209" i="19"/>
  <c r="J248" i="19"/>
  <c r="J209" i="19"/>
  <c r="R248" i="19"/>
  <c r="R209" i="19"/>
  <c r="R183" i="19"/>
  <c r="P184" i="19"/>
  <c r="M190" i="19"/>
  <c r="M203" i="19"/>
  <c r="M248" i="19"/>
  <c r="I69" i="20"/>
  <c r="I51" i="20"/>
  <c r="Q69" i="20"/>
  <c r="Q51" i="20"/>
  <c r="C70" i="20"/>
  <c r="C51" i="20"/>
  <c r="K70" i="20"/>
  <c r="K51" i="20"/>
  <c r="S70" i="20"/>
  <c r="S51" i="20"/>
  <c r="U79" i="20"/>
  <c r="U170" i="4" s="1"/>
  <c r="H146" i="21"/>
  <c r="P146" i="21"/>
  <c r="S144" i="23"/>
  <c r="S140" i="23"/>
  <c r="S137" i="23"/>
  <c r="S143" i="23"/>
  <c r="S139" i="23"/>
  <c r="S60" i="20"/>
  <c r="D158" i="23"/>
  <c r="D154" i="23"/>
  <c r="D163" i="23"/>
  <c r="D155" i="23"/>
  <c r="D61" i="20"/>
  <c r="D57" i="20"/>
  <c r="D56" i="20" s="1"/>
  <c r="D157" i="23"/>
  <c r="D161" i="23"/>
  <c r="G163" i="23"/>
  <c r="G155" i="23"/>
  <c r="G154" i="23"/>
  <c r="G153" i="23"/>
  <c r="G161" i="23"/>
  <c r="G158" i="23"/>
  <c r="G157" i="23"/>
  <c r="G61" i="20"/>
  <c r="G114" i="4" s="1"/>
  <c r="Q179" i="23"/>
  <c r="Q165" i="23" s="1"/>
  <c r="Q62" i="20"/>
  <c r="Q115" i="4" s="1"/>
  <c r="D69" i="20"/>
  <c r="L69" i="20"/>
  <c r="T69" i="20"/>
  <c r="F70" i="20"/>
  <c r="N70" i="20"/>
  <c r="V70" i="20"/>
  <c r="H71" i="20"/>
  <c r="P71" i="20"/>
  <c r="G160" i="21"/>
  <c r="O160" i="21"/>
  <c r="W160" i="21"/>
  <c r="I171" i="21"/>
  <c r="Q171" i="21"/>
  <c r="I175" i="21"/>
  <c r="Q175" i="21"/>
  <c r="C201" i="21"/>
  <c r="K201" i="21"/>
  <c r="S201" i="21"/>
  <c r="E202" i="21"/>
  <c r="M202" i="21"/>
  <c r="U202" i="21"/>
  <c r="F201" i="22"/>
  <c r="N201" i="22"/>
  <c r="V201" i="22"/>
  <c r="H202" i="22"/>
  <c r="P202" i="22"/>
  <c r="B203" i="22"/>
  <c r="J203" i="22"/>
  <c r="R203" i="22"/>
  <c r="F213" i="22"/>
  <c r="F175" i="22"/>
  <c r="N213" i="22"/>
  <c r="N175" i="22"/>
  <c r="V213" i="22"/>
  <c r="V175" i="22"/>
  <c r="F153" i="22"/>
  <c r="N153" i="22"/>
  <c r="V153" i="22"/>
  <c r="H171" i="22"/>
  <c r="P175" i="22"/>
  <c r="L192" i="22"/>
  <c r="G201" i="22"/>
  <c r="E203" i="22"/>
  <c r="T143" i="23"/>
  <c r="T139" i="23"/>
  <c r="T144" i="23"/>
  <c r="T140" i="23"/>
  <c r="E69" i="20"/>
  <c r="M69" i="20"/>
  <c r="U69" i="20"/>
  <c r="G70" i="20"/>
  <c r="O70" i="20"/>
  <c r="W70" i="20"/>
  <c r="I71" i="20"/>
  <c r="Q71" i="20"/>
  <c r="H160" i="21"/>
  <c r="P160" i="21"/>
  <c r="B171" i="21"/>
  <c r="J171" i="21"/>
  <c r="R171" i="21"/>
  <c r="B175" i="21"/>
  <c r="J175" i="21"/>
  <c r="R175" i="21"/>
  <c r="D201" i="21"/>
  <c r="L201" i="21"/>
  <c r="T201" i="21"/>
  <c r="T194" i="21" s="1"/>
  <c r="F202" i="21"/>
  <c r="N202" i="21"/>
  <c r="V202" i="21"/>
  <c r="O201" i="22"/>
  <c r="W201" i="22"/>
  <c r="I202" i="22"/>
  <c r="C203" i="22"/>
  <c r="K203" i="22"/>
  <c r="S203" i="22"/>
  <c r="S160" i="22"/>
  <c r="E211" i="22"/>
  <c r="E171" i="22"/>
  <c r="M211" i="22"/>
  <c r="M171" i="22"/>
  <c r="U211" i="22"/>
  <c r="U171" i="22"/>
  <c r="W175" i="22"/>
  <c r="W213" i="22"/>
  <c r="O153" i="22"/>
  <c r="W153" i="22"/>
  <c r="I171" i="22"/>
  <c r="G175" i="22"/>
  <c r="Q175" i="22"/>
  <c r="M192" i="22"/>
  <c r="H201" i="22"/>
  <c r="F203" i="22"/>
  <c r="L211" i="22"/>
  <c r="T77" i="20"/>
  <c r="T168" i="4" s="1"/>
  <c r="G141" i="21"/>
  <c r="G132" i="21" s="1"/>
  <c r="O141" i="21"/>
  <c r="O132" i="21" s="1"/>
  <c r="W141" i="21"/>
  <c r="W132" i="21" s="1"/>
  <c r="I160" i="21"/>
  <c r="Q160" i="21"/>
  <c r="C175" i="21"/>
  <c r="K175" i="21"/>
  <c r="S175" i="21"/>
  <c r="E201" i="21"/>
  <c r="E194" i="21" s="1"/>
  <c r="M201" i="21"/>
  <c r="M194" i="21" s="1"/>
  <c r="U201" i="21"/>
  <c r="P201" i="22"/>
  <c r="B202" i="22"/>
  <c r="J202" i="22"/>
  <c r="D203" i="22"/>
  <c r="L203" i="22"/>
  <c r="L160" i="22"/>
  <c r="T203" i="22"/>
  <c r="T160" i="22"/>
  <c r="F211" i="22"/>
  <c r="F171" i="22"/>
  <c r="N211" i="22"/>
  <c r="N171" i="22"/>
  <c r="D141" i="22"/>
  <c r="D132" i="22" s="1"/>
  <c r="T141" i="22"/>
  <c r="T132" i="22" s="1"/>
  <c r="P153" i="22"/>
  <c r="H157" i="22"/>
  <c r="P157" i="22"/>
  <c r="O160" i="22"/>
  <c r="T171" i="22"/>
  <c r="H175" i="22"/>
  <c r="R175" i="22"/>
  <c r="N192" i="22"/>
  <c r="Q201" i="22"/>
  <c r="V211" i="22"/>
  <c r="J143" i="23"/>
  <c r="J139" i="23"/>
  <c r="J144" i="23"/>
  <c r="J140" i="23"/>
  <c r="J132" i="23" s="1"/>
  <c r="T141" i="23"/>
  <c r="I110" i="25"/>
  <c r="Q110" i="25"/>
  <c r="G69" i="20"/>
  <c r="O69" i="20"/>
  <c r="W69" i="20"/>
  <c r="I70" i="20"/>
  <c r="Q70" i="20"/>
  <c r="C71" i="20"/>
  <c r="K71" i="20"/>
  <c r="S71" i="20"/>
  <c r="E77" i="20"/>
  <c r="E168" i="4" s="1"/>
  <c r="M77" i="20"/>
  <c r="M168" i="4" s="1"/>
  <c r="U77" i="20"/>
  <c r="U168" i="4" s="1"/>
  <c r="H141" i="21"/>
  <c r="H132" i="21" s="1"/>
  <c r="P141" i="21"/>
  <c r="P132" i="21" s="1"/>
  <c r="B160" i="21"/>
  <c r="J160" i="21"/>
  <c r="R160" i="21"/>
  <c r="D175" i="21"/>
  <c r="L175" i="21"/>
  <c r="T175" i="21"/>
  <c r="F201" i="21"/>
  <c r="N201" i="21"/>
  <c r="V201" i="21"/>
  <c r="V194" i="21" s="1"/>
  <c r="G192" i="22"/>
  <c r="O192" i="22"/>
  <c r="W192" i="22"/>
  <c r="I201" i="22"/>
  <c r="C202" i="22"/>
  <c r="K202" i="22"/>
  <c r="S202" i="22"/>
  <c r="M203" i="22"/>
  <c r="U203" i="22"/>
  <c r="U141" i="22"/>
  <c r="U132" i="22" s="1"/>
  <c r="I153" i="22"/>
  <c r="I157" i="22"/>
  <c r="W171" i="22"/>
  <c r="I175" i="22"/>
  <c r="S175" i="22"/>
  <c r="R201" i="22"/>
  <c r="L110" i="25"/>
  <c r="T110" i="25"/>
  <c r="E175" i="21"/>
  <c r="M175" i="21"/>
  <c r="U175" i="21"/>
  <c r="H192" i="22"/>
  <c r="P192" i="22"/>
  <c r="B201" i="22"/>
  <c r="J201" i="22"/>
  <c r="D202" i="22"/>
  <c r="L202" i="22"/>
  <c r="T202" i="22"/>
  <c r="N203" i="22"/>
  <c r="V203" i="22"/>
  <c r="V141" i="22"/>
  <c r="V132" i="22" s="1"/>
  <c r="B153" i="22"/>
  <c r="J153" i="22"/>
  <c r="B157" i="22"/>
  <c r="J157" i="22"/>
  <c r="J175" i="22"/>
  <c r="M144" i="23"/>
  <c r="M140" i="23"/>
  <c r="U137" i="23"/>
  <c r="U132" i="23" s="1"/>
  <c r="U143" i="23"/>
  <c r="U139" i="23"/>
  <c r="U144" i="23"/>
  <c r="U140" i="23"/>
  <c r="O163" i="23"/>
  <c r="O155" i="23"/>
  <c r="O151" i="23"/>
  <c r="O161" i="23"/>
  <c r="O158" i="23"/>
  <c r="O157" i="23"/>
  <c r="O154" i="23"/>
  <c r="O153" i="23"/>
  <c r="F175" i="21"/>
  <c r="N175" i="21"/>
  <c r="V175" i="21"/>
  <c r="I192" i="22"/>
  <c r="Q192" i="22"/>
  <c r="C201" i="22"/>
  <c r="K201" i="22"/>
  <c r="S201" i="22"/>
  <c r="M202" i="22"/>
  <c r="U202" i="22"/>
  <c r="G203" i="22"/>
  <c r="W203" i="22"/>
  <c r="G141" i="22"/>
  <c r="G132" i="22" s="1"/>
  <c r="O141" i="22"/>
  <c r="O132" i="22" s="1"/>
  <c r="W141" i="22"/>
  <c r="W132" i="22" s="1"/>
  <c r="C153" i="22"/>
  <c r="K153" i="22"/>
  <c r="S153" i="22"/>
  <c r="C157" i="22"/>
  <c r="K157" i="22"/>
  <c r="S157" i="22"/>
  <c r="R160" i="22"/>
  <c r="I165" i="22"/>
  <c r="Q165" i="22"/>
  <c r="O171" i="22"/>
  <c r="K175" i="22"/>
  <c r="P160" i="23"/>
  <c r="P161" i="23"/>
  <c r="P158" i="23"/>
  <c r="P155" i="23"/>
  <c r="P163" i="23"/>
  <c r="P154" i="23"/>
  <c r="Q161" i="23"/>
  <c r="Q158" i="23"/>
  <c r="Q155" i="23"/>
  <c r="Q163" i="23"/>
  <c r="Q154" i="23"/>
  <c r="F211" i="23"/>
  <c r="F171" i="23"/>
  <c r="N211" i="23"/>
  <c r="N99" i="23"/>
  <c r="N171" i="23"/>
  <c r="V211" i="23"/>
  <c r="V171" i="23"/>
  <c r="V99" i="23"/>
  <c r="H175" i="23"/>
  <c r="H213" i="23"/>
  <c r="H99" i="23"/>
  <c r="P175" i="23"/>
  <c r="P213" i="23"/>
  <c r="T137" i="23"/>
  <c r="T132" i="23" s="1"/>
  <c r="M143" i="23"/>
  <c r="F98" i="25"/>
  <c r="N98" i="25"/>
  <c r="K144" i="23"/>
  <c r="K140" i="23"/>
  <c r="H202" i="23"/>
  <c r="H157" i="23"/>
  <c r="P202" i="23"/>
  <c r="P157" i="23"/>
  <c r="C139" i="23"/>
  <c r="P139" i="23"/>
  <c r="N154" i="23"/>
  <c r="E160" i="23"/>
  <c r="E161" i="23"/>
  <c r="I163" i="23"/>
  <c r="D165" i="23"/>
  <c r="L165" i="23"/>
  <c r="T165" i="23"/>
  <c r="G203" i="23"/>
  <c r="G110" i="25"/>
  <c r="O110" i="25"/>
  <c r="W110" i="25"/>
  <c r="L5" i="23"/>
  <c r="B141" i="23"/>
  <c r="B132" i="23" s="1"/>
  <c r="J141" i="23"/>
  <c r="R141" i="23"/>
  <c r="T48" i="23"/>
  <c r="H211" i="23"/>
  <c r="H171" i="23"/>
  <c r="P211" i="23"/>
  <c r="P171" i="23"/>
  <c r="B175" i="23"/>
  <c r="B213" i="23"/>
  <c r="J175" i="23"/>
  <c r="J213" i="23"/>
  <c r="J205" i="23" s="1"/>
  <c r="R175" i="23"/>
  <c r="R213" i="23"/>
  <c r="D139" i="23"/>
  <c r="R139" i="23"/>
  <c r="L141" i="23"/>
  <c r="R143" i="23"/>
  <c r="I155" i="23"/>
  <c r="I146" i="23" s="1"/>
  <c r="F205" i="23"/>
  <c r="N205" i="23"/>
  <c r="V205" i="23"/>
  <c r="L146" i="25"/>
  <c r="H110" i="25"/>
  <c r="P110" i="25"/>
  <c r="B110" i="25"/>
  <c r="J110" i="25"/>
  <c r="R110" i="25"/>
  <c r="G116" i="25"/>
  <c r="L122" i="25"/>
  <c r="F110" i="27"/>
  <c r="N110" i="27"/>
  <c r="V110" i="27"/>
  <c r="C144" i="23"/>
  <c r="C140" i="23"/>
  <c r="C132" i="23" s="1"/>
  <c r="C141" i="23"/>
  <c r="S141" i="23"/>
  <c r="H160" i="23"/>
  <c r="H161" i="23"/>
  <c r="H158" i="23"/>
  <c r="H146" i="23" s="1"/>
  <c r="V48" i="23"/>
  <c r="H201" i="23"/>
  <c r="H153" i="23"/>
  <c r="P201" i="23"/>
  <c r="P194" i="23" s="1"/>
  <c r="P153" i="23"/>
  <c r="B202" i="23"/>
  <c r="B194" i="23" s="1"/>
  <c r="J202" i="23"/>
  <c r="R202" i="23"/>
  <c r="R194" i="23" s="1"/>
  <c r="D203" i="23"/>
  <c r="D194" i="23" s="1"/>
  <c r="D160" i="23"/>
  <c r="L203" i="23"/>
  <c r="L194" i="23" s="1"/>
  <c r="L160" i="23"/>
  <c r="T203" i="23"/>
  <c r="T194" i="23" s="1"/>
  <c r="I211" i="23"/>
  <c r="I205" i="23" s="1"/>
  <c r="I171" i="23"/>
  <c r="Q211" i="23"/>
  <c r="Q205" i="23" s="1"/>
  <c r="Q171" i="23"/>
  <c r="C175" i="23"/>
  <c r="C213" i="23"/>
  <c r="K175" i="23"/>
  <c r="K213" i="23"/>
  <c r="S175" i="23"/>
  <c r="S213" i="23"/>
  <c r="E139" i="23"/>
  <c r="F153" i="23"/>
  <c r="V153" i="23"/>
  <c r="L157" i="23"/>
  <c r="I158" i="23"/>
  <c r="F165" i="23"/>
  <c r="P165" i="23"/>
  <c r="E202" i="23"/>
  <c r="E194" i="23" s="1"/>
  <c r="H116" i="25"/>
  <c r="O126" i="25"/>
  <c r="W126" i="25"/>
  <c r="I126" i="25"/>
  <c r="P144" i="23"/>
  <c r="P140" i="23"/>
  <c r="W48" i="23"/>
  <c r="W160" i="23" s="1"/>
  <c r="I201" i="23"/>
  <c r="I194" i="23" s="1"/>
  <c r="I153" i="23"/>
  <c r="Q201" i="23"/>
  <c r="Q153" i="23"/>
  <c r="C202" i="23"/>
  <c r="C194" i="23" s="1"/>
  <c r="K202" i="23"/>
  <c r="K194" i="23" s="1"/>
  <c r="S202" i="23"/>
  <c r="S194" i="23" s="1"/>
  <c r="B211" i="23"/>
  <c r="B205" i="23" s="1"/>
  <c r="B171" i="23"/>
  <c r="B99" i="23"/>
  <c r="J211" i="23"/>
  <c r="J171" i="23"/>
  <c r="J99" i="23"/>
  <c r="R211" i="23"/>
  <c r="R171" i="23"/>
  <c r="R99" i="23"/>
  <c r="D175" i="23"/>
  <c r="D213" i="23"/>
  <c r="D205" i="23" s="1"/>
  <c r="L175" i="23"/>
  <c r="L213" i="23"/>
  <c r="T175" i="23"/>
  <c r="T213" i="23"/>
  <c r="T205" i="23" s="1"/>
  <c r="H139" i="23"/>
  <c r="M157" i="23"/>
  <c r="M160" i="23"/>
  <c r="I165" i="23"/>
  <c r="R183" i="23"/>
  <c r="B192" i="23"/>
  <c r="B183" i="23" s="1"/>
  <c r="F194" i="23"/>
  <c r="N194" i="23"/>
  <c r="V194" i="23"/>
  <c r="T122" i="25"/>
  <c r="E141" i="23"/>
  <c r="E132" i="23" s="1"/>
  <c r="E192" i="23"/>
  <c r="E183" i="23" s="1"/>
  <c r="M141" i="23"/>
  <c r="M192" i="23"/>
  <c r="M183" i="23" s="1"/>
  <c r="U141" i="23"/>
  <c r="U192" i="23"/>
  <c r="U183" i="23" s="1"/>
  <c r="L158" i="23"/>
  <c r="L154" i="23"/>
  <c r="L163" i="23"/>
  <c r="L155" i="23"/>
  <c r="B48" i="23"/>
  <c r="B157" i="23" s="1"/>
  <c r="J48" i="23"/>
  <c r="J160" i="23" s="1"/>
  <c r="R153" i="23"/>
  <c r="R48" i="23"/>
  <c r="R157" i="23" s="1"/>
  <c r="F160" i="23"/>
  <c r="N160" i="23"/>
  <c r="V160" i="23"/>
  <c r="C211" i="23"/>
  <c r="C171" i="23"/>
  <c r="C99" i="23"/>
  <c r="K211" i="23"/>
  <c r="K171" i="23"/>
  <c r="K99" i="23"/>
  <c r="S211" i="23"/>
  <c r="S171" i="23"/>
  <c r="S99" i="23"/>
  <c r="E175" i="23"/>
  <c r="E99" i="23"/>
  <c r="E213" i="23"/>
  <c r="M175" i="23"/>
  <c r="M99" i="23"/>
  <c r="M213" i="23"/>
  <c r="U175" i="23"/>
  <c r="U99" i="23"/>
  <c r="U213" i="23"/>
  <c r="P137" i="23"/>
  <c r="D141" i="23"/>
  <c r="P141" i="23"/>
  <c r="P132" i="23" s="1"/>
  <c r="L153" i="23"/>
  <c r="K183" i="23"/>
  <c r="G194" i="23"/>
  <c r="O194" i="23"/>
  <c r="W194" i="23"/>
  <c r="M202" i="23"/>
  <c r="M194" i="23" s="1"/>
  <c r="E205" i="23"/>
  <c r="M205" i="23"/>
  <c r="U205" i="23"/>
  <c r="G205" i="23"/>
  <c r="O205" i="23"/>
  <c r="W205" i="23"/>
  <c r="F75" i="24"/>
  <c r="F172" i="4" s="1"/>
  <c r="F67" i="24"/>
  <c r="F52" i="24"/>
  <c r="N75" i="24"/>
  <c r="N172" i="4" s="1"/>
  <c r="N67" i="24"/>
  <c r="N52" i="24"/>
  <c r="V75" i="24"/>
  <c r="V172" i="4" s="1"/>
  <c r="V67" i="24"/>
  <c r="V52" i="24"/>
  <c r="H76" i="24"/>
  <c r="H173" i="4" s="1"/>
  <c r="H68" i="24"/>
  <c r="P76" i="24"/>
  <c r="P173" i="4" s="1"/>
  <c r="P68" i="24"/>
  <c r="B77" i="24"/>
  <c r="B174" i="4" s="1"/>
  <c r="B69" i="24"/>
  <c r="J77" i="24"/>
  <c r="J174" i="4" s="1"/>
  <c r="J69" i="24"/>
  <c r="R77" i="24"/>
  <c r="R174" i="4" s="1"/>
  <c r="R69" i="24"/>
  <c r="E143" i="25"/>
  <c r="E136" i="25" s="1"/>
  <c r="E105" i="25"/>
  <c r="M143" i="25"/>
  <c r="M136" i="25" s="1"/>
  <c r="M105" i="25"/>
  <c r="U143" i="25"/>
  <c r="U136" i="25" s="1"/>
  <c r="U105" i="25"/>
  <c r="I153" i="25"/>
  <c r="I146" i="25" s="1"/>
  <c r="I119" i="25"/>
  <c r="Q153" i="25"/>
  <c r="Q146" i="25" s="1"/>
  <c r="Q119" i="25"/>
  <c r="G98" i="25"/>
  <c r="O98" i="25"/>
  <c r="W98" i="25"/>
  <c r="P116" i="25"/>
  <c r="H144" i="23"/>
  <c r="H140" i="23"/>
  <c r="F192" i="23"/>
  <c r="F5" i="23"/>
  <c r="F141" i="23" s="1"/>
  <c r="N192" i="23"/>
  <c r="N183" i="23" s="1"/>
  <c r="N5" i="23"/>
  <c r="V192" i="23"/>
  <c r="V183" i="23" s="1"/>
  <c r="V5" i="23"/>
  <c r="N163" i="23"/>
  <c r="N155" i="23"/>
  <c r="N161" i="23"/>
  <c r="N157" i="23"/>
  <c r="C48" i="23"/>
  <c r="C157" i="23" s="1"/>
  <c r="K48" i="23"/>
  <c r="K153" i="23" s="1"/>
  <c r="S48" i="23"/>
  <c r="S157" i="23" s="1"/>
  <c r="E158" i="23"/>
  <c r="E154" i="23"/>
  <c r="E163" i="23"/>
  <c r="E155" i="23"/>
  <c r="M158" i="23"/>
  <c r="M154" i="23"/>
  <c r="M163" i="23"/>
  <c r="M155" i="23"/>
  <c r="U154" i="23"/>
  <c r="U163" i="23"/>
  <c r="U155" i="23"/>
  <c r="U151" i="23"/>
  <c r="G160" i="23"/>
  <c r="O160" i="23"/>
  <c r="S132" i="23"/>
  <c r="N151" i="23"/>
  <c r="M153" i="23"/>
  <c r="D183" i="23"/>
  <c r="L183" i="23"/>
  <c r="T183" i="23"/>
  <c r="F183" i="23"/>
  <c r="J192" i="23"/>
  <c r="J183" i="23" s="1"/>
  <c r="H194" i="23"/>
  <c r="J201" i="23"/>
  <c r="G75" i="24"/>
  <c r="G172" i="4" s="1"/>
  <c r="G67" i="24"/>
  <c r="G52" i="24"/>
  <c r="O75" i="24"/>
  <c r="O172" i="4" s="1"/>
  <c r="O67" i="24"/>
  <c r="O52" i="24"/>
  <c r="W75" i="24"/>
  <c r="W172" i="4" s="1"/>
  <c r="W67" i="24"/>
  <c r="W52" i="24"/>
  <c r="I76" i="24"/>
  <c r="I173" i="4" s="1"/>
  <c r="I68" i="24"/>
  <c r="Q76" i="24"/>
  <c r="Q173" i="4" s="1"/>
  <c r="Q68" i="24"/>
  <c r="C77" i="24"/>
  <c r="C174" i="4" s="1"/>
  <c r="C69" i="24"/>
  <c r="K77" i="24"/>
  <c r="K174" i="4" s="1"/>
  <c r="K69" i="24"/>
  <c r="S77" i="24"/>
  <c r="S174" i="4" s="1"/>
  <c r="S69" i="24"/>
  <c r="F143" i="25"/>
  <c r="F105" i="25"/>
  <c r="N143" i="25"/>
  <c r="N105" i="25"/>
  <c r="V143" i="25"/>
  <c r="V105" i="25"/>
  <c r="B153" i="25"/>
  <c r="B119" i="25"/>
  <c r="J153" i="25"/>
  <c r="J146" i="25" s="1"/>
  <c r="J119" i="25"/>
  <c r="R153" i="25"/>
  <c r="R146" i="25" s="1"/>
  <c r="R119" i="25"/>
  <c r="H98" i="25"/>
  <c r="P98" i="25"/>
  <c r="W116" i="25"/>
  <c r="I136" i="25"/>
  <c r="Q136" i="25"/>
  <c r="D67" i="24"/>
  <c r="L67" i="24"/>
  <c r="T67" i="24"/>
  <c r="F68" i="24"/>
  <c r="N68" i="24"/>
  <c r="V68" i="24"/>
  <c r="H69" i="24"/>
  <c r="P69" i="24"/>
  <c r="Q116" i="25"/>
  <c r="O119" i="25"/>
  <c r="W119" i="25"/>
  <c r="E122" i="25"/>
  <c r="M122" i="25"/>
  <c r="U122" i="25"/>
  <c r="C146" i="25"/>
  <c r="S146" i="25"/>
  <c r="M152" i="25"/>
  <c r="M146" i="25" s="1"/>
  <c r="K153" i="25"/>
  <c r="K146" i="25" s="1"/>
  <c r="R154" i="25"/>
  <c r="E110" i="26"/>
  <c r="M110" i="26"/>
  <c r="U110" i="26"/>
  <c r="H98" i="27"/>
  <c r="P98" i="27"/>
  <c r="H110" i="27"/>
  <c r="P110" i="27"/>
  <c r="G119" i="27"/>
  <c r="I154" i="27"/>
  <c r="I203" i="23"/>
  <c r="Q203" i="23"/>
  <c r="B116" i="25"/>
  <c r="J116" i="25"/>
  <c r="R116" i="25"/>
  <c r="F122" i="25"/>
  <c r="N122" i="25"/>
  <c r="V122" i="25"/>
  <c r="H126" i="25"/>
  <c r="P126" i="25"/>
  <c r="N152" i="25"/>
  <c r="N146" i="25" s="1"/>
  <c r="M152" i="27"/>
  <c r="U84" i="30"/>
  <c r="H52" i="24"/>
  <c r="P52" i="24"/>
  <c r="G105" i="25"/>
  <c r="O105" i="25"/>
  <c r="W105" i="25"/>
  <c r="C116" i="25"/>
  <c r="K116" i="25"/>
  <c r="S116" i="25"/>
  <c r="G122" i="25"/>
  <c r="O122" i="25"/>
  <c r="W122" i="25"/>
  <c r="P143" i="25"/>
  <c r="P136" i="25" s="1"/>
  <c r="D119" i="26"/>
  <c r="D153" i="26"/>
  <c r="L119" i="26"/>
  <c r="L153" i="26"/>
  <c r="T119" i="26"/>
  <c r="T153" i="26"/>
  <c r="W122" i="26"/>
  <c r="B98" i="27"/>
  <c r="J98" i="27"/>
  <c r="R98" i="27"/>
  <c r="Q122" i="27"/>
  <c r="H126" i="27"/>
  <c r="P126" i="27"/>
  <c r="P120" i="31"/>
  <c r="J122" i="31"/>
  <c r="I140" i="23"/>
  <c r="Q140" i="23"/>
  <c r="Q132" i="23" s="1"/>
  <c r="I144" i="23"/>
  <c r="Q144" i="23"/>
  <c r="I157" i="23"/>
  <c r="Q157" i="23"/>
  <c r="I52" i="24"/>
  <c r="Q52" i="24"/>
  <c r="D116" i="25"/>
  <c r="L116" i="25"/>
  <c r="T116" i="25"/>
  <c r="H122" i="25"/>
  <c r="P122" i="25"/>
  <c r="F146" i="25"/>
  <c r="U152" i="25"/>
  <c r="U146" i="25" s="1"/>
  <c r="E119" i="26"/>
  <c r="E153" i="26"/>
  <c r="M119" i="26"/>
  <c r="M153" i="26"/>
  <c r="U119" i="26"/>
  <c r="U153" i="26"/>
  <c r="E98" i="26"/>
  <c r="M98" i="26"/>
  <c r="U98" i="26"/>
  <c r="H110" i="26"/>
  <c r="P110" i="26"/>
  <c r="B110" i="26"/>
  <c r="J110" i="26"/>
  <c r="R110" i="26"/>
  <c r="B116" i="26"/>
  <c r="H143" i="26"/>
  <c r="Q126" i="27"/>
  <c r="K126" i="27"/>
  <c r="I84" i="29"/>
  <c r="B52" i="24"/>
  <c r="J52" i="24"/>
  <c r="R52" i="24"/>
  <c r="E116" i="25"/>
  <c r="C119" i="25"/>
  <c r="S119" i="25"/>
  <c r="I122" i="25"/>
  <c r="F136" i="25"/>
  <c r="N136" i="25"/>
  <c r="V136" i="25"/>
  <c r="G146" i="25"/>
  <c r="O146" i="25"/>
  <c r="W146" i="25"/>
  <c r="V152" i="25"/>
  <c r="V146" i="25" s="1"/>
  <c r="B154" i="25"/>
  <c r="D110" i="27"/>
  <c r="L110" i="27"/>
  <c r="T110" i="27"/>
  <c r="B99" i="31"/>
  <c r="I139" i="23"/>
  <c r="Q139" i="23"/>
  <c r="C52" i="24"/>
  <c r="K52" i="24"/>
  <c r="S52" i="24"/>
  <c r="B105" i="25"/>
  <c r="J105" i="25"/>
  <c r="R105" i="25"/>
  <c r="D119" i="25"/>
  <c r="L119" i="25"/>
  <c r="T119" i="25"/>
  <c r="H146" i="25"/>
  <c r="P146" i="25"/>
  <c r="G98" i="26"/>
  <c r="O98" i="26"/>
  <c r="W98" i="26"/>
  <c r="C143" i="27"/>
  <c r="C105" i="27"/>
  <c r="K143" i="27"/>
  <c r="K105" i="27"/>
  <c r="S143" i="27"/>
  <c r="S105" i="27"/>
  <c r="E116" i="27"/>
  <c r="E152" i="27"/>
  <c r="U152" i="27"/>
  <c r="U116" i="27"/>
  <c r="O153" i="27"/>
  <c r="O119" i="27"/>
  <c r="W119" i="27"/>
  <c r="W153" i="27"/>
  <c r="E98" i="27"/>
  <c r="M98" i="27"/>
  <c r="U98" i="27"/>
  <c r="G98" i="27"/>
  <c r="O98" i="27"/>
  <c r="W98" i="27"/>
  <c r="E110" i="27"/>
  <c r="M110" i="27"/>
  <c r="U110" i="27"/>
  <c r="F90" i="31"/>
  <c r="F119" i="31"/>
  <c r="N90" i="31"/>
  <c r="N119" i="31"/>
  <c r="V90" i="31"/>
  <c r="V119" i="31"/>
  <c r="H94" i="31"/>
  <c r="H120" i="31"/>
  <c r="R122" i="31"/>
  <c r="R99" i="31"/>
  <c r="D105" i="31"/>
  <c r="D123" i="31"/>
  <c r="L105" i="31"/>
  <c r="L123" i="31"/>
  <c r="T105" i="31"/>
  <c r="T123" i="31"/>
  <c r="D116" i="26"/>
  <c r="L116" i="26"/>
  <c r="T116" i="26"/>
  <c r="H122" i="26"/>
  <c r="P122" i="26"/>
  <c r="I116" i="27"/>
  <c r="R116" i="27"/>
  <c r="J119" i="27"/>
  <c r="S119" i="27"/>
  <c r="C152" i="27"/>
  <c r="O152" i="27"/>
  <c r="T153" i="27"/>
  <c r="W154" i="27"/>
  <c r="E122" i="29"/>
  <c r="E113" i="29" s="1"/>
  <c r="E99" i="29"/>
  <c r="M122" i="29"/>
  <c r="M113" i="29" s="1"/>
  <c r="M99" i="29"/>
  <c r="U122" i="29"/>
  <c r="U113" i="29" s="1"/>
  <c r="U99" i="29"/>
  <c r="G123" i="29"/>
  <c r="G105" i="29"/>
  <c r="O123" i="29"/>
  <c r="O105" i="29"/>
  <c r="W123" i="29"/>
  <c r="W113" i="29" s="1"/>
  <c r="W105" i="29"/>
  <c r="C105" i="29"/>
  <c r="Q119" i="29"/>
  <c r="E116" i="26"/>
  <c r="M116" i="26"/>
  <c r="U116" i="26"/>
  <c r="I122" i="26"/>
  <c r="Q122" i="26"/>
  <c r="C143" i="26"/>
  <c r="K143" i="26"/>
  <c r="S143" i="26"/>
  <c r="W110" i="27"/>
  <c r="J116" i="27"/>
  <c r="T116" i="27"/>
  <c r="B119" i="27"/>
  <c r="K119" i="27"/>
  <c r="K122" i="27"/>
  <c r="T122" i="27"/>
  <c r="U153" i="27"/>
  <c r="F122" i="31"/>
  <c r="F122" i="29"/>
  <c r="F113" i="29" s="1"/>
  <c r="F99" i="29"/>
  <c r="N122" i="29"/>
  <c r="N113" i="29" s="1"/>
  <c r="N99" i="29"/>
  <c r="N122" i="31"/>
  <c r="V122" i="29"/>
  <c r="V113" i="29" s="1"/>
  <c r="V99" i="29"/>
  <c r="H123" i="29"/>
  <c r="H123" i="31"/>
  <c r="H105" i="29"/>
  <c r="P123" i="31"/>
  <c r="P123" i="29"/>
  <c r="P105" i="29"/>
  <c r="R119" i="29"/>
  <c r="R113" i="29" s="1"/>
  <c r="D119" i="30"/>
  <c r="D90" i="30"/>
  <c r="L119" i="30"/>
  <c r="L90" i="30"/>
  <c r="T119" i="30"/>
  <c r="T90" i="30"/>
  <c r="F120" i="30"/>
  <c r="F94" i="30"/>
  <c r="N120" i="30"/>
  <c r="N94" i="30"/>
  <c r="V120" i="30"/>
  <c r="V94" i="30"/>
  <c r="H122" i="30"/>
  <c r="H99" i="30"/>
  <c r="P122" i="30"/>
  <c r="P99" i="30"/>
  <c r="B105" i="30"/>
  <c r="B123" i="30"/>
  <c r="J105" i="30"/>
  <c r="J123" i="30"/>
  <c r="H123" i="30"/>
  <c r="V122" i="31"/>
  <c r="F116" i="26"/>
  <c r="N116" i="26"/>
  <c r="V116" i="26"/>
  <c r="B122" i="26"/>
  <c r="J122" i="26"/>
  <c r="R122" i="26"/>
  <c r="D143" i="26"/>
  <c r="L143" i="26"/>
  <c r="T143" i="26"/>
  <c r="F153" i="26"/>
  <c r="N153" i="26"/>
  <c r="V153" i="26"/>
  <c r="E105" i="27"/>
  <c r="M105" i="27"/>
  <c r="U105" i="27"/>
  <c r="L116" i="27"/>
  <c r="C119" i="27"/>
  <c r="L119" i="27"/>
  <c r="C122" i="27"/>
  <c r="L122" i="27"/>
  <c r="U122" i="27"/>
  <c r="S152" i="27"/>
  <c r="I153" i="27"/>
  <c r="N154" i="27"/>
  <c r="C84" i="29"/>
  <c r="K84" i="29"/>
  <c r="S84" i="29"/>
  <c r="W84" i="29"/>
  <c r="M90" i="29"/>
  <c r="C120" i="29"/>
  <c r="M119" i="30"/>
  <c r="M90" i="30"/>
  <c r="U119" i="30"/>
  <c r="U90" i="30"/>
  <c r="G94" i="30"/>
  <c r="G120" i="30"/>
  <c r="O94" i="30"/>
  <c r="O120" i="30"/>
  <c r="W94" i="30"/>
  <c r="W120" i="30"/>
  <c r="Q122" i="30"/>
  <c r="Q99" i="30"/>
  <c r="C123" i="30"/>
  <c r="K105" i="30"/>
  <c r="K123" i="30"/>
  <c r="S105" i="30"/>
  <c r="S123" i="30"/>
  <c r="G84" i="30"/>
  <c r="O84" i="30"/>
  <c r="W84" i="30"/>
  <c r="I84" i="30"/>
  <c r="Q84" i="30"/>
  <c r="I119" i="31"/>
  <c r="G116" i="26"/>
  <c r="O116" i="26"/>
  <c r="W116" i="26"/>
  <c r="C122" i="26"/>
  <c r="K122" i="26"/>
  <c r="S122" i="26"/>
  <c r="E143" i="26"/>
  <c r="M143" i="26"/>
  <c r="U143" i="26"/>
  <c r="G153" i="26"/>
  <c r="O153" i="26"/>
  <c r="W153" i="26"/>
  <c r="F105" i="27"/>
  <c r="N105" i="27"/>
  <c r="V105" i="27"/>
  <c r="D116" i="27"/>
  <c r="M119" i="27"/>
  <c r="V119" i="27"/>
  <c r="D122" i="27"/>
  <c r="M122" i="27"/>
  <c r="O154" i="27"/>
  <c r="D84" i="29"/>
  <c r="L84" i="29"/>
  <c r="T84" i="29"/>
  <c r="K105" i="29"/>
  <c r="D120" i="29"/>
  <c r="H84" i="30"/>
  <c r="P84" i="30"/>
  <c r="K120" i="30"/>
  <c r="R123" i="30"/>
  <c r="F84" i="31"/>
  <c r="N84" i="31"/>
  <c r="V84" i="31"/>
  <c r="P84" i="31"/>
  <c r="D84" i="31"/>
  <c r="L84" i="31"/>
  <c r="M119" i="31"/>
  <c r="O105" i="27"/>
  <c r="W105" i="27"/>
  <c r="W116" i="27"/>
  <c r="N119" i="27"/>
  <c r="E122" i="27"/>
  <c r="G120" i="29"/>
  <c r="G113" i="29" s="1"/>
  <c r="G94" i="29"/>
  <c r="O120" i="29"/>
  <c r="O94" i="29"/>
  <c r="W120" i="29"/>
  <c r="W94" i="29"/>
  <c r="I122" i="29"/>
  <c r="I113" i="29" s="1"/>
  <c r="I99" i="29"/>
  <c r="Q122" i="29"/>
  <c r="Q99" i="29"/>
  <c r="K120" i="29"/>
  <c r="E119" i="30"/>
  <c r="S120" i="30"/>
  <c r="I122" i="30"/>
  <c r="F119" i="27"/>
  <c r="F122" i="27"/>
  <c r="P122" i="27"/>
  <c r="K152" i="27"/>
  <c r="U90" i="29"/>
  <c r="H113" i="29"/>
  <c r="P113" i="29"/>
  <c r="J113" i="29"/>
  <c r="B119" i="29"/>
  <c r="B113" i="29" s="1"/>
  <c r="L120" i="29"/>
  <c r="T120" i="30"/>
  <c r="C120" i="31"/>
  <c r="G90" i="29"/>
  <c r="O90" i="29"/>
  <c r="W90" i="29"/>
  <c r="E105" i="29"/>
  <c r="M105" i="29"/>
  <c r="U105" i="29"/>
  <c r="C119" i="29"/>
  <c r="K119" i="29"/>
  <c r="S119" i="29"/>
  <c r="B122" i="30"/>
  <c r="B99" i="30"/>
  <c r="J122" i="30"/>
  <c r="J99" i="30"/>
  <c r="R122" i="30"/>
  <c r="R99" i="30"/>
  <c r="D123" i="30"/>
  <c r="L123" i="30"/>
  <c r="T123" i="30"/>
  <c r="B90" i="30"/>
  <c r="J90" i="30"/>
  <c r="R90" i="30"/>
  <c r="E105" i="30"/>
  <c r="G119" i="30"/>
  <c r="C120" i="30"/>
  <c r="L120" i="30"/>
  <c r="C122" i="30"/>
  <c r="U122" i="30"/>
  <c r="O99" i="31"/>
  <c r="F120" i="31"/>
  <c r="R120" i="31"/>
  <c r="K122" i="31"/>
  <c r="W122" i="31"/>
  <c r="N123" i="31"/>
  <c r="H51" i="33"/>
  <c r="P51" i="33"/>
  <c r="H78" i="34"/>
  <c r="P78" i="34"/>
  <c r="J79" i="34"/>
  <c r="R79" i="34"/>
  <c r="H94" i="29"/>
  <c r="P94" i="29"/>
  <c r="B99" i="29"/>
  <c r="J99" i="29"/>
  <c r="R99" i="29"/>
  <c r="D119" i="29"/>
  <c r="L119" i="29"/>
  <c r="T119" i="29"/>
  <c r="T113" i="29" s="1"/>
  <c r="P105" i="30"/>
  <c r="D120" i="30"/>
  <c r="M120" i="30"/>
  <c r="D122" i="30"/>
  <c r="M122" i="30"/>
  <c r="V122" i="30"/>
  <c r="E122" i="31"/>
  <c r="E99" i="31"/>
  <c r="M122" i="31"/>
  <c r="M99" i="31"/>
  <c r="U122" i="31"/>
  <c r="U99" i="31"/>
  <c r="G123" i="31"/>
  <c r="O123" i="31"/>
  <c r="W123" i="31"/>
  <c r="D90" i="31"/>
  <c r="D99" i="31"/>
  <c r="P119" i="31"/>
  <c r="G120" i="31"/>
  <c r="S120" i="31"/>
  <c r="Q123" i="31"/>
  <c r="H57" i="33"/>
  <c r="H78" i="33"/>
  <c r="P57" i="33"/>
  <c r="P78" i="33"/>
  <c r="B79" i="34"/>
  <c r="B79" i="33"/>
  <c r="B72" i="33" s="1"/>
  <c r="B60" i="33"/>
  <c r="J79" i="33"/>
  <c r="J72" i="33" s="1"/>
  <c r="J60" i="33"/>
  <c r="R79" i="33"/>
  <c r="R72" i="33" s="1"/>
  <c r="R60" i="33"/>
  <c r="S72" i="33"/>
  <c r="I94" i="29"/>
  <c r="Q94" i="29"/>
  <c r="C99" i="29"/>
  <c r="K99" i="29"/>
  <c r="S99" i="29"/>
  <c r="C122" i="29"/>
  <c r="S122" i="29"/>
  <c r="E123" i="29"/>
  <c r="U123" i="29"/>
  <c r="V123" i="30"/>
  <c r="B119" i="31"/>
  <c r="J119" i="31"/>
  <c r="R119" i="31"/>
  <c r="D120" i="31"/>
  <c r="L120" i="31"/>
  <c r="T120" i="31"/>
  <c r="B84" i="31"/>
  <c r="J84" i="31"/>
  <c r="R84" i="31"/>
  <c r="E90" i="31"/>
  <c r="Q119" i="31"/>
  <c r="V120" i="31"/>
  <c r="G123" i="30"/>
  <c r="O123" i="30"/>
  <c r="W123" i="30"/>
  <c r="P120" i="30"/>
  <c r="C90" i="31"/>
  <c r="C119" i="31"/>
  <c r="K90" i="31"/>
  <c r="K119" i="31"/>
  <c r="S90" i="31"/>
  <c r="S119" i="31"/>
  <c r="E120" i="31"/>
  <c r="M120" i="31"/>
  <c r="U120" i="31"/>
  <c r="V105" i="31"/>
  <c r="T119" i="31"/>
  <c r="W120" i="31"/>
  <c r="V90" i="30"/>
  <c r="H120" i="30"/>
  <c r="Q120" i="30"/>
  <c r="N123" i="30"/>
  <c r="H122" i="31"/>
  <c r="H99" i="31"/>
  <c r="P122" i="31"/>
  <c r="P99" i="31"/>
  <c r="B123" i="31"/>
  <c r="J123" i="31"/>
  <c r="R123" i="31"/>
  <c r="H90" i="31"/>
  <c r="E94" i="31"/>
  <c r="B105" i="31"/>
  <c r="W105" i="31"/>
  <c r="K120" i="31"/>
  <c r="C78" i="33"/>
  <c r="C72" i="33" s="1"/>
  <c r="C57" i="33"/>
  <c r="K78" i="33"/>
  <c r="K72" i="33" s="1"/>
  <c r="K57" i="33"/>
  <c r="D78" i="34"/>
  <c r="L78" i="34"/>
  <c r="N79" i="34"/>
  <c r="H80" i="34"/>
  <c r="P80" i="34"/>
  <c r="T105" i="30"/>
  <c r="I122" i="31"/>
  <c r="I99" i="31"/>
  <c r="Q122" i="31"/>
  <c r="Q99" i="31"/>
  <c r="C123" i="31"/>
  <c r="K123" i="31"/>
  <c r="S123" i="31"/>
  <c r="I90" i="31"/>
  <c r="C105" i="31"/>
  <c r="N120" i="31"/>
  <c r="I123" i="31"/>
  <c r="D78" i="33"/>
  <c r="D57" i="33"/>
  <c r="L78" i="33"/>
  <c r="L57" i="33"/>
  <c r="T78" i="33"/>
  <c r="T57" i="33"/>
  <c r="F79" i="33"/>
  <c r="F72" i="33" s="1"/>
  <c r="F60" i="33"/>
  <c r="N79" i="33"/>
  <c r="N72" i="33" s="1"/>
  <c r="N60" i="33"/>
  <c r="V79" i="33"/>
  <c r="V72" i="33" s="1"/>
  <c r="V60" i="33"/>
  <c r="H80" i="33"/>
  <c r="H63" i="33"/>
  <c r="P80" i="33"/>
  <c r="P63" i="33"/>
  <c r="G60" i="33"/>
  <c r="O60" i="33"/>
  <c r="W60" i="33"/>
  <c r="E78" i="33"/>
  <c r="E72" i="33" s="1"/>
  <c r="M78" i="33"/>
  <c r="M72" i="33" s="1"/>
  <c r="U78" i="33"/>
  <c r="U72" i="33" s="1"/>
  <c r="I80" i="33"/>
  <c r="Q80" i="33"/>
  <c r="Q72" i="33" s="1"/>
  <c r="L57" i="34"/>
  <c r="U57" i="34"/>
  <c r="N60" i="34"/>
  <c r="W60" i="34"/>
  <c r="F79" i="34"/>
  <c r="O79" i="34"/>
  <c r="K80" i="34"/>
  <c r="F79" i="35"/>
  <c r="F60" i="35"/>
  <c r="N79" i="35"/>
  <c r="N60" i="35"/>
  <c r="V79" i="35"/>
  <c r="V60" i="35"/>
  <c r="J57" i="35"/>
  <c r="J60" i="35"/>
  <c r="S60" i="35"/>
  <c r="K63" i="35"/>
  <c r="U63" i="35"/>
  <c r="Q78" i="35"/>
  <c r="E80" i="35"/>
  <c r="D57" i="34"/>
  <c r="M57" i="34"/>
  <c r="V57" i="34"/>
  <c r="P63" i="34"/>
  <c r="T78" i="34"/>
  <c r="G79" i="34"/>
  <c r="P79" i="34"/>
  <c r="C80" i="34"/>
  <c r="B57" i="35"/>
  <c r="T57" i="35"/>
  <c r="B60" i="35"/>
  <c r="K60" i="35"/>
  <c r="T60" i="35"/>
  <c r="C63" i="35"/>
  <c r="M63" i="35"/>
  <c r="V63" i="35"/>
  <c r="H78" i="35"/>
  <c r="R78" i="35"/>
  <c r="R79" i="35"/>
  <c r="F80" i="35"/>
  <c r="Q80" i="35"/>
  <c r="P72" i="37"/>
  <c r="S57" i="33"/>
  <c r="I60" i="33"/>
  <c r="Q60" i="33"/>
  <c r="G63" i="33"/>
  <c r="O63" i="33"/>
  <c r="W63" i="33"/>
  <c r="G78" i="33"/>
  <c r="G72" i="33" s="1"/>
  <c r="O78" i="33"/>
  <c r="O72" i="33" s="1"/>
  <c r="W78" i="33"/>
  <c r="W72" i="33" s="1"/>
  <c r="I79" i="33"/>
  <c r="S51" i="34"/>
  <c r="E57" i="34"/>
  <c r="N57" i="34"/>
  <c r="H63" i="34"/>
  <c r="Q63" i="34"/>
  <c r="B78" i="34"/>
  <c r="H79" i="34"/>
  <c r="M80" i="34"/>
  <c r="L57" i="35"/>
  <c r="U57" i="35"/>
  <c r="C60" i="35"/>
  <c r="L60" i="35"/>
  <c r="N63" i="35"/>
  <c r="I78" i="35"/>
  <c r="B57" i="37"/>
  <c r="B78" i="37"/>
  <c r="B72" i="37" s="1"/>
  <c r="J57" i="37"/>
  <c r="J78" i="37"/>
  <c r="J72" i="37" s="1"/>
  <c r="R57" i="37"/>
  <c r="R78" i="37"/>
  <c r="D79" i="37"/>
  <c r="D60" i="37"/>
  <c r="L79" i="37"/>
  <c r="L60" i="37"/>
  <c r="T79" i="37"/>
  <c r="T72" i="37" s="1"/>
  <c r="T60" i="37"/>
  <c r="F63" i="37"/>
  <c r="F80" i="37"/>
  <c r="N63" i="37"/>
  <c r="N80" i="37"/>
  <c r="V63" i="37"/>
  <c r="V80" i="37"/>
  <c r="D80" i="33"/>
  <c r="L80" i="33"/>
  <c r="T80" i="33"/>
  <c r="C78" i="34"/>
  <c r="K78" i="34"/>
  <c r="S78" i="34"/>
  <c r="E79" i="34"/>
  <c r="E60" i="34"/>
  <c r="M79" i="34"/>
  <c r="M60" i="34"/>
  <c r="U79" i="34"/>
  <c r="U60" i="34"/>
  <c r="G80" i="34"/>
  <c r="O80" i="34"/>
  <c r="W80" i="34"/>
  <c r="P57" i="34"/>
  <c r="I63" i="34"/>
  <c r="R63" i="34"/>
  <c r="E80" i="34"/>
  <c r="N80" i="34"/>
  <c r="D57" i="35"/>
  <c r="M57" i="35"/>
  <c r="D60" i="35"/>
  <c r="W60" i="35"/>
  <c r="I80" i="35"/>
  <c r="T80" i="35"/>
  <c r="J63" i="34"/>
  <c r="E57" i="35"/>
  <c r="O60" i="35"/>
  <c r="C72" i="37"/>
  <c r="K72" i="37"/>
  <c r="S72" i="37"/>
  <c r="H63" i="35"/>
  <c r="L80" i="35"/>
  <c r="B78" i="38"/>
  <c r="R78" i="38"/>
  <c r="F80" i="38"/>
  <c r="N80" i="38"/>
  <c r="V80" i="38"/>
  <c r="E60" i="33"/>
  <c r="M60" i="33"/>
  <c r="U60" i="33"/>
  <c r="C79" i="34"/>
  <c r="V79" i="34"/>
  <c r="D51" i="37"/>
  <c r="L51" i="37"/>
  <c r="T51" i="37"/>
  <c r="K57" i="34"/>
  <c r="W63" i="34"/>
  <c r="S80" i="34"/>
  <c r="I60" i="35"/>
  <c r="S63" i="35"/>
  <c r="P78" i="35"/>
  <c r="D80" i="35"/>
  <c r="G72" i="37"/>
  <c r="O72" i="37"/>
  <c r="W72" i="37"/>
  <c r="V72" i="37"/>
  <c r="R72" i="37"/>
  <c r="F57" i="37"/>
  <c r="N57" i="37"/>
  <c r="V57" i="37"/>
  <c r="B63" i="37"/>
  <c r="J63" i="37"/>
  <c r="R63" i="37"/>
  <c r="E78" i="38"/>
  <c r="M78" i="38"/>
  <c r="U78" i="38"/>
  <c r="G79" i="38"/>
  <c r="O79" i="38"/>
  <c r="W79" i="38"/>
  <c r="I80" i="38"/>
  <c r="Q80" i="38"/>
  <c r="E60" i="38"/>
  <c r="M60" i="38"/>
  <c r="U60" i="38"/>
  <c r="L63" i="38"/>
  <c r="V63" i="38"/>
  <c r="H78" i="38"/>
  <c r="T78" i="38"/>
  <c r="L79" i="38"/>
  <c r="B80" i="38"/>
  <c r="O80" i="38"/>
  <c r="I57" i="39"/>
  <c r="I78" i="39"/>
  <c r="Q57" i="39"/>
  <c r="Q78" i="39"/>
  <c r="C79" i="39"/>
  <c r="C60" i="39"/>
  <c r="K79" i="39"/>
  <c r="K60" i="39"/>
  <c r="S79" i="39"/>
  <c r="S60" i="39"/>
  <c r="W57" i="39"/>
  <c r="P81" i="41"/>
  <c r="B90" i="42"/>
  <c r="J90" i="42"/>
  <c r="R90" i="42"/>
  <c r="D72" i="43"/>
  <c r="D90" i="43"/>
  <c r="L72" i="43"/>
  <c r="L90" i="43"/>
  <c r="T72" i="43"/>
  <c r="T90" i="43"/>
  <c r="H63" i="43"/>
  <c r="P63" i="43"/>
  <c r="B63" i="43"/>
  <c r="J63" i="43"/>
  <c r="R63" i="43"/>
  <c r="D63" i="43"/>
  <c r="L63" i="43"/>
  <c r="T63" i="43"/>
  <c r="E77" i="46"/>
  <c r="E77" i="45"/>
  <c r="E69" i="45" s="1"/>
  <c r="E60" i="45"/>
  <c r="M77" i="46"/>
  <c r="M77" i="45"/>
  <c r="M69" i="45" s="1"/>
  <c r="M60" i="45"/>
  <c r="U77" i="46"/>
  <c r="U60" i="45"/>
  <c r="U77" i="47"/>
  <c r="U77" i="45"/>
  <c r="U69" i="45" s="1"/>
  <c r="D52" i="45"/>
  <c r="L52" i="45"/>
  <c r="T52" i="45"/>
  <c r="G57" i="37"/>
  <c r="O57" i="37"/>
  <c r="W57" i="37"/>
  <c r="C63" i="37"/>
  <c r="K63" i="37"/>
  <c r="S63" i="37"/>
  <c r="P57" i="38"/>
  <c r="D63" i="38"/>
  <c r="N63" i="38"/>
  <c r="W63" i="38"/>
  <c r="J78" i="38"/>
  <c r="V78" i="38"/>
  <c r="O80" i="39"/>
  <c r="E81" i="41"/>
  <c r="M81" i="41"/>
  <c r="U81" i="41"/>
  <c r="G81" i="41"/>
  <c r="O81" i="41"/>
  <c r="W81" i="41"/>
  <c r="I81" i="41"/>
  <c r="Q81" i="41"/>
  <c r="H57" i="37"/>
  <c r="P57" i="37"/>
  <c r="F60" i="37"/>
  <c r="N60" i="37"/>
  <c r="V60" i="37"/>
  <c r="D63" i="37"/>
  <c r="L63" i="37"/>
  <c r="T63" i="37"/>
  <c r="D78" i="37"/>
  <c r="D72" i="37" s="1"/>
  <c r="L78" i="37"/>
  <c r="L72" i="37" s="1"/>
  <c r="F79" i="37"/>
  <c r="N79" i="37"/>
  <c r="N72" i="37" s="1"/>
  <c r="H80" i="37"/>
  <c r="H72" i="37" s="1"/>
  <c r="G78" i="38"/>
  <c r="O78" i="38"/>
  <c r="W78" i="38"/>
  <c r="I79" i="38"/>
  <c r="Q79" i="38"/>
  <c r="C80" i="38"/>
  <c r="K80" i="38"/>
  <c r="S80" i="38"/>
  <c r="G60" i="38"/>
  <c r="O60" i="38"/>
  <c r="W60" i="38"/>
  <c r="F63" i="38"/>
  <c r="K78" i="38"/>
  <c r="B79" i="38"/>
  <c r="R80" i="38"/>
  <c r="C63" i="39"/>
  <c r="C78" i="39"/>
  <c r="W80" i="39"/>
  <c r="F81" i="41"/>
  <c r="N81" i="41"/>
  <c r="V81" i="41"/>
  <c r="H81" i="41"/>
  <c r="H52" i="45"/>
  <c r="P52" i="45"/>
  <c r="I57" i="37"/>
  <c r="Q57" i="37"/>
  <c r="G60" i="37"/>
  <c r="O60" i="37"/>
  <c r="W60" i="37"/>
  <c r="E63" i="37"/>
  <c r="M63" i="37"/>
  <c r="U63" i="37"/>
  <c r="E78" i="37"/>
  <c r="E72" i="37" s="1"/>
  <c r="M78" i="37"/>
  <c r="M72" i="37" s="1"/>
  <c r="U78" i="37"/>
  <c r="U72" i="37" s="1"/>
  <c r="I80" i="37"/>
  <c r="I72" i="37" s="1"/>
  <c r="Q80" i="37"/>
  <c r="Q72" i="37" s="1"/>
  <c r="B57" i="38"/>
  <c r="R57" i="38"/>
  <c r="H60" i="38"/>
  <c r="P60" i="38"/>
  <c r="G63" i="38"/>
  <c r="D79" i="38"/>
  <c r="T80" i="38"/>
  <c r="K78" i="39"/>
  <c r="G69" i="45"/>
  <c r="O69" i="45"/>
  <c r="I78" i="38"/>
  <c r="Q78" i="38"/>
  <c r="C79" i="38"/>
  <c r="K79" i="38"/>
  <c r="S79" i="38"/>
  <c r="E63" i="38"/>
  <c r="E80" i="38"/>
  <c r="M63" i="38"/>
  <c r="M80" i="38"/>
  <c r="U63" i="38"/>
  <c r="U80" i="38"/>
  <c r="C57" i="38"/>
  <c r="S57" i="38"/>
  <c r="I60" i="38"/>
  <c r="Q60" i="38"/>
  <c r="Q63" i="38"/>
  <c r="N78" i="38"/>
  <c r="R79" i="38"/>
  <c r="E78" i="39"/>
  <c r="E57" i="39"/>
  <c r="M78" i="39"/>
  <c r="M57" i="39"/>
  <c r="U78" i="39"/>
  <c r="U57" i="39"/>
  <c r="G79" i="39"/>
  <c r="G60" i="39"/>
  <c r="O79" i="39"/>
  <c r="O60" i="39"/>
  <c r="W79" i="39"/>
  <c r="W60" i="39"/>
  <c r="I80" i="39"/>
  <c r="I63" i="39"/>
  <c r="Q80" i="39"/>
  <c r="Q63" i="39"/>
  <c r="I60" i="37"/>
  <c r="Q60" i="37"/>
  <c r="J60" i="38"/>
  <c r="I63" i="38"/>
  <c r="T79" i="38"/>
  <c r="J80" i="38"/>
  <c r="F78" i="39"/>
  <c r="F57" i="39"/>
  <c r="N78" i="39"/>
  <c r="N57" i="39"/>
  <c r="V78" i="39"/>
  <c r="V57" i="39"/>
  <c r="H79" i="39"/>
  <c r="H60" i="39"/>
  <c r="P79" i="39"/>
  <c r="P60" i="39"/>
  <c r="B80" i="39"/>
  <c r="B63" i="39"/>
  <c r="J80" i="39"/>
  <c r="J63" i="39"/>
  <c r="R80" i="39"/>
  <c r="R63" i="39"/>
  <c r="G72" i="42"/>
  <c r="G90" i="42"/>
  <c r="O72" i="42"/>
  <c r="O90" i="42"/>
  <c r="W72" i="42"/>
  <c r="W90" i="42"/>
  <c r="S63" i="38"/>
  <c r="I79" i="39"/>
  <c r="I60" i="39"/>
  <c r="Q79" i="39"/>
  <c r="Q60" i="39"/>
  <c r="O57" i="39"/>
  <c r="S63" i="39"/>
  <c r="B72" i="41"/>
  <c r="B90" i="41"/>
  <c r="B81" i="41" s="1"/>
  <c r="J72" i="41"/>
  <c r="J90" i="41"/>
  <c r="J81" i="41" s="1"/>
  <c r="R72" i="41"/>
  <c r="R90" i="41"/>
  <c r="R81" i="41" s="1"/>
  <c r="E63" i="42"/>
  <c r="M63" i="42"/>
  <c r="U63" i="42"/>
  <c r="C60" i="37"/>
  <c r="K60" i="37"/>
  <c r="S60" i="37"/>
  <c r="F57" i="38"/>
  <c r="K63" i="38"/>
  <c r="H77" i="46"/>
  <c r="H60" i="46"/>
  <c r="P77" i="46"/>
  <c r="P60" i="46"/>
  <c r="E80" i="39"/>
  <c r="M80" i="39"/>
  <c r="U80" i="39"/>
  <c r="Q77" i="45"/>
  <c r="Q69" i="45" s="1"/>
  <c r="N60" i="46"/>
  <c r="T77" i="46"/>
  <c r="Q60" i="47"/>
  <c r="E73" i="50"/>
  <c r="M73" i="50"/>
  <c r="U73" i="50"/>
  <c r="D60" i="39"/>
  <c r="L60" i="39"/>
  <c r="T60" i="39"/>
  <c r="B78" i="39"/>
  <c r="J78" i="39"/>
  <c r="R78" i="39"/>
  <c r="F80" i="39"/>
  <c r="N80" i="39"/>
  <c r="V80" i="39"/>
  <c r="E72" i="41"/>
  <c r="M72" i="41"/>
  <c r="U72" i="41"/>
  <c r="C90" i="41"/>
  <c r="C81" i="41" s="1"/>
  <c r="K90" i="41"/>
  <c r="K81" i="41" s="1"/>
  <c r="S90" i="41"/>
  <c r="S81" i="41" s="1"/>
  <c r="B72" i="42"/>
  <c r="J72" i="42"/>
  <c r="R72" i="42"/>
  <c r="H90" i="42"/>
  <c r="P90" i="42"/>
  <c r="G72" i="43"/>
  <c r="O72" i="43"/>
  <c r="W72" i="43"/>
  <c r="E90" i="43"/>
  <c r="M90" i="43"/>
  <c r="U90" i="43"/>
  <c r="F60" i="45"/>
  <c r="N60" i="45"/>
  <c r="W60" i="45"/>
  <c r="H77" i="45"/>
  <c r="H69" i="45" s="1"/>
  <c r="S77" i="45"/>
  <c r="S69" i="45" s="1"/>
  <c r="G77" i="46"/>
  <c r="G60" i="46"/>
  <c r="O77" i="46"/>
  <c r="O60" i="46"/>
  <c r="W77" i="46"/>
  <c r="W60" i="46"/>
  <c r="D52" i="46"/>
  <c r="L52" i="46"/>
  <c r="T52" i="46"/>
  <c r="V77" i="46"/>
  <c r="D78" i="39"/>
  <c r="L78" i="39"/>
  <c r="T78" i="39"/>
  <c r="H80" i="39"/>
  <c r="P80" i="39"/>
  <c r="G72" i="41"/>
  <c r="O72" i="41"/>
  <c r="W72" i="41"/>
  <c r="P60" i="45"/>
  <c r="K77" i="45"/>
  <c r="K69" i="45" s="1"/>
  <c r="I77" i="46"/>
  <c r="Q77" i="46"/>
  <c r="F60" i="46"/>
  <c r="H72" i="41"/>
  <c r="P72" i="41"/>
  <c r="E72" i="42"/>
  <c r="M72" i="42"/>
  <c r="U72" i="42"/>
  <c r="B72" i="43"/>
  <c r="J72" i="43"/>
  <c r="R72" i="43"/>
  <c r="L77" i="45"/>
  <c r="L69" i="45" s="1"/>
  <c r="B77" i="46"/>
  <c r="J77" i="46"/>
  <c r="R77" i="46"/>
  <c r="G52" i="46"/>
  <c r="O52" i="46"/>
  <c r="W52" i="46"/>
  <c r="D77" i="46"/>
  <c r="I103" i="50"/>
  <c r="I80" i="50"/>
  <c r="Q103" i="50"/>
  <c r="Q80" i="50"/>
  <c r="E105" i="50"/>
  <c r="E87" i="50"/>
  <c r="M105" i="50"/>
  <c r="M87" i="50"/>
  <c r="U105" i="50"/>
  <c r="U87" i="50"/>
  <c r="K83" i="50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I72" i="41"/>
  <c r="Q72" i="41"/>
  <c r="F72" i="42"/>
  <c r="N72" i="42"/>
  <c r="V72" i="42"/>
  <c r="C72" i="43"/>
  <c r="K72" i="43"/>
  <c r="S72" i="43"/>
  <c r="B60" i="45"/>
  <c r="J60" i="45"/>
  <c r="C77" i="45"/>
  <c r="C69" i="45" s="1"/>
  <c r="C60" i="46"/>
  <c r="C77" i="46"/>
  <c r="K60" i="46"/>
  <c r="K77" i="46"/>
  <c r="S60" i="46"/>
  <c r="S77" i="46"/>
  <c r="V77" i="47"/>
  <c r="S83" i="50"/>
  <c r="H83" i="51"/>
  <c r="D77" i="45"/>
  <c r="D69" i="45" s="1"/>
  <c r="L77" i="46"/>
  <c r="G77" i="47"/>
  <c r="G60" i="47"/>
  <c r="O77" i="47"/>
  <c r="O60" i="47"/>
  <c r="W77" i="47"/>
  <c r="W60" i="47"/>
  <c r="E96" i="49"/>
  <c r="M96" i="49"/>
  <c r="U96" i="49"/>
  <c r="F73" i="51"/>
  <c r="N73" i="51"/>
  <c r="V73" i="51"/>
  <c r="H73" i="51"/>
  <c r="P73" i="51"/>
  <c r="P83" i="51"/>
  <c r="R60" i="45"/>
  <c r="R77" i="45"/>
  <c r="R69" i="45" s="1"/>
  <c r="F69" i="45"/>
  <c r="N69" i="45"/>
  <c r="V69" i="45"/>
  <c r="D103" i="49"/>
  <c r="D96" i="49" s="1"/>
  <c r="D80" i="49"/>
  <c r="L103" i="49"/>
  <c r="L96" i="49" s="1"/>
  <c r="L80" i="49"/>
  <c r="T103" i="49"/>
  <c r="T96" i="49" s="1"/>
  <c r="T80" i="49"/>
  <c r="H105" i="49"/>
  <c r="H87" i="49"/>
  <c r="P105" i="49"/>
  <c r="P87" i="49"/>
  <c r="D73" i="49"/>
  <c r="L73" i="49"/>
  <c r="T73" i="49"/>
  <c r="F96" i="49"/>
  <c r="N96" i="49"/>
  <c r="V96" i="49"/>
  <c r="D103" i="50"/>
  <c r="L103" i="50"/>
  <c r="T103" i="50"/>
  <c r="F80" i="49"/>
  <c r="N80" i="49"/>
  <c r="V80" i="49"/>
  <c r="H104" i="49"/>
  <c r="P104" i="49"/>
  <c r="B105" i="49"/>
  <c r="B96" i="49" s="1"/>
  <c r="J105" i="49"/>
  <c r="J96" i="49" s="1"/>
  <c r="R105" i="49"/>
  <c r="R96" i="49" s="1"/>
  <c r="C80" i="50"/>
  <c r="K80" i="50"/>
  <c r="S80" i="50"/>
  <c r="I83" i="50"/>
  <c r="Q83" i="50"/>
  <c r="E104" i="50"/>
  <c r="M104" i="50"/>
  <c r="U104" i="50"/>
  <c r="G105" i="50"/>
  <c r="O105" i="50"/>
  <c r="W105" i="50"/>
  <c r="H80" i="51"/>
  <c r="P80" i="51"/>
  <c r="F83" i="51"/>
  <c r="N83" i="51"/>
  <c r="V83" i="51"/>
  <c r="B104" i="51"/>
  <c r="J104" i="51"/>
  <c r="R104" i="51"/>
  <c r="D105" i="51"/>
  <c r="L105" i="51"/>
  <c r="T105" i="51"/>
  <c r="H60" i="47"/>
  <c r="P60" i="47"/>
  <c r="D77" i="47"/>
  <c r="L77" i="47"/>
  <c r="T77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I80" i="49"/>
  <c r="Q80" i="49"/>
  <c r="G83" i="49"/>
  <c r="O83" i="49"/>
  <c r="W83" i="49"/>
  <c r="G87" i="49"/>
  <c r="O87" i="49"/>
  <c r="W87" i="49"/>
  <c r="C104" i="49"/>
  <c r="K104" i="49"/>
  <c r="S104" i="49"/>
  <c r="S96" i="49" s="1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D80" i="51"/>
  <c r="L80" i="51"/>
  <c r="T80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E80" i="49"/>
  <c r="M80" i="49"/>
  <c r="U80" i="49"/>
  <c r="B80" i="50"/>
  <c r="J80" i="50"/>
  <c r="R80" i="50"/>
  <c r="G80" i="51"/>
  <c r="O80" i="51"/>
  <c r="W80" i="51"/>
  <c r="H96" i="49" l="1"/>
  <c r="K96" i="49"/>
  <c r="C96" i="49"/>
  <c r="P96" i="49"/>
  <c r="F72" i="37"/>
  <c r="T72" i="33"/>
  <c r="H72" i="33"/>
  <c r="I72" i="33"/>
  <c r="L72" i="33"/>
  <c r="D72" i="33"/>
  <c r="P72" i="33"/>
  <c r="K113" i="29"/>
  <c r="C113" i="29"/>
  <c r="O113" i="29"/>
  <c r="S113" i="29"/>
  <c r="L113" i="29"/>
  <c r="Q113" i="29"/>
  <c r="D113" i="29"/>
  <c r="E74" i="24"/>
  <c r="E171" i="4" s="1"/>
  <c r="E69" i="4"/>
  <c r="E142" i="4" s="1"/>
  <c r="U74" i="24"/>
  <c r="U171" i="4" s="1"/>
  <c r="U69" i="4"/>
  <c r="U142" i="4" s="1"/>
  <c r="D74" i="24"/>
  <c r="D171" i="4" s="1"/>
  <c r="D69" i="4"/>
  <c r="D142" i="4" s="1"/>
  <c r="T74" i="24"/>
  <c r="T171" i="4" s="1"/>
  <c r="T69" i="4"/>
  <c r="T142" i="4" s="1"/>
  <c r="M74" i="24"/>
  <c r="M171" i="4" s="1"/>
  <c r="M69" i="4"/>
  <c r="M142" i="4" s="1"/>
  <c r="B146" i="25"/>
  <c r="L74" i="24"/>
  <c r="L171" i="4" s="1"/>
  <c r="L69" i="4"/>
  <c r="L142" i="4" s="1"/>
  <c r="C205" i="23"/>
  <c r="L161" i="23"/>
  <c r="L61" i="20"/>
  <c r="U153" i="23"/>
  <c r="U61" i="20"/>
  <c r="U157" i="23"/>
  <c r="U161" i="23"/>
  <c r="E146" i="23"/>
  <c r="J194" i="23"/>
  <c r="G179" i="23"/>
  <c r="G165" i="23" s="1"/>
  <c r="G62" i="20"/>
  <c r="G115" i="4" s="1"/>
  <c r="J153" i="23"/>
  <c r="K139" i="23"/>
  <c r="K132" i="23" s="1"/>
  <c r="K60" i="20"/>
  <c r="K143" i="23"/>
  <c r="L205" i="23"/>
  <c r="D132" i="23"/>
  <c r="M161" i="23"/>
  <c r="M61" i="20"/>
  <c r="I132" i="23"/>
  <c r="L146" i="23"/>
  <c r="N146" i="23"/>
  <c r="P146" i="23"/>
  <c r="U160" i="23"/>
  <c r="I143" i="23"/>
  <c r="I60" i="20"/>
  <c r="I57" i="20"/>
  <c r="I56" i="20" s="1"/>
  <c r="R77" i="20"/>
  <c r="R168" i="4" s="1"/>
  <c r="D5" i="7"/>
  <c r="D53" i="7" s="1"/>
  <c r="W179" i="23"/>
  <c r="W165" i="23" s="1"/>
  <c r="W62" i="20"/>
  <c r="W115" i="4" s="1"/>
  <c r="H143" i="23"/>
  <c r="H60" i="20"/>
  <c r="D146" i="23"/>
  <c r="R132" i="23"/>
  <c r="D143" i="23"/>
  <c r="D144" i="23"/>
  <c r="D60" i="20"/>
  <c r="D140" i="23"/>
  <c r="I141" i="23"/>
  <c r="U158" i="23"/>
  <c r="U146" i="23" s="1"/>
  <c r="O179" i="23"/>
  <c r="O165" i="23" s="1"/>
  <c r="O62" i="20"/>
  <c r="O115" i="4" s="1"/>
  <c r="Q151" i="23"/>
  <c r="Q146" i="23" s="1"/>
  <c r="Q61" i="20"/>
  <c r="Q57" i="20"/>
  <c r="Q56" i="20" s="1"/>
  <c r="H141" i="23"/>
  <c r="H132" i="23" s="1"/>
  <c r="M146" i="23"/>
  <c r="K205" i="23"/>
  <c r="Q194" i="23"/>
  <c r="E153" i="23"/>
  <c r="E61" i="20"/>
  <c r="E157" i="23"/>
  <c r="N158" i="23"/>
  <c r="N61" i="20"/>
  <c r="N153" i="23"/>
  <c r="L194" i="21"/>
  <c r="D194" i="21"/>
  <c r="U194" i="21"/>
  <c r="R205" i="23"/>
  <c r="S194" i="21"/>
  <c r="N194" i="21"/>
  <c r="F194" i="21"/>
  <c r="S205" i="23"/>
  <c r="K194" i="21"/>
  <c r="C194" i="21"/>
  <c r="H205" i="23"/>
  <c r="L229" i="19"/>
  <c r="L81" i="16"/>
  <c r="R178" i="19"/>
  <c r="W217" i="19"/>
  <c r="W80" i="16"/>
  <c r="W109" i="4" s="1"/>
  <c r="V217" i="19"/>
  <c r="V80" i="16"/>
  <c r="V109" i="4" s="1"/>
  <c r="I229" i="19"/>
  <c r="I81" i="16"/>
  <c r="U217" i="19"/>
  <c r="U80" i="16"/>
  <c r="U109" i="4" s="1"/>
  <c r="D229" i="19"/>
  <c r="D81" i="16"/>
  <c r="T217" i="19"/>
  <c r="T80" i="16"/>
  <c r="T77" i="16"/>
  <c r="T76" i="16" s="1"/>
  <c r="P217" i="19"/>
  <c r="P80" i="16"/>
  <c r="P109" i="4" s="1"/>
  <c r="D79" i="16"/>
  <c r="O217" i="19"/>
  <c r="O80" i="16"/>
  <c r="O109" i="4" s="1"/>
  <c r="T102" i="16"/>
  <c r="T165" i="4" s="1"/>
  <c r="N217" i="19"/>
  <c r="N80" i="16"/>
  <c r="N109" i="4" s="1"/>
  <c r="D77" i="16"/>
  <c r="D76" i="16" s="1"/>
  <c r="M217" i="19"/>
  <c r="M80" i="16"/>
  <c r="M109" i="4" s="1"/>
  <c r="L217" i="19"/>
  <c r="L80" i="16"/>
  <c r="L109" i="4" s="1"/>
  <c r="L77" i="16"/>
  <c r="L76" i="16" s="1"/>
  <c r="T178" i="19"/>
  <c r="O217" i="18"/>
  <c r="O97" i="16"/>
  <c r="O95" i="16" s="1"/>
  <c r="I217" i="18"/>
  <c r="I97" i="16"/>
  <c r="I95" i="16" s="1"/>
  <c r="H217" i="18"/>
  <c r="H97" i="16"/>
  <c r="G217" i="18"/>
  <c r="G97" i="16"/>
  <c r="G95" i="16" s="1"/>
  <c r="H95" i="16"/>
  <c r="K52" i="16"/>
  <c r="V217" i="18"/>
  <c r="V97" i="16"/>
  <c r="V95" i="16" s="1"/>
  <c r="E217" i="18"/>
  <c r="E97" i="16"/>
  <c r="E95" i="16"/>
  <c r="W52" i="16"/>
  <c r="W101" i="16"/>
  <c r="W164" i="4" s="1"/>
  <c r="Q217" i="18"/>
  <c r="Q97" i="16"/>
  <c r="Q95" i="16" s="1"/>
  <c r="W91" i="16"/>
  <c r="W89" i="16" s="1"/>
  <c r="S91" i="16"/>
  <c r="S89" i="16" s="1"/>
  <c r="H89" i="16"/>
  <c r="P217" i="18"/>
  <c r="P97" i="16"/>
  <c r="P95" i="16" s="1"/>
  <c r="S62" i="4"/>
  <c r="S135" i="4" s="1"/>
  <c r="N217" i="18"/>
  <c r="N97" i="16"/>
  <c r="N95" i="16" s="1"/>
  <c r="S240" i="17"/>
  <c r="M52" i="16"/>
  <c r="M61" i="4" s="1"/>
  <c r="M134" i="4" s="1"/>
  <c r="P62" i="4"/>
  <c r="P135" i="4" s="1"/>
  <c r="K91" i="16"/>
  <c r="K89" i="16" s="1"/>
  <c r="O52" i="16"/>
  <c r="O101" i="16"/>
  <c r="O164" i="4" s="1"/>
  <c r="L62" i="4"/>
  <c r="L135" i="4" s="1"/>
  <c r="L101" i="16"/>
  <c r="L164" i="4" s="1"/>
  <c r="U217" i="18"/>
  <c r="U97" i="16"/>
  <c r="U95" i="16" s="1"/>
  <c r="O91" i="16"/>
  <c r="O89" i="16" s="1"/>
  <c r="K62" i="4"/>
  <c r="K135" i="4" s="1"/>
  <c r="J91" i="16"/>
  <c r="O240" i="17"/>
  <c r="P89" i="16"/>
  <c r="H91" i="16"/>
  <c r="H62" i="4"/>
  <c r="H135" i="4" s="1"/>
  <c r="W217" i="18"/>
  <c r="W97" i="16"/>
  <c r="W95" i="16" s="1"/>
  <c r="G240" i="17"/>
  <c r="J52" i="16"/>
  <c r="J61" i="4" s="1"/>
  <c r="J134" i="4" s="1"/>
  <c r="G5" i="7"/>
  <c r="G54" i="7" s="1"/>
  <c r="L233" i="15"/>
  <c r="L71" i="12"/>
  <c r="L70" i="12" s="1"/>
  <c r="L76" i="12"/>
  <c r="T253" i="15"/>
  <c r="T78" i="12"/>
  <c r="T107" i="4" s="1"/>
  <c r="U233" i="15"/>
  <c r="U76" i="12"/>
  <c r="S253" i="15"/>
  <c r="S78" i="12"/>
  <c r="S107" i="4" s="1"/>
  <c r="T233" i="15"/>
  <c r="T76" i="12"/>
  <c r="T71" i="12"/>
  <c r="T70" i="12" s="1"/>
  <c r="R253" i="15"/>
  <c r="R78" i="12"/>
  <c r="R107" i="4" s="1"/>
  <c r="F75" i="12"/>
  <c r="F104" i="4" s="1"/>
  <c r="Q233" i="15"/>
  <c r="Q76" i="12"/>
  <c r="D75" i="12"/>
  <c r="D105" i="4"/>
  <c r="L253" i="15"/>
  <c r="L78" i="12"/>
  <c r="L107" i="4" s="1"/>
  <c r="W253" i="15"/>
  <c r="W78" i="12"/>
  <c r="W107" i="4" s="1"/>
  <c r="M233" i="15"/>
  <c r="M76" i="12"/>
  <c r="V233" i="15"/>
  <c r="V76" i="12"/>
  <c r="Q86" i="12"/>
  <c r="Q98" i="12"/>
  <c r="Q159" i="4" s="1"/>
  <c r="L98" i="12"/>
  <c r="L159" i="4" s="1"/>
  <c r="L57" i="4"/>
  <c r="L132" i="4" s="1"/>
  <c r="R3" i="4"/>
  <c r="R128" i="4" s="1"/>
  <c r="R5" i="4"/>
  <c r="Q3" i="4"/>
  <c r="Q128" i="4" s="1"/>
  <c r="E98" i="12"/>
  <c r="E159" i="4" s="1"/>
  <c r="E57" i="4"/>
  <c r="E132" i="4" s="1"/>
  <c r="E63" i="12"/>
  <c r="C86" i="12"/>
  <c r="C57" i="4"/>
  <c r="C132" i="4" s="1"/>
  <c r="L86" i="12"/>
  <c r="B86" i="12"/>
  <c r="B57" i="4"/>
  <c r="B132" i="4" s="1"/>
  <c r="R5" i="7"/>
  <c r="R53" i="7" s="1"/>
  <c r="K3" i="4"/>
  <c r="K128" i="4" s="1"/>
  <c r="K5" i="4"/>
  <c r="I3" i="4"/>
  <c r="I128" i="4" s="1"/>
  <c r="J5" i="7"/>
  <c r="J53" i="7" s="1"/>
  <c r="B5" i="7"/>
  <c r="B54" i="7" s="1"/>
  <c r="S5" i="4"/>
  <c r="S3" i="4"/>
  <c r="S128" i="4" s="1"/>
  <c r="L63" i="12"/>
  <c r="L96" i="12" s="1"/>
  <c r="L157" i="4" s="1"/>
  <c r="C63" i="12"/>
  <c r="C55" i="4" s="1"/>
  <c r="C130" i="4" s="1"/>
  <c r="C98" i="12"/>
  <c r="C159" i="4" s="1"/>
  <c r="J3" i="4"/>
  <c r="J128" i="4" s="1"/>
  <c r="J5" i="4"/>
  <c r="T147" i="11"/>
  <c r="T56" i="8"/>
  <c r="T101" i="4" s="1"/>
  <c r="F136" i="11"/>
  <c r="F55" i="8"/>
  <c r="F100" i="4" s="1"/>
  <c r="S147" i="11"/>
  <c r="S56" i="8"/>
  <c r="S101" i="4" s="1"/>
  <c r="H136" i="11"/>
  <c r="H55" i="8"/>
  <c r="H100" i="4" s="1"/>
  <c r="Q147" i="11"/>
  <c r="Q56" i="8"/>
  <c r="Q101" i="4" s="1"/>
  <c r="K101" i="4"/>
  <c r="E136" i="11"/>
  <c r="E55" i="8"/>
  <c r="E100" i="4" s="1"/>
  <c r="C136" i="11"/>
  <c r="C55" i="8"/>
  <c r="C100" i="4" s="1"/>
  <c r="C52" i="8"/>
  <c r="C51" i="8" s="1"/>
  <c r="S52" i="8"/>
  <c r="S51" i="8" s="1"/>
  <c r="O54" i="8"/>
  <c r="O99" i="4" s="1"/>
  <c r="M136" i="11"/>
  <c r="M55" i="8"/>
  <c r="M100" i="4" s="1"/>
  <c r="D147" i="11"/>
  <c r="D56" i="8"/>
  <c r="D101" i="4" s="1"/>
  <c r="C54" i="8"/>
  <c r="C99" i="4" s="1"/>
  <c r="C101" i="4"/>
  <c r="K136" i="11"/>
  <c r="K55" i="8"/>
  <c r="K100" i="4" s="1"/>
  <c r="K52" i="8"/>
  <c r="K51" i="8" s="1"/>
  <c r="N136" i="11"/>
  <c r="N55" i="8"/>
  <c r="N100" i="4" s="1"/>
  <c r="S54" i="8"/>
  <c r="S99" i="4" s="1"/>
  <c r="G136" i="11"/>
  <c r="G55" i="8"/>
  <c r="G52" i="8"/>
  <c r="G51" i="8" s="1"/>
  <c r="D52" i="8"/>
  <c r="D51" i="8" s="1"/>
  <c r="K53" i="7"/>
  <c r="K52" i="7"/>
  <c r="M52" i="7"/>
  <c r="Q65" i="8"/>
  <c r="Q154" i="4" s="1"/>
  <c r="Q52" i="4"/>
  <c r="Q129" i="4" s="1"/>
  <c r="D59" i="8"/>
  <c r="D52" i="4"/>
  <c r="D129" i="4" s="1"/>
  <c r="K55" i="7"/>
  <c r="O59" i="8"/>
  <c r="O52" i="4"/>
  <c r="O129" i="4" s="1"/>
  <c r="Q59" i="8"/>
  <c r="B59" i="8"/>
  <c r="B52" i="4"/>
  <c r="B129" i="4" s="1"/>
  <c r="T59" i="8"/>
  <c r="T52" i="4"/>
  <c r="T129" i="4" s="1"/>
  <c r="W59" i="8"/>
  <c r="W52" i="4"/>
  <c r="W129" i="4" s="1"/>
  <c r="R59" i="8"/>
  <c r="R52" i="4"/>
  <c r="R129" i="4" s="1"/>
  <c r="I55" i="7"/>
  <c r="U65" i="8"/>
  <c r="U154" i="4" s="1"/>
  <c r="U52" i="4"/>
  <c r="U129" i="4" s="1"/>
  <c r="M59" i="8"/>
  <c r="M52" i="4"/>
  <c r="M129" i="4" s="1"/>
  <c r="O65" i="8"/>
  <c r="O154" i="4" s="1"/>
  <c r="J59" i="8"/>
  <c r="J52" i="4"/>
  <c r="J129" i="4" s="1"/>
  <c r="L54" i="7"/>
  <c r="O55" i="7"/>
  <c r="T53" i="7"/>
  <c r="I65" i="8"/>
  <c r="I154" i="4" s="1"/>
  <c r="I52" i="4"/>
  <c r="I129" i="4" s="1"/>
  <c r="M53" i="7"/>
  <c r="G59" i="8"/>
  <c r="G52" i="4"/>
  <c r="G129" i="4" s="1"/>
  <c r="P54" i="7"/>
  <c r="Q54" i="7"/>
  <c r="I53" i="7"/>
  <c r="Q53" i="7"/>
  <c r="F52" i="7"/>
  <c r="K54" i="7"/>
  <c r="K47" i="7" s="1"/>
  <c r="C54" i="7"/>
  <c r="I52" i="7"/>
  <c r="G5" i="5"/>
  <c r="W41" i="6"/>
  <c r="E46" i="5"/>
  <c r="E44" i="5"/>
  <c r="E45" i="5"/>
  <c r="E47" i="5"/>
  <c r="E42" i="5"/>
  <c r="E41" i="5" s="1"/>
  <c r="M45" i="6"/>
  <c r="S47" i="6"/>
  <c r="D54" i="7"/>
  <c r="E41" i="6"/>
  <c r="J27" i="5"/>
  <c r="E48" i="5"/>
  <c r="B27" i="5"/>
  <c r="S27" i="5"/>
  <c r="S5" i="5" s="1"/>
  <c r="S44" i="5" s="1"/>
  <c r="R27" i="5"/>
  <c r="U27" i="5"/>
  <c r="U5" i="5" s="1"/>
  <c r="M42" i="6"/>
  <c r="L55" i="7"/>
  <c r="V46" i="6"/>
  <c r="F45" i="6"/>
  <c r="D55" i="7"/>
  <c r="O44" i="6"/>
  <c r="T47" i="6"/>
  <c r="T42" i="6"/>
  <c r="T41" i="6" s="1"/>
  <c r="W27" i="5"/>
  <c r="W5" i="5" s="1"/>
  <c r="W43" i="5" s="1"/>
  <c r="C42" i="6"/>
  <c r="O48" i="6"/>
  <c r="M47" i="6"/>
  <c r="K46" i="5"/>
  <c r="G5" i="6"/>
  <c r="C44" i="6"/>
  <c r="O42" i="6"/>
  <c r="M27" i="5"/>
  <c r="M5" i="5" s="1"/>
  <c r="C48" i="6"/>
  <c r="S46" i="6"/>
  <c r="S42" i="6"/>
  <c r="C47" i="6"/>
  <c r="C27" i="5"/>
  <c r="T43" i="6"/>
  <c r="O45" i="6"/>
  <c r="W54" i="7"/>
  <c r="K44" i="5"/>
  <c r="S44" i="6"/>
  <c r="I44" i="6"/>
  <c r="I41" i="6" s="1"/>
  <c r="V47" i="6"/>
  <c r="O52" i="7"/>
  <c r="G47" i="5"/>
  <c r="C45" i="6"/>
  <c r="M43" i="6"/>
  <c r="G27" i="5"/>
  <c r="C43" i="6"/>
  <c r="T48" i="6"/>
  <c r="S43" i="6"/>
  <c r="S48" i="6"/>
  <c r="N48" i="6"/>
  <c r="F42" i="6"/>
  <c r="W53" i="7"/>
  <c r="O53" i="7"/>
  <c r="V27" i="5"/>
  <c r="V5" i="5" s="1"/>
  <c r="L27" i="5"/>
  <c r="L5" i="5" s="1"/>
  <c r="J45" i="6"/>
  <c r="J41" i="6" s="1"/>
  <c r="W48" i="6"/>
  <c r="K47" i="6"/>
  <c r="K41" i="6" s="1"/>
  <c r="H48" i="6"/>
  <c r="H41" i="6" s="1"/>
  <c r="C53" i="7"/>
  <c r="N27" i="5"/>
  <c r="N5" i="5" s="1"/>
  <c r="D27" i="5"/>
  <c r="D5" i="5" s="1"/>
  <c r="Q27" i="5"/>
  <c r="Q5" i="5" s="1"/>
  <c r="N44" i="6"/>
  <c r="N41" i="6" s="1"/>
  <c r="W52" i="7"/>
  <c r="F48" i="6"/>
  <c r="F27" i="5"/>
  <c r="I27" i="5"/>
  <c r="U46" i="6"/>
  <c r="N46" i="6"/>
  <c r="M48" i="6"/>
  <c r="B47" i="6"/>
  <c r="U5" i="7"/>
  <c r="U54" i="7" s="1"/>
  <c r="O27" i="5"/>
  <c r="M44" i="6"/>
  <c r="N45" i="6"/>
  <c r="V43" i="6"/>
  <c r="V41" i="6" s="1"/>
  <c r="R48" i="6"/>
  <c r="R41" i="6" s="1"/>
  <c r="F43" i="6"/>
  <c r="D52" i="7"/>
  <c r="U48" i="6"/>
  <c r="U41" i="6" s="1"/>
  <c r="J48" i="6"/>
  <c r="O96" i="12"/>
  <c r="O157" i="4" s="1"/>
  <c r="O55" i="4"/>
  <c r="R96" i="12"/>
  <c r="R157" i="4" s="1"/>
  <c r="R55" i="4"/>
  <c r="J5" i="5"/>
  <c r="I96" i="12"/>
  <c r="I157" i="4" s="1"/>
  <c r="I55" i="4"/>
  <c r="H96" i="12"/>
  <c r="H157" i="4" s="1"/>
  <c r="H55" i="4"/>
  <c r="H130" i="4" s="1"/>
  <c r="B5" i="5"/>
  <c r="S74" i="24"/>
  <c r="S171" i="4" s="1"/>
  <c r="S69" i="4"/>
  <c r="S142" i="4" s="1"/>
  <c r="G74" i="24"/>
  <c r="G171" i="4" s="1"/>
  <c r="G69" i="4"/>
  <c r="G142" i="4" s="1"/>
  <c r="K161" i="23"/>
  <c r="K158" i="23"/>
  <c r="K154" i="23"/>
  <c r="K155" i="23"/>
  <c r="K160" i="23"/>
  <c r="K163" i="23"/>
  <c r="K61" i="20"/>
  <c r="K57" i="20"/>
  <c r="K56" i="20" s="1"/>
  <c r="V143" i="23"/>
  <c r="V139" i="23"/>
  <c r="V144" i="23"/>
  <c r="V140" i="23"/>
  <c r="V57" i="20"/>
  <c r="V56" i="20" s="1"/>
  <c r="V141" i="23"/>
  <c r="V137" i="23"/>
  <c r="V60" i="20"/>
  <c r="V74" i="24"/>
  <c r="V171" i="4" s="1"/>
  <c r="V69" i="4"/>
  <c r="V142" i="4" s="1"/>
  <c r="P205" i="23"/>
  <c r="S57" i="20"/>
  <c r="S56" i="20" s="1"/>
  <c r="Q65" i="4"/>
  <c r="Q138" i="4" s="1"/>
  <c r="W143" i="23"/>
  <c r="W139" i="23"/>
  <c r="W144" i="23"/>
  <c r="W140" i="23"/>
  <c r="W137" i="23"/>
  <c r="W57" i="20"/>
  <c r="W56" i="20" s="1"/>
  <c r="W60" i="20"/>
  <c r="R65" i="4"/>
  <c r="R138" i="4" s="1"/>
  <c r="H65" i="4"/>
  <c r="H138" i="4" s="1"/>
  <c r="C217" i="19"/>
  <c r="C77" i="16"/>
  <c r="C76" i="16" s="1"/>
  <c r="C80" i="16"/>
  <c r="G78" i="20"/>
  <c r="G169" i="4" s="1"/>
  <c r="R233" i="15"/>
  <c r="R76" i="12"/>
  <c r="R71" i="12"/>
  <c r="R70" i="12" s="1"/>
  <c r="P185" i="19"/>
  <c r="P187" i="19"/>
  <c r="P183" i="19"/>
  <c r="P188" i="19"/>
  <c r="P192" i="19"/>
  <c r="P229" i="19"/>
  <c r="P81" i="16"/>
  <c r="P77" i="16"/>
  <c r="P76" i="16" s="1"/>
  <c r="N229" i="19"/>
  <c r="N192" i="19"/>
  <c r="N188" i="19"/>
  <c r="N183" i="19"/>
  <c r="N185" i="19"/>
  <c r="N81" i="16"/>
  <c r="N77" i="16"/>
  <c r="N76" i="16" s="1"/>
  <c r="N187" i="19"/>
  <c r="P61" i="4"/>
  <c r="P134" i="4" s="1"/>
  <c r="K97" i="16"/>
  <c r="K95" i="16" s="1"/>
  <c r="K217" i="18"/>
  <c r="S233" i="15"/>
  <c r="S71" i="12"/>
  <c r="S70" i="12" s="1"/>
  <c r="S76" i="12"/>
  <c r="P190" i="19"/>
  <c r="I253" i="15"/>
  <c r="I71" i="12"/>
  <c r="I70" i="12" s="1"/>
  <c r="I78" i="12"/>
  <c r="G233" i="15"/>
  <c r="G71" i="12"/>
  <c r="G70" i="12" s="1"/>
  <c r="G76" i="12"/>
  <c r="S61" i="4"/>
  <c r="S134" i="4" s="1"/>
  <c r="T136" i="11"/>
  <c r="T55" i="8"/>
  <c r="T52" i="8"/>
  <c r="T51" i="8" s="1"/>
  <c r="Q96" i="12"/>
  <c r="Q157" i="4" s="1"/>
  <c r="Q55" i="4"/>
  <c r="R136" i="11"/>
  <c r="R55" i="8"/>
  <c r="R52" i="8"/>
  <c r="R51" i="8" s="1"/>
  <c r="M98" i="12"/>
  <c r="M159" i="4" s="1"/>
  <c r="M86" i="12"/>
  <c r="M63" i="12"/>
  <c r="M57" i="4"/>
  <c r="M132" i="4" s="1"/>
  <c r="U147" i="11"/>
  <c r="U52" i="8"/>
  <c r="U51" i="8" s="1"/>
  <c r="U56" i="8"/>
  <c r="U96" i="12"/>
  <c r="U157" i="4" s="1"/>
  <c r="U55" i="4"/>
  <c r="P65" i="8"/>
  <c r="P154" i="4" s="1"/>
  <c r="P59" i="8"/>
  <c r="P52" i="4"/>
  <c r="F65" i="8"/>
  <c r="F154" i="4" s="1"/>
  <c r="F59" i="8"/>
  <c r="F52" i="4"/>
  <c r="S5" i="7"/>
  <c r="L59" i="8"/>
  <c r="L65" i="8"/>
  <c r="L154" i="4" s="1"/>
  <c r="L52" i="4"/>
  <c r="W47" i="5"/>
  <c r="T27" i="5"/>
  <c r="F47" i="6"/>
  <c r="B45" i="6"/>
  <c r="M55" i="7"/>
  <c r="K74" i="24"/>
  <c r="K171" i="4" s="1"/>
  <c r="K69" i="4"/>
  <c r="K142" i="4" s="1"/>
  <c r="E179" i="23"/>
  <c r="E165" i="23" s="1"/>
  <c r="E57" i="20"/>
  <c r="E56" i="20" s="1"/>
  <c r="E62" i="20"/>
  <c r="C179" i="23"/>
  <c r="C165" i="23" s="1"/>
  <c r="C62" i="20"/>
  <c r="C115" i="4" s="1"/>
  <c r="J161" i="23"/>
  <c r="J158" i="23"/>
  <c r="J154" i="23"/>
  <c r="J163" i="23"/>
  <c r="J155" i="23"/>
  <c r="J61" i="20"/>
  <c r="J57" i="20"/>
  <c r="J56" i="20" s="1"/>
  <c r="B179" i="23"/>
  <c r="B165" i="23" s="1"/>
  <c r="B62" i="20"/>
  <c r="B115" i="4" s="1"/>
  <c r="V179" i="23"/>
  <c r="V165" i="23" s="1"/>
  <c r="V62" i="20"/>
  <c r="V115" i="4" s="1"/>
  <c r="S113" i="4"/>
  <c r="U65" i="4"/>
  <c r="U138" i="4" s="1"/>
  <c r="R217" i="19"/>
  <c r="R77" i="16"/>
  <c r="R76" i="16" s="1"/>
  <c r="R80" i="16"/>
  <c r="R53" i="16"/>
  <c r="J233" i="15"/>
  <c r="J76" i="12"/>
  <c r="J71" i="12"/>
  <c r="J70" i="12" s="1"/>
  <c r="N184" i="19"/>
  <c r="H61" i="4"/>
  <c r="H134" i="4" s="1"/>
  <c r="R217" i="18"/>
  <c r="R97" i="16"/>
  <c r="R95" i="16" s="1"/>
  <c r="O61" i="4"/>
  <c r="O134" i="4" s="1"/>
  <c r="U253" i="15"/>
  <c r="U71" i="12"/>
  <c r="U70" i="12" s="1"/>
  <c r="U78" i="12"/>
  <c r="L136" i="11"/>
  <c r="L55" i="8"/>
  <c r="L52" i="8"/>
  <c r="L51" i="8" s="1"/>
  <c r="N5" i="4"/>
  <c r="N3" i="4"/>
  <c r="O98" i="12"/>
  <c r="O159" i="4" s="1"/>
  <c r="O86" i="12"/>
  <c r="O57" i="4"/>
  <c r="O132" i="4" s="1"/>
  <c r="J136" i="11"/>
  <c r="J55" i="8"/>
  <c r="J52" i="8"/>
  <c r="J51" i="8" s="1"/>
  <c r="D98" i="12"/>
  <c r="D159" i="4" s="1"/>
  <c r="D63" i="12"/>
  <c r="D86" i="12"/>
  <c r="D57" i="4"/>
  <c r="D132" i="4" s="1"/>
  <c r="F96" i="12"/>
  <c r="F157" i="4" s="1"/>
  <c r="F55" i="4"/>
  <c r="F130" i="4" s="1"/>
  <c r="M147" i="11"/>
  <c r="M52" i="8"/>
  <c r="M51" i="8" s="1"/>
  <c r="M56" i="8"/>
  <c r="S65" i="8"/>
  <c r="S154" i="4" s="1"/>
  <c r="S59" i="8"/>
  <c r="S52" i="4"/>
  <c r="C55" i="7"/>
  <c r="U46" i="5"/>
  <c r="U43" i="5"/>
  <c r="C74" i="24"/>
  <c r="C171" i="4" s="1"/>
  <c r="C69" i="4"/>
  <c r="C142" i="4" s="1"/>
  <c r="P74" i="24"/>
  <c r="P171" i="4" s="1"/>
  <c r="P69" i="4"/>
  <c r="P142" i="4" s="1"/>
  <c r="W74" i="24"/>
  <c r="W171" i="4" s="1"/>
  <c r="W69" i="4"/>
  <c r="W142" i="4" s="1"/>
  <c r="C161" i="23"/>
  <c r="C158" i="23"/>
  <c r="C154" i="23"/>
  <c r="C163" i="23"/>
  <c r="C61" i="20"/>
  <c r="C57" i="20"/>
  <c r="C56" i="20" s="1"/>
  <c r="C155" i="23"/>
  <c r="C160" i="23"/>
  <c r="N143" i="23"/>
  <c r="N139" i="23"/>
  <c r="N144" i="23"/>
  <c r="N140" i="23"/>
  <c r="N137" i="23"/>
  <c r="N57" i="20"/>
  <c r="N56" i="20" s="1"/>
  <c r="N60" i="20"/>
  <c r="D59" i="20"/>
  <c r="D114" i="4"/>
  <c r="S65" i="4"/>
  <c r="S138" i="4" s="1"/>
  <c r="I65" i="4"/>
  <c r="I138" i="4" s="1"/>
  <c r="J65" i="4"/>
  <c r="J138" i="4" s="1"/>
  <c r="M65" i="4"/>
  <c r="M138" i="4" s="1"/>
  <c r="F78" i="20"/>
  <c r="F169" i="4" s="1"/>
  <c r="I53" i="16"/>
  <c r="B233" i="15"/>
  <c r="B76" i="12"/>
  <c r="B71" i="12"/>
  <c r="B70" i="12" s="1"/>
  <c r="Q53" i="16"/>
  <c r="E229" i="19"/>
  <c r="E81" i="16"/>
  <c r="E77" i="16"/>
  <c r="E76" i="16" s="1"/>
  <c r="V253" i="15"/>
  <c r="V78" i="12"/>
  <c r="V107" i="4" s="1"/>
  <c r="V71" i="12"/>
  <c r="V70" i="12" s="1"/>
  <c r="C97" i="16"/>
  <c r="C95" i="16" s="1"/>
  <c r="C217" i="18"/>
  <c r="K233" i="15"/>
  <c r="K71" i="12"/>
  <c r="K70" i="12" s="1"/>
  <c r="K76" i="12"/>
  <c r="W61" i="4"/>
  <c r="W134" i="4" s="1"/>
  <c r="E5" i="4"/>
  <c r="E3" i="4"/>
  <c r="P96" i="12"/>
  <c r="P157" i="4" s="1"/>
  <c r="P55" i="4"/>
  <c r="P130" i="4" s="1"/>
  <c r="B136" i="11"/>
  <c r="B52" i="8"/>
  <c r="B51" i="8" s="1"/>
  <c r="B55" i="8"/>
  <c r="L5" i="4"/>
  <c r="L3" i="4"/>
  <c r="E147" i="11"/>
  <c r="E56" i="8"/>
  <c r="E52" i="8"/>
  <c r="E51" i="8" s="1"/>
  <c r="V98" i="12"/>
  <c r="V159" i="4" s="1"/>
  <c r="V86" i="12"/>
  <c r="V63" i="12"/>
  <c r="V57" i="4"/>
  <c r="V132" i="4" s="1"/>
  <c r="H65" i="8"/>
  <c r="H154" i="4" s="1"/>
  <c r="H59" i="8"/>
  <c r="H52" i="4"/>
  <c r="E65" i="8"/>
  <c r="E154" i="4" s="1"/>
  <c r="E59" i="8"/>
  <c r="E52" i="4"/>
  <c r="M46" i="5"/>
  <c r="M43" i="5"/>
  <c r="H74" i="24"/>
  <c r="H171" i="4" s="1"/>
  <c r="H69" i="4"/>
  <c r="H142" i="4" s="1"/>
  <c r="C153" i="23"/>
  <c r="N74" i="24"/>
  <c r="N171" i="4" s="1"/>
  <c r="N69" i="4"/>
  <c r="N142" i="4" s="1"/>
  <c r="U179" i="23"/>
  <c r="U165" i="23" s="1"/>
  <c r="U57" i="20"/>
  <c r="U56" i="20" s="1"/>
  <c r="U62" i="20"/>
  <c r="S179" i="23"/>
  <c r="S165" i="23" s="1"/>
  <c r="S62" i="20"/>
  <c r="S115" i="4" s="1"/>
  <c r="B161" i="23"/>
  <c r="B158" i="23"/>
  <c r="B154" i="23"/>
  <c r="B163" i="23"/>
  <c r="B160" i="23"/>
  <c r="B61" i="20"/>
  <c r="B57" i="20"/>
  <c r="B56" i="20" s="1"/>
  <c r="B155" i="23"/>
  <c r="R179" i="23"/>
  <c r="R165" i="23" s="1"/>
  <c r="R62" i="20"/>
  <c r="R115" i="4" s="1"/>
  <c r="T158" i="23"/>
  <c r="T154" i="23"/>
  <c r="T163" i="23"/>
  <c r="T155" i="23"/>
  <c r="T151" i="23"/>
  <c r="T161" i="23"/>
  <c r="T153" i="23"/>
  <c r="T61" i="20"/>
  <c r="T57" i="20"/>
  <c r="T56" i="20" s="1"/>
  <c r="O143" i="23"/>
  <c r="O139" i="23"/>
  <c r="O137" i="23"/>
  <c r="O57" i="20"/>
  <c r="O56" i="20" s="1"/>
  <c r="O140" i="23"/>
  <c r="O144" i="23"/>
  <c r="O60" i="20"/>
  <c r="W229" i="19"/>
  <c r="W187" i="19"/>
  <c r="W185" i="19"/>
  <c r="W192" i="19"/>
  <c r="W183" i="19"/>
  <c r="W81" i="16"/>
  <c r="W77" i="16"/>
  <c r="W76" i="16" s="1"/>
  <c r="W188" i="19"/>
  <c r="E65" i="4"/>
  <c r="E138" i="4" s="1"/>
  <c r="Q217" i="19"/>
  <c r="Q80" i="16"/>
  <c r="Q77" i="16"/>
  <c r="Q76" i="16" s="1"/>
  <c r="F229" i="19"/>
  <c r="F81" i="16"/>
  <c r="F77" i="16"/>
  <c r="F76" i="16" s="1"/>
  <c r="G53" i="16"/>
  <c r="N253" i="15"/>
  <c r="N78" i="12"/>
  <c r="N107" i="4" s="1"/>
  <c r="N71" i="12"/>
  <c r="N70" i="12" s="1"/>
  <c r="J97" i="16"/>
  <c r="J95" i="16" s="1"/>
  <c r="J217" i="18"/>
  <c r="L61" i="4"/>
  <c r="L134" i="4" s="1"/>
  <c r="J89" i="16"/>
  <c r="K61" i="4"/>
  <c r="K134" i="4" s="1"/>
  <c r="M253" i="15"/>
  <c r="M71" i="12"/>
  <c r="M70" i="12" s="1"/>
  <c r="M78" i="12"/>
  <c r="O5" i="4"/>
  <c r="O3" i="4"/>
  <c r="N104" i="4"/>
  <c r="C3" i="4"/>
  <c r="C5" i="4"/>
  <c r="Q136" i="11"/>
  <c r="Q55" i="8"/>
  <c r="Q52" i="8"/>
  <c r="Q51" i="8" s="1"/>
  <c r="V54" i="8"/>
  <c r="V99" i="4" s="1"/>
  <c r="V101" i="4"/>
  <c r="K65" i="8"/>
  <c r="K154" i="4" s="1"/>
  <c r="K59" i="8"/>
  <c r="K52" i="4"/>
  <c r="V53" i="7"/>
  <c r="V55" i="7"/>
  <c r="H54" i="7"/>
  <c r="E54" i="7"/>
  <c r="S48" i="5"/>
  <c r="H53" i="7"/>
  <c r="Q55" i="7"/>
  <c r="I48" i="5"/>
  <c r="I5" i="5"/>
  <c r="P27" i="5"/>
  <c r="E43" i="5"/>
  <c r="F143" i="23"/>
  <c r="F139" i="23"/>
  <c r="F144" i="23"/>
  <c r="F140" i="23"/>
  <c r="F132" i="23" s="1"/>
  <c r="F57" i="20"/>
  <c r="F56" i="20" s="1"/>
  <c r="F60" i="20"/>
  <c r="B153" i="23"/>
  <c r="N141" i="23"/>
  <c r="G146" i="23"/>
  <c r="K65" i="4"/>
  <c r="K138" i="4" s="1"/>
  <c r="B65" i="4"/>
  <c r="B138" i="4" s="1"/>
  <c r="O229" i="19"/>
  <c r="O81" i="16"/>
  <c r="O77" i="16"/>
  <c r="O76" i="16" s="1"/>
  <c r="J217" i="19"/>
  <c r="J77" i="16"/>
  <c r="J76" i="16" s="1"/>
  <c r="J80" i="16"/>
  <c r="T53" i="16"/>
  <c r="H229" i="19"/>
  <c r="H81" i="16"/>
  <c r="H77" i="16"/>
  <c r="H76" i="16" s="1"/>
  <c r="U229" i="19"/>
  <c r="U185" i="19"/>
  <c r="U187" i="19"/>
  <c r="U192" i="19"/>
  <c r="U183" i="19"/>
  <c r="U81" i="16"/>
  <c r="U77" i="16"/>
  <c r="U76" i="16" s="1"/>
  <c r="U188" i="19"/>
  <c r="F253" i="15"/>
  <c r="F78" i="12"/>
  <c r="F107" i="4" s="1"/>
  <c r="F71" i="12"/>
  <c r="F70" i="12" s="1"/>
  <c r="U190" i="19"/>
  <c r="C233" i="15"/>
  <c r="C71" i="12"/>
  <c r="C70" i="12" s="1"/>
  <c r="C76" i="12"/>
  <c r="C61" i="4"/>
  <c r="C134" i="4" s="1"/>
  <c r="L89" i="16"/>
  <c r="C89" i="16"/>
  <c r="W233" i="15"/>
  <c r="W71" i="12"/>
  <c r="W70" i="12" s="1"/>
  <c r="W76" i="12"/>
  <c r="R98" i="12"/>
  <c r="R159" i="4" s="1"/>
  <c r="R86" i="12"/>
  <c r="R57" i="4"/>
  <c r="R132" i="4" s="1"/>
  <c r="F5" i="4"/>
  <c r="F3" i="4"/>
  <c r="P3" i="4"/>
  <c r="P5" i="4"/>
  <c r="I136" i="11"/>
  <c r="I55" i="8"/>
  <c r="I52" i="8"/>
  <c r="I51" i="8" s="1"/>
  <c r="N98" i="12"/>
  <c r="N159" i="4" s="1"/>
  <c r="N86" i="12"/>
  <c r="N63" i="12"/>
  <c r="N57" i="4"/>
  <c r="N132" i="4" s="1"/>
  <c r="V65" i="8"/>
  <c r="V154" i="4" s="1"/>
  <c r="V59" i="8"/>
  <c r="V52" i="4"/>
  <c r="P54" i="8"/>
  <c r="P99" i="4" s="1"/>
  <c r="P101" i="4"/>
  <c r="N53" i="7"/>
  <c r="N55" i="7"/>
  <c r="V54" i="7"/>
  <c r="S46" i="5"/>
  <c r="S43" i="5"/>
  <c r="U48" i="5"/>
  <c r="B44" i="6"/>
  <c r="S45" i="5"/>
  <c r="E53" i="7"/>
  <c r="B42" i="6"/>
  <c r="R74" i="24"/>
  <c r="R171" i="4" s="1"/>
  <c r="R69" i="4"/>
  <c r="R142" i="4" s="1"/>
  <c r="O74" i="24"/>
  <c r="O171" i="4" s="1"/>
  <c r="O69" i="4"/>
  <c r="O142" i="4" s="1"/>
  <c r="T157" i="23"/>
  <c r="N179" i="23"/>
  <c r="N165" i="23" s="1"/>
  <c r="N62" i="20"/>
  <c r="N115" i="4" s="1"/>
  <c r="G143" i="23"/>
  <c r="G139" i="23"/>
  <c r="G144" i="23"/>
  <c r="G140" i="23"/>
  <c r="G57" i="20"/>
  <c r="G56" i="20" s="1"/>
  <c r="G60" i="20"/>
  <c r="G229" i="19"/>
  <c r="G81" i="16"/>
  <c r="G77" i="16"/>
  <c r="G76" i="16" s="1"/>
  <c r="T217" i="18"/>
  <c r="T97" i="16"/>
  <c r="T95" i="16" s="1"/>
  <c r="S77" i="20"/>
  <c r="S168" i="4" s="1"/>
  <c r="B53" i="16"/>
  <c r="D78" i="20"/>
  <c r="D169" i="4" s="1"/>
  <c r="V229" i="19"/>
  <c r="V192" i="19"/>
  <c r="V188" i="19"/>
  <c r="V187" i="19"/>
  <c r="V185" i="19"/>
  <c r="V183" i="19"/>
  <c r="V81" i="16"/>
  <c r="V77" i="16"/>
  <c r="V76" i="16" s="1"/>
  <c r="U184" i="19"/>
  <c r="P233" i="15"/>
  <c r="P71" i="12"/>
  <c r="P70" i="12" s="1"/>
  <c r="P76" i="12"/>
  <c r="B97" i="16"/>
  <c r="B95" i="16" s="1"/>
  <c r="B217" i="18"/>
  <c r="D89" i="16"/>
  <c r="Q253" i="15"/>
  <c r="Q71" i="12"/>
  <c r="Q70" i="12" s="1"/>
  <c r="Q78" i="12"/>
  <c r="D108" i="4"/>
  <c r="E253" i="15"/>
  <c r="E78" i="12"/>
  <c r="E71" i="12"/>
  <c r="E70" i="12" s="1"/>
  <c r="I98" i="12"/>
  <c r="I159" i="4" s="1"/>
  <c r="I86" i="12"/>
  <c r="I57" i="4"/>
  <c r="I132" i="4" s="1"/>
  <c r="J96" i="12"/>
  <c r="J157" i="4" s="1"/>
  <c r="J55" i="4"/>
  <c r="W154" i="4"/>
  <c r="C65" i="8"/>
  <c r="C154" i="4" s="1"/>
  <c r="C59" i="8"/>
  <c r="C52" i="4"/>
  <c r="F55" i="7"/>
  <c r="F54" i="7"/>
  <c r="U45" i="5"/>
  <c r="W42" i="5"/>
  <c r="E55" i="7"/>
  <c r="K48" i="5"/>
  <c r="K45" i="5"/>
  <c r="M42" i="5"/>
  <c r="R5" i="5"/>
  <c r="R48" i="5" s="1"/>
  <c r="H27" i="5"/>
  <c r="P52" i="7"/>
  <c r="S47" i="5"/>
  <c r="K42" i="5"/>
  <c r="J74" i="24"/>
  <c r="J171" i="4" s="1"/>
  <c r="J69" i="4"/>
  <c r="J142" i="4" s="1"/>
  <c r="Q74" i="24"/>
  <c r="Q171" i="4" s="1"/>
  <c r="Q69" i="4"/>
  <c r="Q142" i="4" s="1"/>
  <c r="S161" i="23"/>
  <c r="S158" i="23"/>
  <c r="S154" i="23"/>
  <c r="S160" i="23"/>
  <c r="S163" i="23"/>
  <c r="S151" i="23"/>
  <c r="S155" i="23"/>
  <c r="S61" i="20"/>
  <c r="F74" i="24"/>
  <c r="F171" i="4" s="1"/>
  <c r="F69" i="4"/>
  <c r="F142" i="4" s="1"/>
  <c r="M179" i="23"/>
  <c r="M165" i="23" s="1"/>
  <c r="M57" i="20"/>
  <c r="M56" i="20" s="1"/>
  <c r="M62" i="20"/>
  <c r="K179" i="23"/>
  <c r="K165" i="23" s="1"/>
  <c r="K62" i="20"/>
  <c r="K115" i="4" s="1"/>
  <c r="J179" i="23"/>
  <c r="J165" i="23" s="1"/>
  <c r="J62" i="20"/>
  <c r="J115" i="4" s="1"/>
  <c r="K157" i="23"/>
  <c r="W163" i="23"/>
  <c r="W155" i="23"/>
  <c r="W151" i="23"/>
  <c r="W154" i="23"/>
  <c r="W153" i="23"/>
  <c r="W61" i="20"/>
  <c r="W157" i="23"/>
  <c r="W161" i="23"/>
  <c r="W158" i="23"/>
  <c r="T160" i="23"/>
  <c r="J157" i="23"/>
  <c r="V163" i="23"/>
  <c r="V155" i="23"/>
  <c r="V151" i="23"/>
  <c r="V161" i="23"/>
  <c r="V157" i="23"/>
  <c r="V154" i="23"/>
  <c r="V158" i="23"/>
  <c r="V61" i="20"/>
  <c r="H179" i="23"/>
  <c r="H165" i="23" s="1"/>
  <c r="H62" i="20"/>
  <c r="H57" i="20"/>
  <c r="H56" i="20" s="1"/>
  <c r="O146" i="23"/>
  <c r="M132" i="23"/>
  <c r="C65" i="4"/>
  <c r="C138" i="4" s="1"/>
  <c r="P65" i="4"/>
  <c r="P138" i="4" s="1"/>
  <c r="Q59" i="20"/>
  <c r="Q76" i="20" s="1"/>
  <c r="Q167" i="4" s="1"/>
  <c r="S217" i="19"/>
  <c r="S77" i="16"/>
  <c r="S76" i="16" s="1"/>
  <c r="S80" i="16"/>
  <c r="L217" i="18"/>
  <c r="L97" i="16"/>
  <c r="L95" i="16" s="1"/>
  <c r="P59" i="20"/>
  <c r="P76" i="20" s="1"/>
  <c r="P167" i="4" s="1"/>
  <c r="I217" i="19"/>
  <c r="I80" i="16"/>
  <c r="I77" i="16"/>
  <c r="I76" i="16" s="1"/>
  <c r="P253" i="15"/>
  <c r="P78" i="12"/>
  <c r="P107" i="4" s="1"/>
  <c r="W190" i="19"/>
  <c r="H233" i="15"/>
  <c r="H71" i="12"/>
  <c r="H70" i="12" s="1"/>
  <c r="H76" i="12"/>
  <c r="S217" i="18"/>
  <c r="S97" i="16"/>
  <c r="S95" i="16" s="1"/>
  <c r="U61" i="4"/>
  <c r="U134" i="4" s="1"/>
  <c r="O233" i="15"/>
  <c r="O76" i="12"/>
  <c r="O71" i="12"/>
  <c r="O70" i="12" s="1"/>
  <c r="T96" i="12"/>
  <c r="T157" i="4" s="1"/>
  <c r="T55" i="4"/>
  <c r="H86" i="12"/>
  <c r="H98" i="12"/>
  <c r="H159" i="4" s="1"/>
  <c r="H57" i="4"/>
  <c r="H132" i="4" s="1"/>
  <c r="H3" i="4"/>
  <c r="H5" i="4"/>
  <c r="N147" i="11"/>
  <c r="N56" i="8"/>
  <c r="N52" i="8"/>
  <c r="N51" i="8" s="1"/>
  <c r="F98" i="12"/>
  <c r="F159" i="4" s="1"/>
  <c r="F86" i="12"/>
  <c r="F57" i="4"/>
  <c r="F132" i="4" s="1"/>
  <c r="N65" i="8"/>
  <c r="N154" i="4" s="1"/>
  <c r="N59" i="8"/>
  <c r="N52" i="4"/>
  <c r="D100" i="4"/>
  <c r="T54" i="7"/>
  <c r="M48" i="5"/>
  <c r="T52" i="7"/>
  <c r="L53" i="7"/>
  <c r="B48" i="6"/>
  <c r="U47" i="5"/>
  <c r="N54" i="7"/>
  <c r="H52" i="7"/>
  <c r="K47" i="5"/>
  <c r="W44" i="5"/>
  <c r="B74" i="24"/>
  <c r="B171" i="4" s="1"/>
  <c r="B69" i="4"/>
  <c r="B142" i="4" s="1"/>
  <c r="I74" i="24"/>
  <c r="I171" i="4" s="1"/>
  <c r="I69" i="4"/>
  <c r="I142" i="4" s="1"/>
  <c r="S153" i="23"/>
  <c r="R161" i="23"/>
  <c r="R158" i="23"/>
  <c r="R154" i="23"/>
  <c r="R163" i="23"/>
  <c r="R160" i="23"/>
  <c r="R151" i="23"/>
  <c r="R155" i="23"/>
  <c r="R61" i="20"/>
  <c r="R57" i="20"/>
  <c r="R56" i="20" s="1"/>
  <c r="L144" i="23"/>
  <c r="L140" i="23"/>
  <c r="L143" i="23"/>
  <c r="L60" i="20"/>
  <c r="L57" i="20"/>
  <c r="L56" i="20" s="1"/>
  <c r="L139" i="23"/>
  <c r="W141" i="23"/>
  <c r="K217" i="19"/>
  <c r="K77" i="16"/>
  <c r="K76" i="16" s="1"/>
  <c r="K80" i="16"/>
  <c r="D217" i="18"/>
  <c r="D97" i="16"/>
  <c r="D95" i="16" s="1"/>
  <c r="B217" i="19"/>
  <c r="B77" i="16"/>
  <c r="B76" i="16" s="1"/>
  <c r="B80" i="16"/>
  <c r="H253" i="15"/>
  <c r="H78" i="12"/>
  <c r="H107" i="4" s="1"/>
  <c r="V184" i="19"/>
  <c r="M229" i="19"/>
  <c r="M81" i="16"/>
  <c r="M77" i="16"/>
  <c r="M76" i="16" s="1"/>
  <c r="D100" i="16"/>
  <c r="D163" i="4" s="1"/>
  <c r="D61" i="4"/>
  <c r="D134" i="4" s="1"/>
  <c r="K96" i="12"/>
  <c r="K157" i="4" s="1"/>
  <c r="K55" i="4"/>
  <c r="K130" i="4" s="1"/>
  <c r="S96" i="12"/>
  <c r="S157" i="4" s="1"/>
  <c r="S55" i="4"/>
  <c r="S130" i="4" s="1"/>
  <c r="H56" i="8"/>
  <c r="H52" i="8"/>
  <c r="H51" i="8" s="1"/>
  <c r="H147" i="11"/>
  <c r="G98" i="12"/>
  <c r="G159" i="4" s="1"/>
  <c r="G63" i="12"/>
  <c r="G86" i="12"/>
  <c r="G57" i="4"/>
  <c r="G132" i="4" s="1"/>
  <c r="M5" i="4"/>
  <c r="M3" i="4"/>
  <c r="F147" i="11"/>
  <c r="F56" i="8"/>
  <c r="F52" i="8"/>
  <c r="F51" i="8" s="1"/>
  <c r="W98" i="12"/>
  <c r="W159" i="4" s="1"/>
  <c r="W86" i="12"/>
  <c r="W63" i="12"/>
  <c r="W57" i="4"/>
  <c r="W132" i="4" s="1"/>
  <c r="B96" i="12"/>
  <c r="B157" i="4" s="1"/>
  <c r="B55" i="4"/>
  <c r="J98" i="12"/>
  <c r="J159" i="4" s="1"/>
  <c r="J86" i="12"/>
  <c r="J57" i="4"/>
  <c r="J132" i="4" s="1"/>
  <c r="B43" i="6"/>
  <c r="F41" i="6"/>
  <c r="M47" i="5"/>
  <c r="P53" i="7"/>
  <c r="F5" i="5"/>
  <c r="F48" i="5" s="1"/>
  <c r="E114" i="4" l="1"/>
  <c r="E78" i="20"/>
  <c r="E169" i="4" s="1"/>
  <c r="I113" i="4"/>
  <c r="I59" i="20"/>
  <c r="I77" i="20"/>
  <c r="I168" i="4" s="1"/>
  <c r="Q114" i="4"/>
  <c r="Q78" i="20"/>
  <c r="Q169" i="4" s="1"/>
  <c r="M114" i="4"/>
  <c r="M78" i="20"/>
  <c r="M169" i="4" s="1"/>
  <c r="K113" i="4"/>
  <c r="K77" i="20"/>
  <c r="K168" i="4" s="1"/>
  <c r="D113" i="4"/>
  <c r="D77" i="20"/>
  <c r="D168" i="4" s="1"/>
  <c r="H113" i="4"/>
  <c r="H77" i="20"/>
  <c r="H168" i="4" s="1"/>
  <c r="N132" i="23"/>
  <c r="G52" i="7"/>
  <c r="U114" i="4"/>
  <c r="U78" i="20"/>
  <c r="U169" i="4" s="1"/>
  <c r="R52" i="7"/>
  <c r="R47" i="7" s="1"/>
  <c r="R54" i="7"/>
  <c r="L114" i="4"/>
  <c r="L78" i="20"/>
  <c r="L169" i="4" s="1"/>
  <c r="G132" i="23"/>
  <c r="N114" i="4"/>
  <c r="N78" i="20"/>
  <c r="N169" i="4" s="1"/>
  <c r="J52" i="7"/>
  <c r="J47" i="7" s="1"/>
  <c r="J55" i="7"/>
  <c r="J54" i="7"/>
  <c r="M47" i="7"/>
  <c r="R55" i="7"/>
  <c r="P178" i="19"/>
  <c r="G55" i="7"/>
  <c r="G53" i="7"/>
  <c r="T109" i="4"/>
  <c r="T79" i="16"/>
  <c r="T108" i="4" s="1"/>
  <c r="V178" i="19"/>
  <c r="D110" i="4"/>
  <c r="D102" i="16"/>
  <c r="D165" i="4" s="1"/>
  <c r="I110" i="4"/>
  <c r="I102" i="16"/>
  <c r="I165" i="4" s="1"/>
  <c r="L79" i="16"/>
  <c r="L110" i="4"/>
  <c r="L102" i="16"/>
  <c r="L165" i="4" s="1"/>
  <c r="V105" i="4"/>
  <c r="V75" i="12"/>
  <c r="V104" i="4" s="1"/>
  <c r="M75" i="12"/>
  <c r="M104" i="4" s="1"/>
  <c r="M105" i="4"/>
  <c r="D104" i="4"/>
  <c r="D73" i="12"/>
  <c r="D102" i="4" s="1"/>
  <c r="Q105" i="4"/>
  <c r="Q75" i="12"/>
  <c r="Q104" i="4" s="1"/>
  <c r="T75" i="12"/>
  <c r="T105" i="4"/>
  <c r="U105" i="4"/>
  <c r="U75" i="12"/>
  <c r="U104" i="4" s="1"/>
  <c r="L75" i="12"/>
  <c r="L105" i="4"/>
  <c r="C96" i="12"/>
  <c r="C157" i="4" s="1"/>
  <c r="N47" i="7"/>
  <c r="L55" i="4"/>
  <c r="L130" i="4" s="1"/>
  <c r="E96" i="12"/>
  <c r="E157" i="4" s="1"/>
  <c r="E55" i="4"/>
  <c r="E130" i="4" s="1"/>
  <c r="B53" i="7"/>
  <c r="B52" i="7"/>
  <c r="B55" i="7"/>
  <c r="D54" i="8"/>
  <c r="K54" i="8"/>
  <c r="K99" i="4" s="1"/>
  <c r="G100" i="4"/>
  <c r="G54" i="8"/>
  <c r="G99" i="4" s="1"/>
  <c r="F47" i="7"/>
  <c r="I47" i="7"/>
  <c r="L47" i="7"/>
  <c r="Q47" i="7"/>
  <c r="D47" i="7"/>
  <c r="M41" i="6"/>
  <c r="C5" i="5"/>
  <c r="U42" i="5"/>
  <c r="U44" i="5"/>
  <c r="U41" i="5"/>
  <c r="O47" i="7"/>
  <c r="S41" i="6"/>
  <c r="G44" i="5"/>
  <c r="G46" i="5"/>
  <c r="G45" i="5"/>
  <c r="G43" i="5"/>
  <c r="G42" i="5"/>
  <c r="W48" i="5"/>
  <c r="V47" i="7"/>
  <c r="O5" i="5"/>
  <c r="O48" i="5" s="1"/>
  <c r="Q48" i="5"/>
  <c r="C47" i="7"/>
  <c r="U52" i="7"/>
  <c r="U55" i="7"/>
  <c r="U53" i="7"/>
  <c r="W46" i="5"/>
  <c r="W41" i="5" s="1"/>
  <c r="M45" i="5"/>
  <c r="M44" i="5"/>
  <c r="M41" i="5" s="1"/>
  <c r="W45" i="5"/>
  <c r="O41" i="6"/>
  <c r="S42" i="5"/>
  <c r="L48" i="5"/>
  <c r="W47" i="7"/>
  <c r="K41" i="5"/>
  <c r="E47" i="7"/>
  <c r="G45" i="6"/>
  <c r="G44" i="6"/>
  <c r="G47" i="6"/>
  <c r="G43" i="6"/>
  <c r="G42" i="6"/>
  <c r="G48" i="6"/>
  <c r="G46" i="6"/>
  <c r="V48" i="5"/>
  <c r="G48" i="5"/>
  <c r="C41" i="6"/>
  <c r="R101" i="16"/>
  <c r="R164" i="4" s="1"/>
  <c r="R52" i="16"/>
  <c r="R91" i="16"/>
  <c r="R62" i="4"/>
  <c r="R135" i="4" s="1"/>
  <c r="M128" i="4"/>
  <c r="E51" i="4"/>
  <c r="E129" i="4"/>
  <c r="S79" i="16"/>
  <c r="S109" i="4"/>
  <c r="H115" i="4"/>
  <c r="H59" i="20"/>
  <c r="J130" i="4"/>
  <c r="J51" i="4"/>
  <c r="V129" i="4"/>
  <c r="P128" i="4"/>
  <c r="T52" i="16"/>
  <c r="T91" i="16"/>
  <c r="T101" i="16"/>
  <c r="T164" i="4" s="1"/>
  <c r="T62" i="4"/>
  <c r="T135" i="4" s="1"/>
  <c r="O128" i="4"/>
  <c r="F79" i="16"/>
  <c r="F102" i="16"/>
  <c r="F165" i="4" s="1"/>
  <c r="F110" i="4"/>
  <c r="W79" i="16"/>
  <c r="W110" i="4"/>
  <c r="W102" i="16"/>
  <c r="W165" i="4" s="1"/>
  <c r="B54" i="8"/>
  <c r="B99" i="4" s="1"/>
  <c r="B100" i="4"/>
  <c r="C114" i="4"/>
  <c r="C78" i="20"/>
  <c r="C169" i="4" s="1"/>
  <c r="C59" i="20"/>
  <c r="V42" i="5"/>
  <c r="V44" i="5"/>
  <c r="V43" i="5"/>
  <c r="V46" i="5"/>
  <c r="V47" i="5"/>
  <c r="V45" i="5"/>
  <c r="M101" i="4"/>
  <c r="M54" i="8"/>
  <c r="M99" i="4" s="1"/>
  <c r="R79" i="16"/>
  <c r="R108" i="4" s="1"/>
  <c r="R109" i="4"/>
  <c r="G47" i="7"/>
  <c r="W132" i="23"/>
  <c r="K146" i="23"/>
  <c r="W59" i="20"/>
  <c r="W113" i="4"/>
  <c r="W77" i="20"/>
  <c r="W168" i="4" s="1"/>
  <c r="K79" i="16"/>
  <c r="K109" i="4"/>
  <c r="R78" i="20"/>
  <c r="R169" i="4" s="1"/>
  <c r="R114" i="4"/>
  <c r="R59" i="20"/>
  <c r="W114" i="4"/>
  <c r="W78" i="20"/>
  <c r="W169" i="4" s="1"/>
  <c r="R146" i="23"/>
  <c r="H47" i="7"/>
  <c r="T130" i="4"/>
  <c r="P47" i="7"/>
  <c r="C129" i="4"/>
  <c r="C51" i="4"/>
  <c r="C128" i="4"/>
  <c r="W178" i="19"/>
  <c r="O59" i="20"/>
  <c r="O113" i="4"/>
  <c r="O77" i="20"/>
  <c r="O168" i="4" s="1"/>
  <c r="E54" i="8"/>
  <c r="E101" i="4"/>
  <c r="Q91" i="16"/>
  <c r="Q101" i="16"/>
  <c r="Q164" i="4" s="1"/>
  <c r="Q52" i="16"/>
  <c r="Q62" i="4"/>
  <c r="Q135" i="4" s="1"/>
  <c r="N128" i="4"/>
  <c r="J75" i="12"/>
  <c r="J105" i="4"/>
  <c r="S53" i="7"/>
  <c r="S52" i="7"/>
  <c r="S54" i="7"/>
  <c r="P129" i="4"/>
  <c r="P51" i="4"/>
  <c r="I107" i="4"/>
  <c r="I73" i="12"/>
  <c r="I102" i="4" s="1"/>
  <c r="B44" i="5"/>
  <c r="B46" i="5"/>
  <c r="B47" i="5"/>
  <c r="B43" i="5"/>
  <c r="B42" i="5"/>
  <c r="B45" i="5"/>
  <c r="E128" i="4"/>
  <c r="T5" i="5"/>
  <c r="T48" i="5"/>
  <c r="L51" i="4"/>
  <c r="L129" i="4"/>
  <c r="M96" i="12"/>
  <c r="M157" i="4" s="1"/>
  <c r="M55" i="4"/>
  <c r="G59" i="20"/>
  <c r="G113" i="4"/>
  <c r="G77" i="20"/>
  <c r="G168" i="4" s="1"/>
  <c r="H101" i="4"/>
  <c r="H54" i="8"/>
  <c r="H99" i="4" s="1"/>
  <c r="M110" i="4"/>
  <c r="M102" i="16"/>
  <c r="M165" i="4" s="1"/>
  <c r="M79" i="16"/>
  <c r="N129" i="4"/>
  <c r="P112" i="4"/>
  <c r="V114" i="4"/>
  <c r="V78" i="20"/>
  <c r="V169" i="4" s="1"/>
  <c r="W146" i="23"/>
  <c r="S78" i="20"/>
  <c r="S169" i="4" s="1"/>
  <c r="S114" i="4"/>
  <c r="G79" i="16"/>
  <c r="G108" i="4" s="1"/>
  <c r="G110" i="4"/>
  <c r="G102" i="16"/>
  <c r="G165" i="4" s="1"/>
  <c r="I54" i="8"/>
  <c r="I99" i="4" s="1"/>
  <c r="I100" i="4"/>
  <c r="J79" i="16"/>
  <c r="J109" i="4"/>
  <c r="B114" i="4"/>
  <c r="B59" i="20"/>
  <c r="B78" i="20"/>
  <c r="B169" i="4" s="1"/>
  <c r="F73" i="12"/>
  <c r="C146" i="23"/>
  <c r="U73" i="12"/>
  <c r="U102" i="4" s="1"/>
  <c r="U107" i="4"/>
  <c r="J114" i="4"/>
  <c r="J78" i="20"/>
  <c r="J169" i="4" s="1"/>
  <c r="J59" i="20"/>
  <c r="S55" i="7"/>
  <c r="U54" i="8"/>
  <c r="U99" i="4" s="1"/>
  <c r="U101" i="4"/>
  <c r="N79" i="16"/>
  <c r="N102" i="16"/>
  <c r="N165" i="4" s="1"/>
  <c r="N110" i="4"/>
  <c r="P79" i="16"/>
  <c r="P110" i="4"/>
  <c r="P102" i="16"/>
  <c r="P165" i="4" s="1"/>
  <c r="V59" i="20"/>
  <c r="V113" i="4"/>
  <c r="V77" i="20"/>
  <c r="V168" i="4" s="1"/>
  <c r="B48" i="5"/>
  <c r="W96" i="12"/>
  <c r="W157" i="4" s="1"/>
  <c r="W55" i="4"/>
  <c r="D44" i="5"/>
  <c r="D46" i="5"/>
  <c r="D47" i="5"/>
  <c r="D43" i="5"/>
  <c r="D45" i="5"/>
  <c r="D42" i="5"/>
  <c r="N54" i="8"/>
  <c r="N99" i="4" s="1"/>
  <c r="N101" i="4"/>
  <c r="V146" i="23"/>
  <c r="T146" i="23"/>
  <c r="D112" i="4"/>
  <c r="D76" i="20"/>
  <c r="D167" i="4" s="1"/>
  <c r="Q130" i="4"/>
  <c r="L59" i="20"/>
  <c r="L113" i="4"/>
  <c r="L77" i="20"/>
  <c r="L168" i="4" s="1"/>
  <c r="B130" i="4"/>
  <c r="G96" i="12"/>
  <c r="G157" i="4" s="1"/>
  <c r="G55" i="4"/>
  <c r="L132" i="23"/>
  <c r="V73" i="12"/>
  <c r="V102" i="4" s="1"/>
  <c r="H128" i="4"/>
  <c r="H75" i="12"/>
  <c r="H105" i="4"/>
  <c r="Q112" i="4"/>
  <c r="M59" i="20"/>
  <c r="M115" i="4"/>
  <c r="H5" i="5"/>
  <c r="H48" i="5" s="1"/>
  <c r="E107" i="4"/>
  <c r="E73" i="12"/>
  <c r="E102" i="4" s="1"/>
  <c r="Q107" i="4"/>
  <c r="Q73" i="12"/>
  <c r="S41" i="5"/>
  <c r="F128" i="4"/>
  <c r="W75" i="12"/>
  <c r="W105" i="4"/>
  <c r="U110" i="4"/>
  <c r="U102" i="16"/>
  <c r="U165" i="4" s="1"/>
  <c r="U79" i="16"/>
  <c r="H79" i="16"/>
  <c r="H110" i="4"/>
  <c r="H102" i="16"/>
  <c r="H165" i="4" s="1"/>
  <c r="P5" i="5"/>
  <c r="G91" i="16"/>
  <c r="G101" i="16"/>
  <c r="G164" i="4" s="1"/>
  <c r="G52" i="16"/>
  <c r="G62" i="4"/>
  <c r="G135" i="4" s="1"/>
  <c r="U59" i="20"/>
  <c r="U115" i="4"/>
  <c r="H129" i="4"/>
  <c r="H51" i="4"/>
  <c r="V96" i="12"/>
  <c r="V157" i="4" s="1"/>
  <c r="V55" i="4"/>
  <c r="V130" i="4" s="1"/>
  <c r="K75" i="12"/>
  <c r="K105" i="4"/>
  <c r="E110" i="4"/>
  <c r="E79" i="16"/>
  <c r="E102" i="16"/>
  <c r="E165" i="4" s="1"/>
  <c r="J54" i="8"/>
  <c r="J99" i="4" s="1"/>
  <c r="J100" i="4"/>
  <c r="E59" i="20"/>
  <c r="E115" i="4"/>
  <c r="R54" i="8"/>
  <c r="R99" i="4" s="1"/>
  <c r="R100" i="4"/>
  <c r="T54" i="8"/>
  <c r="T99" i="4" s="1"/>
  <c r="T100" i="4"/>
  <c r="C79" i="16"/>
  <c r="C109" i="4"/>
  <c r="V132" i="23"/>
  <c r="I130" i="4"/>
  <c r="R130" i="4"/>
  <c r="R43" i="5"/>
  <c r="R46" i="5"/>
  <c r="R47" i="5"/>
  <c r="R45" i="5"/>
  <c r="R42" i="5"/>
  <c r="R44" i="5"/>
  <c r="U130" i="4"/>
  <c r="U51" i="4"/>
  <c r="D96" i="12"/>
  <c r="D157" i="4" s="1"/>
  <c r="D55" i="4"/>
  <c r="L54" i="8"/>
  <c r="L99" i="4" s="1"/>
  <c r="L100" i="4"/>
  <c r="F54" i="8"/>
  <c r="F99" i="4" s="1"/>
  <c r="F101" i="4"/>
  <c r="B79" i="16"/>
  <c r="B108" i="4" s="1"/>
  <c r="B109" i="4"/>
  <c r="D99" i="4"/>
  <c r="S146" i="23"/>
  <c r="B41" i="6"/>
  <c r="N96" i="12"/>
  <c r="N157" i="4" s="1"/>
  <c r="N55" i="4"/>
  <c r="N130" i="4" s="1"/>
  <c r="U178" i="19"/>
  <c r="I45" i="5"/>
  <c r="I43" i="5"/>
  <c r="I46" i="5"/>
  <c r="I47" i="5"/>
  <c r="I44" i="5"/>
  <c r="I42" i="5"/>
  <c r="K129" i="4"/>
  <c r="K51" i="4"/>
  <c r="N73" i="12"/>
  <c r="N102" i="4" s="1"/>
  <c r="M73" i="12"/>
  <c r="M107" i="4"/>
  <c r="T59" i="20"/>
  <c r="T114" i="4"/>
  <c r="T78" i="20"/>
  <c r="T169" i="4" s="1"/>
  <c r="D48" i="5"/>
  <c r="L128" i="4"/>
  <c r="B75" i="12"/>
  <c r="B105" i="4"/>
  <c r="I91" i="16"/>
  <c r="I101" i="16"/>
  <c r="I164" i="4" s="1"/>
  <c r="I52" i="16"/>
  <c r="I62" i="4"/>
  <c r="I135" i="4" s="1"/>
  <c r="L42" i="5"/>
  <c r="L44" i="5"/>
  <c r="L43" i="5"/>
  <c r="L46" i="5"/>
  <c r="L47" i="5"/>
  <c r="L45" i="5"/>
  <c r="S129" i="4"/>
  <c r="S51" i="4"/>
  <c r="G75" i="12"/>
  <c r="G105" i="4"/>
  <c r="N178" i="19"/>
  <c r="R75" i="12"/>
  <c r="R105" i="4"/>
  <c r="K114" i="4"/>
  <c r="K59" i="20"/>
  <c r="K78" i="20"/>
  <c r="K169" i="4" s="1"/>
  <c r="J45" i="5"/>
  <c r="J42" i="5"/>
  <c r="J44" i="5"/>
  <c r="J43" i="5"/>
  <c r="J46" i="5"/>
  <c r="J47" i="5"/>
  <c r="N44" i="5"/>
  <c r="N43" i="5"/>
  <c r="N46" i="5"/>
  <c r="N47" i="5"/>
  <c r="N45" i="5"/>
  <c r="N42" i="5"/>
  <c r="P75" i="12"/>
  <c r="P105" i="4"/>
  <c r="B101" i="16"/>
  <c r="B164" i="4" s="1"/>
  <c r="B52" i="16"/>
  <c r="B91" i="16"/>
  <c r="B62" i="4"/>
  <c r="B135" i="4" s="1"/>
  <c r="S75" i="12"/>
  <c r="S105" i="4"/>
  <c r="F47" i="5"/>
  <c r="F43" i="5"/>
  <c r="F46" i="5"/>
  <c r="F45" i="5"/>
  <c r="F42" i="5"/>
  <c r="F44" i="5"/>
  <c r="T47" i="7"/>
  <c r="O75" i="12"/>
  <c r="O105" i="4"/>
  <c r="I79" i="16"/>
  <c r="I108" i="4" s="1"/>
  <c r="I109" i="4"/>
  <c r="V79" i="16"/>
  <c r="V102" i="16"/>
  <c r="V165" i="4" s="1"/>
  <c r="V110" i="4"/>
  <c r="C75" i="12"/>
  <c r="C105" i="4"/>
  <c r="O79" i="16"/>
  <c r="O110" i="4"/>
  <c r="O102" i="16"/>
  <c r="O165" i="4" s="1"/>
  <c r="F59" i="20"/>
  <c r="F113" i="4"/>
  <c r="F77" i="20"/>
  <c r="F168" i="4" s="1"/>
  <c r="Q54" i="8"/>
  <c r="Q99" i="4" s="1"/>
  <c r="Q100" i="4"/>
  <c r="Q79" i="16"/>
  <c r="Q108" i="4" s="1"/>
  <c r="Q109" i="4"/>
  <c r="O132" i="23"/>
  <c r="B146" i="23"/>
  <c r="Q44" i="5"/>
  <c r="Q42" i="5"/>
  <c r="Q45" i="5"/>
  <c r="Q43" i="5"/>
  <c r="Q46" i="5"/>
  <c r="Q47" i="5"/>
  <c r="N48" i="5"/>
  <c r="N59" i="20"/>
  <c r="N113" i="4"/>
  <c r="N77" i="20"/>
  <c r="N168" i="4" s="1"/>
  <c r="S59" i="20"/>
  <c r="J146" i="23"/>
  <c r="F51" i="4"/>
  <c r="F129" i="4"/>
  <c r="J48" i="5"/>
  <c r="O51" i="4"/>
  <c r="O130" i="4"/>
  <c r="I112" i="4" l="1"/>
  <c r="I76" i="20"/>
  <c r="I167" i="4" s="1"/>
  <c r="L108" i="4"/>
  <c r="L100" i="16"/>
  <c r="L163" i="4" s="1"/>
  <c r="B47" i="7"/>
  <c r="T104" i="4"/>
  <c r="T73" i="12"/>
  <c r="T102" i="4" s="1"/>
  <c r="L104" i="4"/>
  <c r="L73" i="12"/>
  <c r="L102" i="4" s="1"/>
  <c r="L41" i="5"/>
  <c r="U47" i="7"/>
  <c r="G41" i="6"/>
  <c r="O43" i="5"/>
  <c r="O45" i="5"/>
  <c r="O47" i="5"/>
  <c r="O44" i="5"/>
  <c r="O46" i="5"/>
  <c r="O42" i="5"/>
  <c r="O41" i="5" s="1"/>
  <c r="C46" i="5"/>
  <c r="C43" i="5"/>
  <c r="C44" i="5"/>
  <c r="C42" i="5"/>
  <c r="C47" i="5"/>
  <c r="C45" i="5"/>
  <c r="C48" i="5"/>
  <c r="G41" i="5"/>
  <c r="B89" i="16"/>
  <c r="G89" i="16"/>
  <c r="U108" i="4"/>
  <c r="U100" i="16"/>
  <c r="U163" i="4" s="1"/>
  <c r="J108" i="4"/>
  <c r="J100" i="16"/>
  <c r="J163" i="4" s="1"/>
  <c r="R112" i="4"/>
  <c r="R76" i="20"/>
  <c r="R167" i="4" s="1"/>
  <c r="N112" i="4"/>
  <c r="N76" i="20"/>
  <c r="N167" i="4" s="1"/>
  <c r="O108" i="4"/>
  <c r="O100" i="16"/>
  <c r="O163" i="4" s="1"/>
  <c r="F41" i="5"/>
  <c r="K73" i="12"/>
  <c r="K104" i="4"/>
  <c r="U112" i="4"/>
  <c r="U76" i="20"/>
  <c r="U167" i="4" s="1"/>
  <c r="Q102" i="4"/>
  <c r="M112" i="4"/>
  <c r="M76" i="20"/>
  <c r="M167" i="4" s="1"/>
  <c r="P108" i="4"/>
  <c r="P100" i="16"/>
  <c r="J104" i="4"/>
  <c r="J73" i="12"/>
  <c r="Q100" i="16"/>
  <c r="Q163" i="4" s="1"/>
  <c r="Q61" i="4"/>
  <c r="V41" i="5"/>
  <c r="R104" i="4"/>
  <c r="R73" i="12"/>
  <c r="Q41" i="5"/>
  <c r="B104" i="4"/>
  <c r="B73" i="12"/>
  <c r="P43" i="5"/>
  <c r="P46" i="5"/>
  <c r="P45" i="5"/>
  <c r="P47" i="5"/>
  <c r="P42" i="5"/>
  <c r="P44" i="5"/>
  <c r="L112" i="4"/>
  <c r="L76" i="20"/>
  <c r="L167" i="4" s="1"/>
  <c r="F102" i="4"/>
  <c r="N51" i="4"/>
  <c r="G112" i="4"/>
  <c r="G76" i="20"/>
  <c r="H108" i="4"/>
  <c r="H100" i="16"/>
  <c r="H163" i="4" s="1"/>
  <c r="S108" i="4"/>
  <c r="S100" i="16"/>
  <c r="S163" i="4" s="1"/>
  <c r="B100" i="16"/>
  <c r="B163" i="4" s="1"/>
  <c r="B61" i="4"/>
  <c r="T45" i="5"/>
  <c r="T42" i="5"/>
  <c r="T44" i="5"/>
  <c r="T43" i="5"/>
  <c r="T46" i="5"/>
  <c r="T47" i="5"/>
  <c r="Q98" i="4"/>
  <c r="S73" i="12"/>
  <c r="S104" i="4"/>
  <c r="P73" i="12"/>
  <c r="P104" i="4"/>
  <c r="K112" i="4"/>
  <c r="K76" i="20"/>
  <c r="K167" i="4" s="1"/>
  <c r="G104" i="4"/>
  <c r="G73" i="12"/>
  <c r="I41" i="5"/>
  <c r="D98" i="4"/>
  <c r="P48" i="5"/>
  <c r="M108" i="4"/>
  <c r="M100" i="16"/>
  <c r="M163" i="4" s="1"/>
  <c r="M130" i="4"/>
  <c r="M51" i="4"/>
  <c r="S47" i="7"/>
  <c r="Q89" i="16"/>
  <c r="O112" i="4"/>
  <c r="O76" i="20"/>
  <c r="E99" i="4"/>
  <c r="F108" i="4"/>
  <c r="F100" i="16"/>
  <c r="T112" i="4"/>
  <c r="T98" i="4" s="1"/>
  <c r="T76" i="20"/>
  <c r="T167" i="4" s="1"/>
  <c r="T100" i="16"/>
  <c r="T163" i="4" s="1"/>
  <c r="T61" i="4"/>
  <c r="O104" i="4"/>
  <c r="O73" i="12"/>
  <c r="C108" i="4"/>
  <c r="C100" i="16"/>
  <c r="C163" i="4" s="1"/>
  <c r="W104" i="4"/>
  <c r="W73" i="12"/>
  <c r="G51" i="4"/>
  <c r="G130" i="4"/>
  <c r="N108" i="4"/>
  <c r="N100" i="16"/>
  <c r="N163" i="4" s="1"/>
  <c r="I98" i="4"/>
  <c r="K108" i="4"/>
  <c r="K100" i="16"/>
  <c r="K163" i="4" s="1"/>
  <c r="C112" i="4"/>
  <c r="C76" i="20"/>
  <c r="C167" i="4" s="1"/>
  <c r="W108" i="4"/>
  <c r="W100" i="16"/>
  <c r="W163" i="4" s="1"/>
  <c r="V51" i="4"/>
  <c r="H112" i="4"/>
  <c r="H76" i="20"/>
  <c r="R89" i="16"/>
  <c r="V108" i="4"/>
  <c r="V98" i="4" s="1"/>
  <c r="V100" i="16"/>
  <c r="V163" i="4" s="1"/>
  <c r="W112" i="4"/>
  <c r="W76" i="20"/>
  <c r="W167" i="4" s="1"/>
  <c r="T89" i="16"/>
  <c r="W51" i="4"/>
  <c r="W130" i="4"/>
  <c r="M102" i="4"/>
  <c r="M98" i="4" s="1"/>
  <c r="H73" i="12"/>
  <c r="H104" i="4"/>
  <c r="B112" i="4"/>
  <c r="B76" i="20"/>
  <c r="B167" i="4" s="1"/>
  <c r="B41" i="5"/>
  <c r="R100" i="16"/>
  <c r="R163" i="4" s="1"/>
  <c r="R61" i="4"/>
  <c r="D130" i="4"/>
  <c r="D51" i="4"/>
  <c r="C104" i="4"/>
  <c r="C73" i="12"/>
  <c r="I100" i="16"/>
  <c r="I163" i="4" s="1"/>
  <c r="I61" i="4"/>
  <c r="S112" i="4"/>
  <c r="S76" i="20"/>
  <c r="S167" i="4" s="1"/>
  <c r="F112" i="4"/>
  <c r="F76" i="20"/>
  <c r="N41" i="5"/>
  <c r="J41" i="5"/>
  <c r="I89" i="16"/>
  <c r="L98" i="4"/>
  <c r="L153" i="4" s="1"/>
  <c r="R41" i="5"/>
  <c r="E112" i="4"/>
  <c r="E76" i="20"/>
  <c r="E167" i="4" s="1"/>
  <c r="E108" i="4"/>
  <c r="E100" i="16"/>
  <c r="E163" i="4" s="1"/>
  <c r="G100" i="16"/>
  <c r="G163" i="4" s="1"/>
  <c r="G61" i="4"/>
  <c r="G134" i="4" s="1"/>
  <c r="H43" i="5"/>
  <c r="H46" i="5"/>
  <c r="H45" i="5"/>
  <c r="H47" i="5"/>
  <c r="H42" i="5"/>
  <c r="H44" i="5"/>
  <c r="D41" i="5"/>
  <c r="V112" i="4"/>
  <c r="V76" i="20"/>
  <c r="J112" i="4"/>
  <c r="J76" i="20"/>
  <c r="J167" i="4" s="1"/>
  <c r="U98" i="4" l="1"/>
  <c r="U153" i="4" s="1"/>
  <c r="N98" i="4"/>
  <c r="F98" i="4"/>
  <c r="F153" i="4" s="1"/>
  <c r="C41" i="5"/>
  <c r="C102" i="4"/>
  <c r="C98" i="4" s="1"/>
  <c r="W102" i="4"/>
  <c r="W98" i="4" s="1"/>
  <c r="W153" i="4" s="1"/>
  <c r="B134" i="4"/>
  <c r="B51" i="4"/>
  <c r="R102" i="4"/>
  <c r="R98" i="4" s="1"/>
  <c r="F163" i="4"/>
  <c r="O167" i="4"/>
  <c r="P163" i="4"/>
  <c r="H41" i="5"/>
  <c r="F167" i="4"/>
  <c r="R134" i="4"/>
  <c r="R51" i="4"/>
  <c r="B102" i="4"/>
  <c r="B98" i="4" s="1"/>
  <c r="Q134" i="4"/>
  <c r="Q51" i="4"/>
  <c r="O102" i="4"/>
  <c r="O98" i="4" s="1"/>
  <c r="V167" i="4"/>
  <c r="H102" i="4"/>
  <c r="H98" i="4" s="1"/>
  <c r="H167" i="4"/>
  <c r="P102" i="4"/>
  <c r="P98" i="4" s="1"/>
  <c r="T41" i="5"/>
  <c r="G167" i="4"/>
  <c r="K102" i="4"/>
  <c r="K98" i="4" s="1"/>
  <c r="D153" i="4"/>
  <c r="E98" i="4"/>
  <c r="P41" i="5"/>
  <c r="J102" i="4"/>
  <c r="J98" i="4" s="1"/>
  <c r="V153" i="4"/>
  <c r="T134" i="4"/>
  <c r="T51" i="4"/>
  <c r="G102" i="4"/>
  <c r="G98" i="4" s="1"/>
  <c r="S102" i="4"/>
  <c r="S98" i="4" s="1"/>
  <c r="N153" i="4"/>
  <c r="M153" i="4"/>
  <c r="I134" i="4"/>
  <c r="I51" i="4"/>
  <c r="O153" i="4" l="1"/>
  <c r="E153" i="4"/>
  <c r="G153" i="4"/>
  <c r="T153" i="4"/>
  <c r="H153" i="4"/>
  <c r="Q153" i="4"/>
  <c r="P153" i="4"/>
  <c r="R153" i="4"/>
  <c r="C153" i="4"/>
  <c r="S153" i="4"/>
  <c r="J153" i="4"/>
  <c r="K153" i="4"/>
  <c r="B153" i="4"/>
  <c r="I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<sst xmlns="http://schemas.openxmlformats.org/spreadsheetml/2006/main" count="8364" uniqueCount="3249">
  <si>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</si>
  <si>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</si>
  <si>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</si>
  <si>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</si>
  <si>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</si>
  <si>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</si>
  <si>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</si>
  <si>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</si>
  <si>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</si>
  <si>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</si>
  <si>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CY</t>
  </si>
  <si>
    <t>Cyprus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</si>
  <si>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</si>
  <si>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</si>
  <si>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</si>
  <si>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</si>
  <si>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</si>
  <si>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</si>
  <si>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</si>
  <si>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</si>
  <si>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</si>
  <si>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</si>
  <si>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</si>
  <si>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</si>
  <si>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</si>
  <si>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</si>
  <si>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</si>
  <si>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</si>
  <si>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</si>
  <si>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</si>
  <si>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</si>
  <si>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</si>
  <si>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</si>
  <si>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</si>
  <si>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</si>
  <si>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</si>
  <si>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</si>
  <si>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</si>
  <si>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</si>
  <si>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</si>
  <si>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</si>
  <si>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</si>
  <si>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</si>
  <si>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</si>
  <si>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</si>
  <si>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</si>
  <si>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</si>
  <si>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</si>
  <si>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</si>
  <si>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</si>
  <si>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</si>
  <si>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</si>
  <si>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</si>
  <si>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</si>
  <si>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</si>
  <si>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</si>
  <si>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</si>
  <si>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</si>
  <si>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</si>
  <si>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</si>
  <si>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</si>
  <si>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</si>
  <si>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</si>
  <si>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</si>
  <si>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</si>
  <si>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</si>
  <si>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</si>
  <si>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</si>
  <si>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</si>
  <si>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</si>
  <si>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</si>
  <si>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</si>
  <si>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</si>
  <si>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</si>
  <si>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</si>
  <si>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</si>
  <si>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</si>
  <si>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</si>
  <si>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</si>
  <si>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</si>
  <si>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</si>
  <si>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</si>
  <si>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</si>
  <si>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</si>
  <si>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</si>
  <si>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</si>
  <si>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</si>
  <si>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</si>
  <si>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</si>
  <si>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</si>
  <si>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</si>
  <si>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</si>
  <si>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</si>
  <si>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</si>
  <si>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</si>
  <si>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</si>
  <si>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</si>
  <si>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</si>
  <si>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</si>
  <si>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</si>
  <si>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</si>
  <si>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</si>
  <si>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</si>
  <si>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</si>
  <si>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</si>
  <si>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</si>
  <si>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</si>
  <si>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</si>
  <si>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</si>
  <si>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</si>
  <si>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</si>
  <si>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</si>
  <si>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PROCESS_EMI.ktCO2.CY.NSI.TOTAL</t>
  </si>
  <si>
    <t>Market shares of CO2 emissions (%)</t>
  </si>
  <si>
    <t>VA.Meuro2015.CY.ISI.BF_BOF</t>
  </si>
  <si>
    <t>VA.Meuro2015.CY.ISI.EAF</t>
  </si>
  <si>
    <t>Physical output (kt steel)</t>
  </si>
  <si>
    <t>OUTPUT.kt.CY.ISI.BF_BOF</t>
  </si>
  <si>
    <t>OUTPUT.kt.CY.ISI.EAF</t>
  </si>
  <si>
    <t>Installed capacity (kt steel production)</t>
  </si>
  <si>
    <t>CAP.kt.CY.ISI.BF_BOF</t>
  </si>
  <si>
    <t>CAP.kt.CY.ISI.EAF</t>
  </si>
  <si>
    <t>Capacity investment (kt steel production)</t>
  </si>
  <si>
    <t>NEWCAP.kt.CY.ISI.BF_BOF</t>
  </si>
  <si>
    <t>NEWCAP.kt.CY.ISI.EAF</t>
  </si>
  <si>
    <t>Decommissioned capacity (kt steel production)</t>
  </si>
  <si>
    <t>Idle capacity (kt steel production)</t>
  </si>
  <si>
    <t>FEC.ktoe.CY.ISI.TOTAL.TOTAL.TOTAL.TOTAL</t>
  </si>
  <si>
    <t>FEC.ktoe.CY.ISI.TOTAL.TOTAL.TOTAL.NONCOKE_SOLIDS</t>
  </si>
  <si>
    <t>FEC.ktoe.CY.ISI.TOTAL.TOTAL.TOTAL.COKE</t>
  </si>
  <si>
    <t>FEC.ktoe.CY.ISI.TOTAL.TOTAL.TOTAL.RFG</t>
  </si>
  <si>
    <t>FEC.ktoe.CY.ISI.TOTAL.TOTAL.TOTAL.LPG</t>
  </si>
  <si>
    <t>FEC.ktoe.CY.ISI.TOTAL.TOTAL.TOTAL.DIESEL</t>
  </si>
  <si>
    <t>FEC.ktoe.CY.ISI.TOTAL.TOTAL.TOTAL.RFO</t>
  </si>
  <si>
    <t>FEC.ktoe.CY.ISI.TOTAL.TOTAL.TOTAL.OTHER</t>
  </si>
  <si>
    <t>FEC.ktoe.CY.ISI.TOTAL.TOTAL.TOTAL.NG</t>
  </si>
  <si>
    <t>FEC.ktoe.CY.ISI.TOTAL.TOTAL.TOTAL.DERIVED</t>
  </si>
  <si>
    <t>FEC.ktoe.CY.ISI.TOTAL.TOTAL.TOTAL.BIOMASS_WASTE</t>
  </si>
  <si>
    <t>FEC.ktoe.CY.ISI.TOTAL.TOTAL.TOTAL.BIOGAS</t>
  </si>
  <si>
    <t>FEC.ktoe.CY.ISI.TOTAL.TOTAL.TOTAL.LIQBIO</t>
  </si>
  <si>
    <t>FEC.ktoe.CY.ISI.TOTAL.TOTAL.TOTAL.SOLAR</t>
  </si>
  <si>
    <t>FEC.ktoe.CY.ISI.TOTAL.TOTAL.TOTAL.GEO</t>
  </si>
  <si>
    <t>FEC.ktoe.CY.ISI.TOTAL.TOTAL.TOTAL.AMBIENT</t>
  </si>
  <si>
    <t>FEC.ktoe.CY.ISI.TOTAL.TOTAL.TOTAL.STEAM_DISTR</t>
  </si>
  <si>
    <t>FEC.ktoe.CY.ISI.TOTAL.TOTAL.TOTAL.ELEC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</si>
  <si>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</si>
  <si>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</si>
  <si>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</si>
  <si>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</si>
  <si>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</si>
  <si>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</si>
  <si>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</si>
  <si>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</si>
  <si>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</si>
  <si>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FEC.ktoe.CY.ISI.BF_BOF.TOTAL.TOTAL.TOTAL</t>
  </si>
  <si>
    <t>FEC.ktoe.CY.ISI.BF_BOF.LIGHT.GENERIC.ELEC</t>
  </si>
  <si>
    <t>FEC.ktoe.CY.ISI.BF_BOF.AIRCOMP.GENERIC.ELEC</t>
  </si>
  <si>
    <t>FEC.ktoe.CY.ISI.BF_BOF.MOTOR.GENERIC.ELEC</t>
  </si>
  <si>
    <t>FEC.ktoe.CY.ISI.BF_BOF.FANS.GENERIC.ELEC</t>
  </si>
  <si>
    <t>FEC.ktoe.CY.ISI.BF_BOF.LOW_ENTH.TOTAL.TOTAL</t>
  </si>
  <si>
    <t>Diesel oil and liquid biofuels</t>
  </si>
  <si>
    <t>FEC.ktoe.CY.ISI.BF_BOF.LOW_ENTH.THERM.DIESEL_LIQBIO</t>
  </si>
  <si>
    <t>Natural gas and biogas</t>
  </si>
  <si>
    <t>FEC.ktoe.CY.ISI.BF_BOF.LOW_ENTH.THERM.NG_BIOGAS</t>
  </si>
  <si>
    <t>FEC.ktoe.CY.ISI.BF_BOF.LOW_ENTH.THERM.SOLAR_GEO</t>
  </si>
  <si>
    <t>FEC.ktoe.CY.ISI.BF_BOF.LOW_ENTH.HP.AMBIENT</t>
  </si>
  <si>
    <t>FEC.ktoe.CY.ISI.BF_BOF.LOW_ENTH.THERM.ELEC</t>
  </si>
  <si>
    <t>Steel: Sinter/Pellet-making</t>
  </si>
  <si>
    <t>FEC.ktoe.CY.ISI.BF_BOF.SINTERING.TOTAL.TOTAL</t>
  </si>
  <si>
    <t>FEC.ktoe.CY.ISI.BF_BOF.SINTERING.THERM.NONCOKE_SOLIDS</t>
  </si>
  <si>
    <t>FEC.ktoe.CY.ISI.BF_BOF.SINTERING.THERM.RFO</t>
  </si>
  <si>
    <t>FEC.ktoe.CY.ISI.BF_BOF.SINTERING.THERM.NG_BIOGAS</t>
  </si>
  <si>
    <t>FEC.ktoe.CY.ISI.BF_BOF.SINTERING.THERM.DERIVED</t>
  </si>
  <si>
    <t>FEC.ktoe.CY.ISI.BF_BOF.SINTERING.THERM.ELEC</t>
  </si>
  <si>
    <t>Steel: Blast /Basic oxygen furnace</t>
  </si>
  <si>
    <t>FEC.ktoe.CY.ISI.BF_BOF.BLAST_FURNACE.TOTAL.TOTAL</t>
  </si>
  <si>
    <t>FEC.ktoe.CY.ISI.BF_BOF.BLAST_FURNACE.THERM.NONCOKE_SOLIDS</t>
  </si>
  <si>
    <t>FEC.ktoe.CY.ISI.BF_BOF.BLAST_FURNACE.THERM.COKE</t>
  </si>
  <si>
    <t>FEC.ktoe.CY.ISI.BF_BOF.BLAST_FURNACE.THERM.RFO</t>
  </si>
  <si>
    <t>FEC.ktoe.CY.ISI.BF_BOF.BLAST_FURNACE.THERM.NG_BIOGAS</t>
  </si>
  <si>
    <t>FEC.ktoe.CY.ISI.BF_BOF.BLAST_FURNACE.THERM.DERIVED</t>
  </si>
  <si>
    <t>Steel: Furnaces, refining and rolling</t>
  </si>
  <si>
    <t>FEC.ktoe.CY.ISI.BF_BOF.REFINING.TOTAL.TOTAL</t>
  </si>
  <si>
    <t>Steel: Furnaces, refining and rolling - Thermal</t>
  </si>
  <si>
    <t>FEC.ktoe.CY.ISI.BF_BOF.REFINING.THERM.TOTAL</t>
  </si>
  <si>
    <t>FEC.ktoe.CY.ISI.BF_BOF.REFINING.THERM.LPG</t>
  </si>
  <si>
    <t>FEC.ktoe.CY.ISI.BF_BOF.REFINING.THERM.DIESEL_LIQBIO</t>
  </si>
  <si>
    <t>FEC.ktoe.CY.ISI.BF_BOF.REFINING.THERM.RFO</t>
  </si>
  <si>
    <t>FEC.ktoe.CY.ISI.BF_BOF.REFINING.THERM.NG_BIOGAS</t>
  </si>
  <si>
    <t>Steel: Furnaces, refining and rolling - Electric</t>
  </si>
  <si>
    <t>FEC.ktoe.CY.ISI.BF_BOF.REFINING.ELEC.ELEC</t>
  </si>
  <si>
    <t>Steel: Product finishing</t>
  </si>
  <si>
    <t>Steel: Product finishing - Thermal</t>
  </si>
  <si>
    <t>FEC.ktoe.CY.ISI.BF_BOF.FINISHING.THERM.TOTAL</t>
  </si>
  <si>
    <t>FEC.ktoe.CY.ISI.BF_BOF.FINISHING.THERM.LPG</t>
  </si>
  <si>
    <t>FEC.ktoe.CY.ISI.BF_BOF.FINISHING.THERM.DIESEL_LIQBIO</t>
  </si>
  <si>
    <t>FEC.ktoe.CY.ISI.BF_BOF.FINISHING.THERM.NG_BIOGAS</t>
  </si>
  <si>
    <t>Steel: Product finishing - Steam</t>
  </si>
  <si>
    <t>FEC.ktoe.CY.ISI.BF_BOF.FINISHING_STEAM.TOTAL.TOTAL</t>
  </si>
  <si>
    <t>FEC.ktoe.CY.ISI.BF_BOF.FINISHING_STEAM.STEAM.NONCOKE_SOLIDS</t>
  </si>
  <si>
    <t>FEC.ktoe.CY.ISI.BF_BOF.FINISHING_STEAM.STEAM.RFG</t>
  </si>
  <si>
    <t>FEC.ktoe.CY.ISI.BF_BOF.FINISHING_STEAM.STEAM.LPG</t>
  </si>
  <si>
    <t>FEC.ktoe.CY.ISI.BF_BOF.FINISHING_STEAM.STEAM.DIESEL_LIQBIO</t>
  </si>
  <si>
    <t>FEC.ktoe.CY.ISI.BF_BOF.FINISHING_STEAM.STEAM.RFO</t>
  </si>
  <si>
    <t>FEC.ktoe.CY.ISI.BF_BOF.FINISHING_STEAM.STEAM.OTHER</t>
  </si>
  <si>
    <t>FEC.ktoe.CY.ISI.BF_BOF.FINISHING_STEAM.STEAM.NG_BIOGAS</t>
  </si>
  <si>
    <t>FEC.ktoe.CY.ISI.BF_BOF.FINISHING_STEAM.STEAM.DERIVED</t>
  </si>
  <si>
    <t>FEC.ktoe.CY.ISI.BF_BOF.FINISHING_STEAM.STEAM.BIOMASS_WASTE</t>
  </si>
  <si>
    <t>FEC.ktoe.CY.ISI.BF_BOF.FINISHING_STEAM.STEAM.STEAM_DISTR</t>
  </si>
  <si>
    <t>Steel: Product finishing - Electric</t>
  </si>
  <si>
    <t>FEC.ktoe.CY.ISI.BF_BOF.FINISHING.ELEC.ELEC</t>
  </si>
  <si>
    <t>FEC.ktoe.CY.ISI.EAF.TOTAL.TOTAL.TOTAL</t>
  </si>
  <si>
    <t>FEC.ktoe.CY.ISI.EAF.LIGHT.GENERIC.ELEC</t>
  </si>
  <si>
    <t>FEC.ktoe.CY.ISI.EAF.AIRCOMP.GENERIC.ELEC</t>
  </si>
  <si>
    <t>FEC.ktoe.CY.ISI.EAF.MOTOR.GENERIC.ELEC</t>
  </si>
  <si>
    <t>FEC.ktoe.CY.ISI.EAF.FANS.GENERIC.ELEC</t>
  </si>
  <si>
    <t>FEC.ktoe.CY.ISI.EAF.LOW_ENTH.TOTAL.TOTAL</t>
  </si>
  <si>
    <t>FEC.ktoe.CY.ISI.EAF.LOW_ENTH.THERM.DIESEL_LIQBIO</t>
  </si>
  <si>
    <t>FEC.ktoe.CY.ISI.EAF.LOW_ENTH.THERM.NG_BIOGAS</t>
  </si>
  <si>
    <t>FEC.ktoe.CY.ISI.EAF.LOW_ENTH.THERM.SOLAR_GEO</t>
  </si>
  <si>
    <t>FEC.ktoe.CY.ISI.EAF.LOW_ENTH.HP.AMBIENT</t>
  </si>
  <si>
    <t>FEC.ktoe.CY.ISI.EAF.LOW_ENTH.THERM.ELEC</t>
  </si>
  <si>
    <t>Steel: Smelters</t>
  </si>
  <si>
    <t>FEC.ktoe.CY.ISI.EAF.SMELTING.TOTAL.TOTAL</t>
  </si>
  <si>
    <t>FEC.ktoe.CY.ISI.EAF.SMELTING.THERM.NONCOKE_SOLIDS</t>
  </si>
  <si>
    <t>FEC.ktoe.CY.ISI.EAF.SMELTING.THERM.RFO</t>
  </si>
  <si>
    <t>FEC.ktoe.CY.ISI.EAF.SMELTING.THERM.NG_BIOGAS</t>
  </si>
  <si>
    <t>FEC.ktoe.CY.ISI.EAF.SMELTING.THERM.DERIVED</t>
  </si>
  <si>
    <t>Steel: Electric arc</t>
  </si>
  <si>
    <t>FEC.ktoe.CY.ISI.EAF.ARC_FURNACE.ELEC.ELEC</t>
  </si>
  <si>
    <t>FEC.ktoe.CY.ISI.EAF.REFINING.TOTAL.TOTAL</t>
  </si>
  <si>
    <t>FEC.ktoe.CY.ISI.EAF.REFINING.THERM.TOTAL</t>
  </si>
  <si>
    <t>FEC.ktoe.CY.ISI.EAF.REFINING.THERM.LPG</t>
  </si>
  <si>
    <t>FEC.ktoe.CY.ISI.EAF.REFINING.THERM.DIESEL_LIQBIO</t>
  </si>
  <si>
    <t>FEC.ktoe.CY.ISI.EAF.REFINING.THERM.RFO</t>
  </si>
  <si>
    <t>FEC.ktoe.CY.ISI.EAF.REFINING.THERM.NG_BIOGAS</t>
  </si>
  <si>
    <t>FEC.ktoe.CY.ISI.EAF.REFINING.ELEC.ELEC</t>
  </si>
  <si>
    <t>FEC.ktoe.CY.ISI.EAF.FINISHING.THERM.TOTAL</t>
  </si>
  <si>
    <t>FEC.ktoe.CY.ISI.EAF.FINISHING.THERM.LPG</t>
  </si>
  <si>
    <t>FEC.ktoe.CY.ISI.EAF.FINISHING.THERM.DIESEL_LIQBIO</t>
  </si>
  <si>
    <t>FEC.ktoe.CY.ISI.EAF.FINISHING.THERM.NG_BIOGAS</t>
  </si>
  <si>
    <t>FEC.ktoe.CY.ISI.EAF.FINISHING_STEAM.TOTAL.TOTAL</t>
  </si>
  <si>
    <t>FEC.ktoe.CY.ISI.EAF.FINISHING_STEAM.STEAM.NONCOKE_SOLIDS</t>
  </si>
  <si>
    <t>FEC.ktoe.CY.ISI.EAF.FINISHING_STEAM.STEAM.RFG</t>
  </si>
  <si>
    <t>FEC.ktoe.CY.ISI.EAF.FINISHING_STEAM.STEAM.LPG</t>
  </si>
  <si>
    <t>FEC.ktoe.CY.ISI.EAF.FINISHING_STEAM.STEAM.DIESEL_LIQBIO</t>
  </si>
  <si>
    <t>FEC.ktoe.CY.ISI.EAF.FINISHING_STEAM.STEAM.RFO</t>
  </si>
  <si>
    <t>FEC.ktoe.CY.ISI.EAF.FINISHING_STEAM.STEAM.OTHER</t>
  </si>
  <si>
    <t>FEC.ktoe.CY.ISI.EAF.FINISHING_STEAM.STEAM.NG_BIOGAS</t>
  </si>
  <si>
    <t>FEC.ktoe.CY.ISI.EAF.FINISHING_STEAM.STEAM.DERIVED</t>
  </si>
  <si>
    <t>FEC.ktoe.CY.ISI.EAF.FINISHING_STEAM.STEAM.BIOMASS_WASTE</t>
  </si>
  <si>
    <t>FEC.ktoe.CY.ISI.EAF.FINISHING_STEAM.STEAM.STEAM_DISTR</t>
  </si>
  <si>
    <t>FEC.ktoe.CY.ISI.EAF.FINISHING.ELEC.ELEC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</si>
  <si>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</si>
  <si>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</si>
  <si>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</si>
  <si>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UED.ktoe.CY.ISI.BF_BOF.TOTAL.TOTAL.TOTAL</t>
  </si>
  <si>
    <t>UED.ktoe.CY.ISI.BF_BOF.LIGHT.GENERIC.ELEC</t>
  </si>
  <si>
    <t>UED.ktoe.CY.ISI.BF_BOF.AIRCOMP.GENERIC.ELEC</t>
  </si>
  <si>
    <t>UED.ktoe.CY.ISI.BF_BOF.MOTOR.GENERIC.ELEC</t>
  </si>
  <si>
    <t>UED.ktoe.CY.ISI.BF_BOF.FANS.GENERIC.ELEC</t>
  </si>
  <si>
    <t>UED.ktoe.CY.ISI.BF_BOF.LOW_ENTH.TOTAL.TOTAL</t>
  </si>
  <si>
    <t>UED.ktoe.CY.ISI.BF_BOF.LOW_ENTH.THERM.DIESEL_LIQBIO</t>
  </si>
  <si>
    <t>UED.ktoe.CY.ISI.BF_BOF.LOW_ENTH.THERM.NG_BIOGAS</t>
  </si>
  <si>
    <t>UED.ktoe.CY.ISI.BF_BOF.LOW_ENTH.THERM.SOLAR_GEO</t>
  </si>
  <si>
    <t>UED.ktoe.CY.ISI.BF_BOF.LOW_ENTH.HP.AMBIENT</t>
  </si>
  <si>
    <t>UED.ktoe.CY.ISI.BF_BOF.LOW_ENTH.THERM.ELEC</t>
  </si>
  <si>
    <t>UED.ktoe.CY.ISI.BF_BOF.SINTERING.TOTAL.TOTAL</t>
  </si>
  <si>
    <t>UED.ktoe.CY.ISI.BF_BOF.SINTERING.THERM.NONCOKE_SOLIDS</t>
  </si>
  <si>
    <t>UED.ktoe.CY.ISI.BF_BOF.SINTERING.THERM.RFO</t>
  </si>
  <si>
    <t>UED.ktoe.CY.ISI.BF_BOF.SINTERING.THERM.NG_BIOGAS</t>
  </si>
  <si>
    <t>UED.ktoe.CY.ISI.BF_BOF.SINTERING.THERM.DERIVED</t>
  </si>
  <si>
    <t>UED.ktoe.CY.ISI.BF_BOF.SINTERING.THERM.ELEC</t>
  </si>
  <si>
    <t>UED.ktoe.CY.ISI.BF_BOF.BLAST_FURNACE.TOTAL.TOTAL</t>
  </si>
  <si>
    <t>UED.ktoe.CY.ISI.BF_BOF.BLAST_FURNACE.THERM.NONCOKE_SOLIDS</t>
  </si>
  <si>
    <t>UED.ktoe.CY.ISI.BF_BOF.BLAST_FURNACE.THERM.COKE</t>
  </si>
  <si>
    <t>UED.ktoe.CY.ISI.BF_BOF.BLAST_FURNACE.THERM.RFO</t>
  </si>
  <si>
    <t>UED.ktoe.CY.ISI.BF_BOF.BLAST_FURNACE.THERM.NG_BIOGAS</t>
  </si>
  <si>
    <t>UED.ktoe.CY.ISI.BF_BOF.BLAST_FURNACE.THERM.DERIVED</t>
  </si>
  <si>
    <t>UED.ktoe.CY.ISI.BF_BOF.REFINING.TOTAL.TOTAL</t>
  </si>
  <si>
    <t>UED.ktoe.CY.ISI.BF_BOF.REFINING.THERM.TOTAL</t>
  </si>
  <si>
    <t>UED.ktoe.CY.ISI.BF_BOF.REFINING.THERM.LPG</t>
  </si>
  <si>
    <t>UED.ktoe.CY.ISI.BF_BOF.REFINING.THERM.DIESEL_LIQBIO</t>
  </si>
  <si>
    <t>UED.ktoe.CY.ISI.BF_BOF.REFINING.THERM.RFO</t>
  </si>
  <si>
    <t>UED.ktoe.CY.ISI.BF_BOF.REFINING.THERM.NG_BIOGAS</t>
  </si>
  <si>
    <t>UED.ktoe.CY.ISI.BF_BOF.REFINING.ELEC.ELEC</t>
  </si>
  <si>
    <t>UED.ktoe.CY.ISI.BF_BOF.FINISHING.THERM.TOTAL</t>
  </si>
  <si>
    <t>UED.ktoe.CY.ISI.BF_BOF.FINISHING.THERM.LPG</t>
  </si>
  <si>
    <t>UED.ktoe.CY.ISI.BF_BOF.FINISHING.THERM.DIESEL_LIQBIO</t>
  </si>
  <si>
    <t>UED.ktoe.CY.ISI.BF_BOF.FINISHING.THERM.NG_BIOGAS</t>
  </si>
  <si>
    <t>UED.ktoe.CY.ISI.BF_BOF.FINISHING_STEAM.TOTAL.TOTAL</t>
  </si>
  <si>
    <t>UED.ktoe.CY.ISI.BF_BOF.FINISHING_STEAM.STEAM.NONCOKE_SOLIDS</t>
  </si>
  <si>
    <t>UED.ktoe.CY.ISI.BF_BOF.FINISHING_STEAM.STEAM.RFG</t>
  </si>
  <si>
    <t>UED.ktoe.CY.ISI.BF_BOF.FINISHING_STEAM.STEAM.LPG</t>
  </si>
  <si>
    <t>UED.ktoe.CY.ISI.BF_BOF.FINISHING_STEAM.STEAM.DIESEL_LIQBIO</t>
  </si>
  <si>
    <t>UED.ktoe.CY.ISI.BF_BOF.FINISHING_STEAM.STEAM.RFO</t>
  </si>
  <si>
    <t>UED.ktoe.CY.ISI.BF_BOF.FINISHING_STEAM.STEAM.OTHER</t>
  </si>
  <si>
    <t>UED.ktoe.CY.ISI.BF_BOF.FINISHING_STEAM.STEAM.NG_BIOGAS</t>
  </si>
  <si>
    <t>UED.ktoe.CY.ISI.BF_BOF.FINISHING_STEAM.STEAM.DERIVED</t>
  </si>
  <si>
    <t>UED.ktoe.CY.ISI.BF_BOF.FINISHING_STEAM.STEAM.BIOMASS_WASTE</t>
  </si>
  <si>
    <t>UED.ktoe.CY.ISI.BF_BOF.FINISHING_STEAM.STEAM.STEAM_DISTR</t>
  </si>
  <si>
    <t>UED.ktoe.CY.ISI.BF_BOF.FINISHING.ELEC.ELEC</t>
  </si>
  <si>
    <t>UED.ktoe.CY.ISI.EAF.TOTAL.TOTAL.TOTAL</t>
  </si>
  <si>
    <t>UED.ktoe.CY.ISI.EAF.LIGHT.GENERIC.ELEC</t>
  </si>
  <si>
    <t>UED.ktoe.CY.ISI.EAF.AIRCOMP.GENERIC.ELEC</t>
  </si>
  <si>
    <t>UED.ktoe.CY.ISI.EAF.MOTOR.GENERIC.ELEC</t>
  </si>
  <si>
    <t>UED.ktoe.CY.ISI.EAF.FANS.GENERIC.ELEC</t>
  </si>
  <si>
    <t>UED.ktoe.CY.ISI.EAF.LOW_ENTH.TOTAL.TOTAL</t>
  </si>
  <si>
    <t>UED.ktoe.CY.ISI.EAF.LOW_ENTH.THERM.DIESEL_LIQBIO</t>
  </si>
  <si>
    <t>UED.ktoe.CY.ISI.EAF.LOW_ENTH.THERM.NG_BIOGAS</t>
  </si>
  <si>
    <t>UED.ktoe.CY.ISI.EAF.LOW_ENTH.THERM.SOLAR_GEO</t>
  </si>
  <si>
    <t>UED.ktoe.CY.ISI.EAF.LOW_ENTH.HP.AMBIENT</t>
  </si>
  <si>
    <t>UED.ktoe.CY.ISI.EAF.LOW_ENTH.THERM.ELEC</t>
  </si>
  <si>
    <t>UED.ktoe.CY.ISI.EAF.SMELTING.TOTAL.TOTAL</t>
  </si>
  <si>
    <t>UED.ktoe.CY.ISI.EAF.SMELTING.THERM.NONCOKE_SOLIDS</t>
  </si>
  <si>
    <t>UED.ktoe.CY.ISI.EAF.SMELTING.THERM.RFO</t>
  </si>
  <si>
    <t>UED.ktoe.CY.ISI.EAF.SMELTING.THERM.NG_BIOGAS</t>
  </si>
  <si>
    <t>UED.ktoe.CY.ISI.EAF.SMELTING.THERM.DERIVED</t>
  </si>
  <si>
    <t>UED.ktoe.CY.ISI.EAF.ARC_FURNACE.ELEC.ELEC</t>
  </si>
  <si>
    <t>UED.ktoe.CY.ISI.EAF.REFINING.TOTAL.TOTAL</t>
  </si>
  <si>
    <t>UED.ktoe.CY.ISI.EAF.REFINING.THERM.TOTAL</t>
  </si>
  <si>
    <t>UED.ktoe.CY.ISI.EAF.REFINING.THERM.LPG</t>
  </si>
  <si>
    <t>UED.ktoe.CY.ISI.EAF.REFINING.THERM.DIESEL_LIQBIO</t>
  </si>
  <si>
    <t>UED.ktoe.CY.ISI.EAF.REFINING.THERM.RFO</t>
  </si>
  <si>
    <t>UED.ktoe.CY.ISI.EAF.REFINING.THERM.NG_BIOGAS</t>
  </si>
  <si>
    <t>UED.ktoe.CY.ISI.EAF.REFINING.ELEC.ELEC</t>
  </si>
  <si>
    <t>UED.ktoe.CY.ISI.EAF.FINISHING.THERM.TOTAL</t>
  </si>
  <si>
    <t>UED.ktoe.CY.ISI.EAF.FINISHING.THERM.LPG</t>
  </si>
  <si>
    <t>UED.ktoe.CY.ISI.EAF.FINISHING.THERM.DIESEL_LIQBIO</t>
  </si>
  <si>
    <t>UED.ktoe.CY.ISI.EAF.FINISHING.THERM.NG_BIOGAS</t>
  </si>
  <si>
    <t>UED.ktoe.CY.ISI.EAF.FINISHING_STEAM.TOTAL.TOTAL</t>
  </si>
  <si>
    <t>UED.ktoe.CY.ISI.EAF.FINISHING_STEAM.STEAM.NONCOKE_SOLIDS</t>
  </si>
  <si>
    <t>UED.ktoe.CY.ISI.EAF.FINISHING_STEAM.STEAM.RFG</t>
  </si>
  <si>
    <t>UED.ktoe.CY.ISI.EAF.FINISHING_STEAM.STEAM.LPG</t>
  </si>
  <si>
    <t>UED.ktoe.CY.ISI.EAF.FINISHING_STEAM.STEAM.DIESEL_LIQBIO</t>
  </si>
  <si>
    <t>UED.ktoe.CY.ISI.EAF.FINISHING_STEAM.STEAM.RFO</t>
  </si>
  <si>
    <t>UED.ktoe.CY.ISI.EAF.FINISHING_STEAM.STEAM.OTHER</t>
  </si>
  <si>
    <t>UED.ktoe.CY.ISI.EAF.FINISHING_STEAM.STEAM.NG_BIOGAS</t>
  </si>
  <si>
    <t>UED.ktoe.CY.ISI.EAF.FINISHING_STEAM.STEAM.DERIVED</t>
  </si>
  <si>
    <t>UED.ktoe.CY.ISI.EAF.FINISHING_STEAM.STEAM.BIOMASS_WASTE</t>
  </si>
  <si>
    <t>UED.ktoe.CY.ISI.EAF.FINISHING_STEAM.STEAM.STEAM_DISTR</t>
  </si>
  <si>
    <t>UED.ktoe.CY.ISI.EAF.FINISHING.ELEC.ELEC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</si>
  <si>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</si>
  <si>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</si>
  <si>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</si>
  <si>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FUEL_EMI.ktCO2.CY.ISI.BF_BOF.LIGHT.GENERIC.ELEC</t>
  </si>
  <si>
    <t>FUEL_EMI.ktCO2.CY.ISI.BF_BOF.AIRCOMP.GENERIC.ELEC</t>
  </si>
  <si>
    <t>FUEL_EMI.ktCO2.CY.ISI.BF_BOF.MOTOR.GENERIC.ELEC</t>
  </si>
  <si>
    <t>FUEL_EMI.ktCO2.CY.ISI.BF_BOF.FANS.GENERIC.ELEC</t>
  </si>
  <si>
    <t>FUEL_EMI.ktCO2.CY.ISI.BF_BOF.LOW_ENTH.TOTAL.TOTAL</t>
  </si>
  <si>
    <t>FUEL_EMI.ktCO2.CY.ISI.BF_BOF.LOW_ENTH.THERM.DIESEL_LIQBIO</t>
  </si>
  <si>
    <t>FUEL_EMI.ktCO2.CY.ISI.BF_BOF.LOW_ENTH.THERM.NG_BIOGAS</t>
  </si>
  <si>
    <t>FUEL_EMI.ktCO2.CY.ISI.BF_BOF.LOW_ENTH.THERM.SOLAR_GEO</t>
  </si>
  <si>
    <t>FUEL_EMI.ktCO2.CY.ISI.BF_BOF.LOW_ENTH.HP.AMBIENT</t>
  </si>
  <si>
    <t>FUEL_EMI.ktCO2.CY.ISI.BF_BOF.LOW_ENTH.THERM.ELEC</t>
  </si>
  <si>
    <t>FUEL_EMI.ktCO2.CY.ISI.BF_BOF.SINTERING.TOTAL.TOTAL</t>
  </si>
  <si>
    <t>FUEL_EMI.ktCO2.CY.ISI.BF_BOF.SINTERING.THERM.NONCOKE_SOLIDS</t>
  </si>
  <si>
    <t>FUEL_EMI.ktCO2.CY.ISI.BF_BOF.SINTERING.THERM.RFO</t>
  </si>
  <si>
    <t>FUEL_EMI.ktCO2.CY.ISI.BF_BOF.SINTERING.THERM.NG_BIOGAS</t>
  </si>
  <si>
    <t>FUEL_EMI.ktCO2.CY.ISI.BF_BOF.SINTERING.THERM.DERIVED</t>
  </si>
  <si>
    <t>FUEL_EMI.ktCO2.CY.ISI.BF_BOF.SINTERING.THERM.ELEC</t>
  </si>
  <si>
    <t>FUEL_EMI.ktCO2.CY.ISI.BF_BOF.BLAST_FURNACE.TOTAL.TOTAL</t>
  </si>
  <si>
    <t>FUEL_EMI.ktCO2.CY.ISI.BF_BOF.BLAST_FURNACE.THERM.NONCOKE_SOLIDS</t>
  </si>
  <si>
    <t>FUEL_EMI.ktCO2.CY.ISI.BF_BOF.BLAST_FURNACE.THERM.COKE</t>
  </si>
  <si>
    <t>FUEL_EMI.ktCO2.CY.ISI.BF_BOF.BLAST_FURNACE.THERM.RFO</t>
  </si>
  <si>
    <t>FUEL_EMI.ktCO2.CY.ISI.BF_BOF.BLAST_FURNACE.THERM.NG_BIOGAS</t>
  </si>
  <si>
    <t>FUEL_EMI.ktCO2.CY.ISI.BF_BOF.BLAST_FURNACE.THERM.DERIVED</t>
  </si>
  <si>
    <t>FUEL_EMI.ktCO2.CY.ISI.BF_BOF.REFINING.TOTAL.TOTAL</t>
  </si>
  <si>
    <t>FUEL_EMI.ktCO2.CY.ISI.BF_BOF.REFINING.THERM.TOTAL</t>
  </si>
  <si>
    <t>FUEL_EMI.ktCO2.CY.ISI.BF_BOF.REFINING.THERM.LPG</t>
  </si>
  <si>
    <t>FUEL_EMI.ktCO2.CY.ISI.BF_BOF.REFINING.THERM.DIESEL_LIQBIO</t>
  </si>
  <si>
    <t>FUEL_EMI.ktCO2.CY.ISI.BF_BOF.REFINING.THERM.RFO</t>
  </si>
  <si>
    <t>FUEL_EMI.ktCO2.CY.ISI.BF_BOF.REFINING.THERM.NG_BIOGAS</t>
  </si>
  <si>
    <t>FUEL_EMI.ktCO2.CY.ISI.BF_BOF.REFINING.ELEC.ELEC</t>
  </si>
  <si>
    <t>FUEL_EMI.ktCO2.CY.ISI.BF_BOF.FINISHING.THERM.TOTAL</t>
  </si>
  <si>
    <t>FUEL_EMI.ktCO2.CY.ISI.BF_BOF.FINISHING.THERM.LPG</t>
  </si>
  <si>
    <t>FUEL_EMI.ktCO2.CY.ISI.BF_BOF.FINISHING.THERM.DIESEL_LIQBIO</t>
  </si>
  <si>
    <t>FUEL_EMI.ktCO2.CY.ISI.BF_BOF.FINISHING.THERM.NG_BIOGAS</t>
  </si>
  <si>
    <t>FUEL_EMI.ktCO2.CY.ISI.BF_BOF.FINISHING_STEAM.TOTAL.TOTAL</t>
  </si>
  <si>
    <t>FUEL_EMI.ktCO2.CY.ISI.BF_BOF.FINISHING_STEAM.STEAM.NONCOKE_SOLIDS</t>
  </si>
  <si>
    <t>FUEL_EMI.ktCO2.CY.ISI.BF_BOF.FINISHING_STEAM.STEAM.RFG</t>
  </si>
  <si>
    <t>FUEL_EMI.ktCO2.CY.ISI.BF_BOF.FINISHING_STEAM.STEAM.LPG</t>
  </si>
  <si>
    <t>FUEL_EMI.ktCO2.CY.ISI.BF_BOF.FINISHING_STEAM.STEAM.DIESEL_LIQBIO</t>
  </si>
  <si>
    <t>FUEL_EMI.ktCO2.CY.ISI.BF_BOF.FINISHING_STEAM.STEAM.RFO</t>
  </si>
  <si>
    <t>FUEL_EMI.ktCO2.CY.ISI.BF_BOF.FINISHING_STEAM.STEAM.OTHER</t>
  </si>
  <si>
    <t>FUEL_EMI.ktCO2.CY.ISI.BF_BOF.FINISHING_STEAM.STEAM.NG_BIOGAS</t>
  </si>
  <si>
    <t>FUEL_EMI.ktCO2.CY.ISI.BF_BOF.FINISHING_STEAM.STEAM.DERIVED</t>
  </si>
  <si>
    <t>FUEL_EMI.ktCO2.CY.ISI.BF_BOF.FINISHING_STEAM.STEAM.BIOMASS_WASTE</t>
  </si>
  <si>
    <t>FUEL_EMI.ktCO2.CY.ISI.BF_BOF.FINISHING_STEAM.STEAM.STEAM_DISTR</t>
  </si>
  <si>
    <t>FUEL_EMI.ktCO2.CY.ISI.BF_BOF.FINISHING.ELEC.ELEC</t>
  </si>
  <si>
    <t>PROCESS_EMI.ktCO2.CY.ISI.BF_BOF</t>
  </si>
  <si>
    <t>FUEL_EMI.ktCO2.CY.ISI.EAF.LIGHT.GENERIC.ELEC</t>
  </si>
  <si>
    <t>FUEL_EMI.ktCO2.CY.ISI.EAF.AIRCOMP.GENERIC.ELEC</t>
  </si>
  <si>
    <t>FUEL_EMI.ktCO2.CY.ISI.EAF.MOTOR.GENERIC.ELEC</t>
  </si>
  <si>
    <t>FUEL_EMI.ktCO2.CY.ISI.EAF.FANS.GENERIC.ELEC</t>
  </si>
  <si>
    <t>FUEL_EMI.ktCO2.CY.ISI.EAF.LOW_ENTH.TOTAL.TOTAL</t>
  </si>
  <si>
    <t>FUEL_EMI.ktCO2.CY.ISI.EAF.LOW_ENTH.THERM.DIESEL_LIQBIO</t>
  </si>
  <si>
    <t>FUEL_EMI.ktCO2.CY.ISI.EAF.LOW_ENTH.THERM.NG_BIOGAS</t>
  </si>
  <si>
    <t>FUEL_EMI.ktCO2.CY.ISI.EAF.LOW_ENTH.THERM.SOLAR_GEO</t>
  </si>
  <si>
    <t>FUEL_EMI.ktCO2.CY.ISI.EAF.LOW_ENTH.HP.AMBIENT</t>
  </si>
  <si>
    <t>FUEL_EMI.ktCO2.CY.ISI.EAF.LOW_ENTH.THERM.ELEC</t>
  </si>
  <si>
    <t>FUEL_EMI.ktCO2.CY.ISI.EAF.SMELTING.TOTAL.TOTAL</t>
  </si>
  <si>
    <t>FUEL_EMI.ktCO2.CY.ISI.EAF.SMELTING.THERM.NONCOKE_SOLIDS</t>
  </si>
  <si>
    <t>FUEL_EMI.ktCO2.CY.ISI.EAF.SMELTING.THERM.RFO</t>
  </si>
  <si>
    <t>FUEL_EMI.ktCO2.CY.ISI.EAF.SMELTING.THERM.NG_BIOGAS</t>
  </si>
  <si>
    <t>FUEL_EMI.ktCO2.CY.ISI.EAF.SMELTING.THERM.DERIVED</t>
  </si>
  <si>
    <t>FUEL_EMI.ktCO2.CY.ISI.EAF.ARC_FURNACE.ELEC.ELEC</t>
  </si>
  <si>
    <t>FUEL_EMI.ktCO2.CY.ISI.EAF.REFINING.TOTAL.TOTAL</t>
  </si>
  <si>
    <t>FUEL_EMI.ktCO2.CY.ISI.EAF.REFINING.THERM.TOTAL</t>
  </si>
  <si>
    <t>FUEL_EMI.ktCO2.CY.ISI.EAF.REFINING.THERM.LPG</t>
  </si>
  <si>
    <t>FUEL_EMI.ktCO2.CY.ISI.EAF.REFINING.THERM.DIESEL_LIQBIO</t>
  </si>
  <si>
    <t>FUEL_EMI.ktCO2.CY.ISI.EAF.REFINING.THERM.RFO</t>
  </si>
  <si>
    <t>FUEL_EMI.ktCO2.CY.ISI.EAF.REFINING.THERM.NG_BIOGAS</t>
  </si>
  <si>
    <t>FUEL_EMI.ktCO2.CY.ISI.EAF.REFINING.ELEC.ELEC</t>
  </si>
  <si>
    <t>FUEL_EMI.ktCO2.CY.ISI.EAF.FINISHING.THERM.TOTAL</t>
  </si>
  <si>
    <t>FUEL_EMI.ktCO2.CY.ISI.EAF.FINISHING.THERM.LPG</t>
  </si>
  <si>
    <t>FUEL_EMI.ktCO2.CY.ISI.EAF.FINISHING.THERM.DIESEL_LIQBIO</t>
  </si>
  <si>
    <t>FUEL_EMI.ktCO2.CY.ISI.EAF.FINISHING.THERM.NG_BIOGAS</t>
  </si>
  <si>
    <t>FUEL_EMI.ktCO2.CY.ISI.EAF.FINISHING_STEAM.TOTAL.TOTAL</t>
  </si>
  <si>
    <t>FUEL_EMI.ktCO2.CY.ISI.EAF.FINISHING_STEAM.STEAM.NONCOKE_SOLIDS</t>
  </si>
  <si>
    <t>FUEL_EMI.ktCO2.CY.ISI.EAF.FINISHING_STEAM.STEAM.RFG</t>
  </si>
  <si>
    <t>FUEL_EMI.ktCO2.CY.ISI.EAF.FINISHING_STEAM.STEAM.LPG</t>
  </si>
  <si>
    <t>FUEL_EMI.ktCO2.CY.ISI.EAF.FINISHING_STEAM.STEAM.DIESEL_LIQBIO</t>
  </si>
  <si>
    <t>FUEL_EMI.ktCO2.CY.ISI.EAF.FINISHING_STEAM.STEAM.RFO</t>
  </si>
  <si>
    <t>FUEL_EMI.ktCO2.CY.ISI.EAF.FINISHING_STEAM.STEAM.OTHER</t>
  </si>
  <si>
    <t>FUEL_EMI.ktCO2.CY.ISI.EAF.FINISHING_STEAM.STEAM.NG_BIOGAS</t>
  </si>
  <si>
    <t>FUEL_EMI.ktCO2.CY.ISI.EAF.FINISHING_STEAM.STEAM.DERIVED</t>
  </si>
  <si>
    <t>FUEL_EMI.ktCO2.CY.ISI.EAF.FINISHING_STEAM.STEAM.BIOMASS_WASTE</t>
  </si>
  <si>
    <t>FUEL_EMI.ktCO2.CY.ISI.EAF.FINISHING_STEAM.STEAM.STEAM_DISTR</t>
  </si>
  <si>
    <t>FUEL_EMI.ktCO2.CY.ISI.EAF.FINISHING.ELEC.ELEC</t>
  </si>
  <si>
    <t>PROCESS_EMI.ktCO2.CY.ISI.EAF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</si>
  <si>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</si>
  <si>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</si>
  <si>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</si>
  <si>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</si>
  <si>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VA.Meuro2015.CY.NFM.ALUMINA</t>
  </si>
  <si>
    <t>VA.Meuro2015.CY.NFM.PRIM_ALU</t>
  </si>
  <si>
    <t>VA.Meuro2015.CY.NFM.SEC_ALU</t>
  </si>
  <si>
    <t>VA.Meuro2015.CY.NFM.OTHER_NFM</t>
  </si>
  <si>
    <t>Physical output (kt)</t>
  </si>
  <si>
    <t>Alumina production (kt)</t>
  </si>
  <si>
    <t>OUTPUT.kt.CY.NFM.ALUMINA</t>
  </si>
  <si>
    <t>Aluminium production (kt)</t>
  </si>
  <si>
    <t>OUTPUT.kt.CY.NFM.PRIM_ALU</t>
  </si>
  <si>
    <t>OUTPUT.kt.CY.NFM.SEC_ALU</t>
  </si>
  <si>
    <t>Other non-ferrous metals (kt lead eq.)</t>
  </si>
  <si>
    <t>OUTPUT.kt.CY.NFM.OTHER_NFM</t>
  </si>
  <si>
    <t>Installed capacity (kt production)</t>
  </si>
  <si>
    <t>CAP.kt.CY.NFM.ALUMINA</t>
  </si>
  <si>
    <t>CAP.kt.CY.NFM.PRIM_ALU</t>
  </si>
  <si>
    <t>CAP.kt.CY.NFM.SEC_ALU</t>
  </si>
  <si>
    <t>CAP.kt.CY.NFM.OTHER_NFM</t>
  </si>
  <si>
    <t>Capacity investment (kt production)</t>
  </si>
  <si>
    <t>NEWCAP.kt.CY.NFM.ALUMINA</t>
  </si>
  <si>
    <t>NEWCAP.kt.CY.NFM.PRIM_ALU</t>
  </si>
  <si>
    <t>NEWCAP.kt.CY.NFM.SEC_ALU</t>
  </si>
  <si>
    <t>NEWCAP.kt.CY.NFM.OTHER_NFM</t>
  </si>
  <si>
    <t>Decommissioned capacity (kt production)</t>
  </si>
  <si>
    <t>Idle capacity (kt production)</t>
  </si>
  <si>
    <t>FEC.ktoe.CY.NFM.TOTAL.TOTAL.TOTAL.TOTAL</t>
  </si>
  <si>
    <t>FEC.ktoe.CY.NFM.TOTAL.TOTAL.TOTAL.SOLIDS</t>
  </si>
  <si>
    <t>FEC.ktoe.CY.NFM.TOTAL.TOTAL.TOTAL.RFG</t>
  </si>
  <si>
    <t>FEC.ktoe.CY.NFM.TOTAL.TOTAL.TOTAL.LPG</t>
  </si>
  <si>
    <t>FEC.ktoe.CY.NFM.TOTAL.TOTAL.TOTAL.DIESEL</t>
  </si>
  <si>
    <t>FEC.ktoe.CY.NFM.TOTAL.TOTAL.TOTAL.RFO</t>
  </si>
  <si>
    <t>FEC.ktoe.CY.NFM.TOTAL.TOTAL.TOTAL.OTHER</t>
  </si>
  <si>
    <t>FEC.ktoe.CY.NFM.TOTAL.TOTAL.TOTAL.NG</t>
  </si>
  <si>
    <t>FEC.ktoe.CY.NFM.TOTAL.TOTAL.TOTAL.DERIVED</t>
  </si>
  <si>
    <t>FEC.ktoe.CY.NFM.TOTAL.TOTAL.TOTAL.BIOMASS_WASTE</t>
  </si>
  <si>
    <t>FEC.ktoe.CY.NFM.TOTAL.TOTAL.TOTAL.BIOGAS</t>
  </si>
  <si>
    <t>FEC.ktoe.CY.NFM.TOTAL.TOTAL.TOTAL.LIQBIO</t>
  </si>
  <si>
    <t>FEC.ktoe.CY.NFM.TOTAL.TOTAL.TOTAL.SOLAR</t>
  </si>
  <si>
    <t>FEC.ktoe.CY.NFM.TOTAL.TOTAL.TOTAL.GEO</t>
  </si>
  <si>
    <t>FEC.ktoe.CY.NFM.TOTAL.TOTAL.TOTAL.AMBIENT</t>
  </si>
  <si>
    <t>FEC.ktoe.CY.NFM.TOTAL.TOTAL.TOTAL.STEAM_DISTR</t>
  </si>
  <si>
    <t>FEC.ktoe.CY.NFM.TOTAL.TOTAL.TOTAL.ELEC</t>
  </si>
  <si>
    <t>FEC.ktoe.CY.NFM.ALUMINA.TOTAL.TOTAL.TOTAL</t>
  </si>
  <si>
    <t>FEC.ktoe.CY.NFM.ALUMINA.LIGHT.GENERIC.ELEC</t>
  </si>
  <si>
    <t>FEC.ktoe.CY.NFM.ALUMINA.AIRCOMP.GENERIC.ELEC</t>
  </si>
  <si>
    <t>FEC.ktoe.CY.NFM.ALUMINA.MOTOR.GENERIC.ELEC</t>
  </si>
  <si>
    <t>FEC.ktoe.CY.NFM.ALUMINA.FANS.GENERIC.ELEC</t>
  </si>
  <si>
    <t>FEC.ktoe.CY.NFM.ALUMINA.LOW_ENTH.TOTAL.TOTAL</t>
  </si>
  <si>
    <t>FEC.ktoe.CY.NFM.ALUMINA.LOW_ENTH.THERM.DIESEL_LIQBIO</t>
  </si>
  <si>
    <t>FEC.ktoe.CY.NFM.ALUMINA.LOW_ENTH.THERM.NG_BIOGAS</t>
  </si>
  <si>
    <t>FEC.ktoe.CY.NFM.ALUMINA.LOW_ENTH.THERM.SOLAR_GEO</t>
  </si>
  <si>
    <t>FEC.ktoe.CY.NFM.ALUMINA.LOW_ENTH.HP.AMBIENT</t>
  </si>
  <si>
    <t>FEC.ktoe.CY.NFM.ALUMINA.LOW_ENTH.THERM.ELEC</t>
  </si>
  <si>
    <t>Alumina production: High-enthalpy heat</t>
  </si>
  <si>
    <t>FEC.ktoe.CY.NFM.ALUMINA.A_PRODUCTION.TOTAL.TOTAL</t>
  </si>
  <si>
    <t>FEC.ktoe.CY.NFM.ALUMINA.A_PRODUCTION.STEAM.SOLIDS</t>
  </si>
  <si>
    <t>FEC.ktoe.CY.NFM.ALUMINA.A_PRODUCTION.STEAM.RFG</t>
  </si>
  <si>
    <t>FEC.ktoe.CY.NFM.ALUMINA.A_PRODUCTION.STEAM.LPG</t>
  </si>
  <si>
    <t>FEC.ktoe.CY.NFM.ALUMINA.A_PRODUCTION.STEAM.DIESEL_LIQBIO</t>
  </si>
  <si>
    <t>FEC.ktoe.CY.NFM.ALUMINA.A_PRODUCTION.STEAM.RFO</t>
  </si>
  <si>
    <t>FEC.ktoe.CY.NFM.ALUMINA.A_PRODUCTION.STEAM.OTHER</t>
  </si>
  <si>
    <t>FEC.ktoe.CY.NFM.ALUMINA.A_PRODUCTION.STEAM.NG_BIOGAS</t>
  </si>
  <si>
    <t>FEC.ktoe.CY.NFM.ALUMINA.A_PRODUCTION.STEAM.DERIVED</t>
  </si>
  <si>
    <t>FEC.ktoe.CY.NFM.ALUMINA.A_PRODUCTION.STEAM.BIOMASS_WASTE</t>
  </si>
  <si>
    <t>FEC.ktoe.CY.NFM.ALUMINA.A_PRODUCTION.STEAM.STEAM_DISTR</t>
  </si>
  <si>
    <t>Alumina production: Refining</t>
  </si>
  <si>
    <t>FEC.ktoe.CY.NFM.ALUMINA.A_REFINING.TOTAL.TOTAL</t>
  </si>
  <si>
    <t>FEC.ktoe.CY.NFM.ALUMINA.A_REFINING.THERM.LPG</t>
  </si>
  <si>
    <t>FEC.ktoe.CY.NFM.ALUMINA.A_REFINING.THERM.DIESEL_LIQBIO</t>
  </si>
  <si>
    <t>FEC.ktoe.CY.NFM.ALUMINA.A_REFINING.THERM.RFO</t>
  </si>
  <si>
    <t>FEC.ktoe.CY.NFM.ALUMINA.A_REFINING.THERM.NG_BIOGAS</t>
  </si>
  <si>
    <t>FEC.ktoe.CY.NFM.ALUMINA.A_REFINING.THERM.ELEC</t>
  </si>
  <si>
    <t>FEC.ktoe.CY.NFM.PRIM_ALU.TOTAL.TOTAL.TOTAL</t>
  </si>
  <si>
    <t>FEC.ktoe.CY.NFM.PRIM_ALU.LIGHT.GENERIC.ELEC</t>
  </si>
  <si>
    <t>FEC.ktoe.CY.NFM.PRIM_ALU.AIRCOMP.GENERIC.ELEC</t>
  </si>
  <si>
    <t>FEC.ktoe.CY.NFM.PRIM_ALU.MOTOR.GENERIC.ELEC</t>
  </si>
  <si>
    <t>FEC.ktoe.CY.NFM.PRIM_ALU.FANS.GENERIC.ELEC</t>
  </si>
  <si>
    <t>FEC.ktoe.CY.NFM.PRIM_ALU.LOW_ENTH.TOTAL.TOTAL</t>
  </si>
  <si>
    <t>FEC.ktoe.CY.NFM.PRIM_ALU.LOW_ENTH.THERM.DIESEL_LIQBIO</t>
  </si>
  <si>
    <t>FEC.ktoe.CY.NFM.PRIM_ALU.LOW_ENTH.THERM.NG_BIOGAS</t>
  </si>
  <si>
    <t>FEC.ktoe.CY.NFM.PRIM_ALU.LOW_ENTH.THERM.SOLAR_GEO</t>
  </si>
  <si>
    <t>FEC.ktoe.CY.NFM.PRIM_ALU.LOW_ENTH.HP.AMBIENT</t>
  </si>
  <si>
    <t>FEC.ktoe.CY.NFM.PRIM_ALU.LOW_ENTH.THERM.ELEC</t>
  </si>
  <si>
    <t>Aluminium electrolysis (smelting)</t>
  </si>
  <si>
    <t>FEC.ktoe.CY.NFM.PRIM_ALU.SMELTING.ELEC.ELEC</t>
  </si>
  <si>
    <t>Aluminium processing  (metallurgy e.g. cast house, reheating)</t>
  </si>
  <si>
    <t>FEC.ktoe.CY.NFM.PRIM_ALU.PROCESSING.TOTAL.TOTAL</t>
  </si>
  <si>
    <t>Aluminium processing - Thermal</t>
  </si>
  <si>
    <t>FEC.ktoe.CY.NFM.PRIM_ALU.PROCESSING.THERM.TOTAL</t>
  </si>
  <si>
    <t>FEC.ktoe.CY.NFM.PRIM_ALU.PROCESSING.THERM.LPG</t>
  </si>
  <si>
    <t>FEC.ktoe.CY.NFM.PRIM_ALU.PROCESSING.THERM.DIESEL_LIQBIO</t>
  </si>
  <si>
    <t>FEC.ktoe.CY.NFM.PRIM_ALU.PROCESSING.THERM.RFO</t>
  </si>
  <si>
    <t>FEC.ktoe.CY.NFM.PRIM_ALU.PROCESSING.THERM.NG_BIOGAS</t>
  </si>
  <si>
    <t>Aluminium processing - Electric</t>
  </si>
  <si>
    <t>FEC.ktoe.CY.NFM.PRIM_ALU.PROCESSING.ELEC.ELEC</t>
  </si>
  <si>
    <t>Aluminium finishing</t>
  </si>
  <si>
    <t>Aluminium finishing - Thermal</t>
  </si>
  <si>
    <t>FEC.ktoe.CY.NFM.PRIM_ALU.FINISHING.THERM.TOTAL</t>
  </si>
  <si>
    <t>FEC.ktoe.CY.NFM.PRIM_ALU.FINISHING.THERM.LPG</t>
  </si>
  <si>
    <t>FEC.ktoe.CY.NFM.PRIM_ALU.FINISHING.THERM.DIESEL_LIQBIO</t>
  </si>
  <si>
    <t>FEC.ktoe.CY.NFM.PRIM_ALU.FINISHING.THERM.NG_BIOGAS</t>
  </si>
  <si>
    <t>Aluminium finishing - Steam</t>
  </si>
  <si>
    <t>FEC.ktoe.CY.NFM.PRIM_ALU.FINISHING_STEAM.TOTAL.TOTAL</t>
  </si>
  <si>
    <t>FEC.ktoe.CY.NFM.PRIM_ALU.FINISHING_STEAM.STEAM.SOLIDS</t>
  </si>
  <si>
    <t>FEC.ktoe.CY.NFM.PRIM_ALU.FINISHING_STEAM.STEAM.RFG</t>
  </si>
  <si>
    <t>FEC.ktoe.CY.NFM.PRIM_ALU.FINISHING_STEAM.STEAM.LPG</t>
  </si>
  <si>
    <t>FEC.ktoe.CY.NFM.PRIM_ALU.FINISHING_STEAM.STEAM.DIESEL_LIQBIO</t>
  </si>
  <si>
    <t>FEC.ktoe.CY.NFM.PRIM_ALU.FINISHING_STEAM.STEAM.RFO</t>
  </si>
  <si>
    <t>FEC.ktoe.CY.NFM.PRIM_ALU.FINISHING_STEAM.STEAM.OTHER</t>
  </si>
  <si>
    <t>FEC.ktoe.CY.NFM.PRIM_ALU.FINISHING_STEAM.STEAM.NG_BIOGAS</t>
  </si>
  <si>
    <t>FEC.ktoe.CY.NFM.PRIM_ALU.FINISHING_STEAM.STEAM.DERIVED</t>
  </si>
  <si>
    <t>FEC.ktoe.CY.NFM.PRIM_ALU.FINISHING_STEAM.STEAM.BIOMASS_WASTE</t>
  </si>
  <si>
    <t>FEC.ktoe.CY.NFM.PRIM_ALU.FINISHING_STEAM.STEAM.STEAM_DISTR</t>
  </si>
  <si>
    <t>Aluminium finishing - Electric</t>
  </si>
  <si>
    <t>FEC.ktoe.CY.NFM.PRIM_ALU.FINISHING.ELEC.ELEC</t>
  </si>
  <si>
    <t>FEC.ktoe.CY.NFM.SEC_ALU.TOTAL.TOTAL.TOTAL</t>
  </si>
  <si>
    <t>FEC.ktoe.CY.NFM.SEC_ALU.LIGHT.GENERIC.ELEC</t>
  </si>
  <si>
    <t>FEC.ktoe.CY.NFM.SEC_ALU.AIRCOMP.GENERIC.ELEC</t>
  </si>
  <si>
    <t>FEC.ktoe.CY.NFM.SEC_ALU.MOTOR.GENERIC.ELEC</t>
  </si>
  <si>
    <t>FEC.ktoe.CY.NFM.SEC_ALU.FANS.GENERIC.ELEC</t>
  </si>
  <si>
    <t>FEC.ktoe.CY.NFM.SEC_ALU.LOW_ENTH.TOTAL.TOTAL</t>
  </si>
  <si>
    <t>FEC.ktoe.CY.NFM.SEC_ALU.LOW_ENTH.THERM.DIESEL_LIQBIO</t>
  </si>
  <si>
    <t>FEC.ktoe.CY.NFM.SEC_ALU.LOW_ENTH.THERM.NG_BIOGAS</t>
  </si>
  <si>
    <t>FEC.ktoe.CY.NFM.SEC_ALU.LOW_ENTH.THERM.SOLAR_GEO</t>
  </si>
  <si>
    <t>FEC.ktoe.CY.NFM.SEC_ALU.LOW_ENTH.HP.AMBIENT</t>
  </si>
  <si>
    <t>FEC.ktoe.CY.NFM.SEC_ALU.LOW_ENTH.THERM.ELEC</t>
  </si>
  <si>
    <t>Secondary aluminium (incl. pre-treatment, remelting)</t>
  </si>
  <si>
    <t>FEC.ktoe.CY.NFM.SEC_ALU.SEC_REMELTING.TOTAL.TOTAL</t>
  </si>
  <si>
    <t>Secondary aluminium - Thermal</t>
  </si>
  <si>
    <t>FEC.ktoe.CY.NFM.SEC_ALU.SEC_REMELTING.THERM.TOTAL</t>
  </si>
  <si>
    <t>FEC.ktoe.CY.NFM.SEC_ALU.SEC_REMELTING.THERM.LPG</t>
  </si>
  <si>
    <t>FEC.ktoe.CY.NFM.SEC_ALU.SEC_REMELTING.THERM.DIESEL_LIQBIO</t>
  </si>
  <si>
    <t>FEC.ktoe.CY.NFM.SEC_ALU.SEC_REMELTING.THERM.RFO</t>
  </si>
  <si>
    <t>FEC.ktoe.CY.NFM.SEC_ALU.SEC_REMELTING.THERM.NG_BIOGAS</t>
  </si>
  <si>
    <t>Secondary aluminium - Electric</t>
  </si>
  <si>
    <t>FEC.ktoe.CY.NFM.SEC_ALU.SEC_REMELTING.ELEC.ELEC</t>
  </si>
  <si>
    <t>FEC.ktoe.CY.NFM.SEC_ALU.SEC_PROCESSING.TOTAL.TOTAL</t>
  </si>
  <si>
    <t>FEC.ktoe.CY.NFM.SEC_ALU.SEC_PROCESSING.THERM.TOTAL</t>
  </si>
  <si>
    <t>FEC.ktoe.CY.NFM.SEC_ALU.SEC_PROCESSING.THERM.LPG</t>
  </si>
  <si>
    <t>FEC.ktoe.CY.NFM.SEC_ALU.SEC_PROCESSING.THERM.DIESEL_LIQBIO</t>
  </si>
  <si>
    <t>FEC.ktoe.CY.NFM.SEC_ALU.SEC_PROCESSING.THERM.RFO</t>
  </si>
  <si>
    <t>FEC.ktoe.CY.NFM.SEC_ALU.SEC_PROCESSING.THERM.NG_BIOGAS</t>
  </si>
  <si>
    <t>FEC.ktoe.CY.NFM.SEC_ALU.SEC_PROCESSING.ELEC.ELEC</t>
  </si>
  <si>
    <t>FEC.ktoe.CY.NFM.SEC_ALU.SEC_FINISHING.THERM.TOTAL</t>
  </si>
  <si>
    <t>FEC.ktoe.CY.NFM.SEC_ALU.SEC_FINISHING.THERM.LPG</t>
  </si>
  <si>
    <t>FEC.ktoe.CY.NFM.SEC_ALU.SEC_FINISHING.THERM.DIESEL_LIQBIO</t>
  </si>
  <si>
    <t>FEC.ktoe.CY.NFM.SEC_ALU.SEC_FINISHING.THERM.NG_BIOGAS</t>
  </si>
  <si>
    <t>FEC.ktoe.CY.NFM.SEC_ALU.SEC_FINISHING_STEAM.TOTAL.TOTAL</t>
  </si>
  <si>
    <t>FEC.ktoe.CY.NFM.SEC_ALU.SEC_FINISHING_STEAM.STEAM.SOLIDS</t>
  </si>
  <si>
    <t>FEC.ktoe.CY.NFM.SEC_ALU.SEC_FINISHING_STEAM.STEAM.RFG</t>
  </si>
  <si>
    <t>FEC.ktoe.CY.NFM.SEC_ALU.SEC_FINISHING_STEAM.STEAM.LPG</t>
  </si>
  <si>
    <t>FEC.ktoe.CY.NFM.SEC_ALU.SEC_FINISHING_STEAM.STEAM.DIESEL_LIQBIO</t>
  </si>
  <si>
    <t>FEC.ktoe.CY.NFM.SEC_ALU.SEC_FINISHING_STEAM.STEAM.RFO</t>
  </si>
  <si>
    <t>FEC.ktoe.CY.NFM.SEC_ALU.SEC_FINISHING_STEAM.STEAM.OTHER</t>
  </si>
  <si>
    <t>FEC.ktoe.CY.NFM.SEC_ALU.SEC_FINISHING_STEAM.STEAM.NG_BIOGAS</t>
  </si>
  <si>
    <t>FEC.ktoe.CY.NFM.SEC_ALU.SEC_FINISHING_STEAM.STEAM.DERIVED</t>
  </si>
  <si>
    <t>FEC.ktoe.CY.NFM.SEC_ALU.SEC_FINISHING_STEAM.STEAM.BIOMASS_WASTE</t>
  </si>
  <si>
    <t>FEC.ktoe.CY.NFM.SEC_ALU.SEC_FINISHING_STEAM.STEAM.STEAM_DISTR</t>
  </si>
  <si>
    <t>FEC.ktoe.CY.NFM.SEC_ALU.SEC_FINISHING.ELEC.ELEC</t>
  </si>
  <si>
    <t>FEC.ktoe.CY.NFM.OTHER_NFM.TOTAL.TOTAL.TOTAL</t>
  </si>
  <si>
    <t>FEC.ktoe.CY.NFM.OTHER_NFM.LIGHT.GENERIC.ELEC</t>
  </si>
  <si>
    <t>FEC.ktoe.CY.NFM.OTHER_NFM.AIRCOMP.GENERIC.ELEC</t>
  </si>
  <si>
    <t>FEC.ktoe.CY.NFM.OTHER_NFM.MOTOR.GENERIC.ELEC</t>
  </si>
  <si>
    <t>FEC.ktoe.CY.NFM.OTHER_NFM.FANS.GENERIC.ELEC</t>
  </si>
  <si>
    <t>FEC.ktoe.CY.NFM.OTHER_NFM.LOW_ENTH.TOTAL.TOTAL</t>
  </si>
  <si>
    <t>FEC.ktoe.CY.NFM.OTHER_NFM.LOW_ENTH.THERM.DIESEL_LIQBIO</t>
  </si>
  <si>
    <t>FEC.ktoe.CY.NFM.OTHER_NFM.LOW_ENTH.THERM.NG_BIOGAS</t>
  </si>
  <si>
    <t>FEC.ktoe.CY.NFM.OTHER_NFM.LOW_ENTH.THERM.SOLAR_GEO</t>
  </si>
  <si>
    <t>FEC.ktoe.CY.NFM.OTHER_NFM.LOW_ENTH.HP.AMBIENT</t>
  </si>
  <si>
    <t>FEC.ktoe.CY.NFM.OTHER_NFM.LOW_ENTH.THERM.ELEC</t>
  </si>
  <si>
    <t>Other Metals: production</t>
  </si>
  <si>
    <t>FEC.ktoe.CY.NFM.OTHER_NFM.OTH_PRODUCTION.TOTAL.TOTAL</t>
  </si>
  <si>
    <t>Metal production - Thermal</t>
  </si>
  <si>
    <t>FEC.ktoe.CY.NFM.OTHER_NFM.OTH_PRODUCTION.THERM.TOTAL</t>
  </si>
  <si>
    <t>FEC.ktoe.CY.NFM.OTHER_NFM.OTH_PRODUCTION.THERM.SOLIDS</t>
  </si>
  <si>
    <t>FEC.ktoe.CY.NFM.OTHER_NFM.OTH_PRODUCTION.THERM.LPG</t>
  </si>
  <si>
    <t>FEC.ktoe.CY.NFM.OTHER_NFM.OTH_PRODUCTION.THERM.DIESEL_LIQBIO</t>
  </si>
  <si>
    <t>FEC.ktoe.CY.NFM.OTHER_NFM.OTH_PRODUCTION.THERM.RFO</t>
  </si>
  <si>
    <t>FEC.ktoe.CY.NFM.OTHER_NFM.OTH_PRODUCTION.THERM.NG_BIOGAS</t>
  </si>
  <si>
    <t>Metal production - Electric</t>
  </si>
  <si>
    <t>FEC.ktoe.CY.NFM.OTHER_NFM.OTH_PRODUCTION.ELEC.ELEC</t>
  </si>
  <si>
    <t>Metal processing  (metallurgy e.g. cast house, reheating)</t>
  </si>
  <si>
    <t>FEC.ktoe.CY.NFM.OTHER_NFM.OTH_PROCESSING.TOTAL.TOTAL</t>
  </si>
  <si>
    <t>Metal processing - Thermal</t>
  </si>
  <si>
    <t>FEC.ktoe.CY.NFM.OTHER_NFM.OTH_PROCESSING.THERM.TOTAL</t>
  </si>
  <si>
    <t>FEC.ktoe.CY.NFM.OTHER_NFM.OTH_PROCESSING.THERM.LPG</t>
  </si>
  <si>
    <t>FEC.ktoe.CY.NFM.OTHER_NFM.OTH_PROCESSING.THERM.DIESEL_LIQBIO</t>
  </si>
  <si>
    <t>FEC.ktoe.CY.NFM.OTHER_NFM.OTH_PROCESSING.THERM.RFO</t>
  </si>
  <si>
    <t>FEC.ktoe.CY.NFM.OTHER_NFM.OTH_PROCESSING.THERM.NG_BIOGAS</t>
  </si>
  <si>
    <t>Metal processing - Electric</t>
  </si>
  <si>
    <t>FEC.ktoe.CY.NFM.OTHER_NFM.OTH_PROCESSING.ELEC.ELEC</t>
  </si>
  <si>
    <t>Metal finishing</t>
  </si>
  <si>
    <t>Metal finishing - Thermal</t>
  </si>
  <si>
    <t>FEC.ktoe.CY.NFM.OTHER_NFM.OTH_FINISHING.THERM.TOTAL</t>
  </si>
  <si>
    <t>FEC.ktoe.CY.NFM.OTHER_NFM.OTH_FINISHING.THERM.LPG</t>
  </si>
  <si>
    <t>FEC.ktoe.CY.NFM.OTHER_NFM.OTH_FINISHING.THERM.DIESEL_LIQBIO</t>
  </si>
  <si>
    <t>FEC.ktoe.CY.NFM.OTHER_NFM.OTH_FINISHING.THERM.NG_BIOGAS</t>
  </si>
  <si>
    <t>Metal finishing - Steam</t>
  </si>
  <si>
    <t>FEC.ktoe.CY.NFM.OTHER_NFM.OTH_FINISHING_STEAM.TOTAL.TOTAL</t>
  </si>
  <si>
    <t>FEC.ktoe.CY.NFM.OTHER_NFM.OTH_FINISHING_STEAM.STEAM.SOLIDS</t>
  </si>
  <si>
    <t>FEC.ktoe.CY.NFM.OTHER_NFM.OTH_FINISHING_STEAM.STEAM.RFG</t>
  </si>
  <si>
    <t>FEC.ktoe.CY.NFM.OTHER_NFM.OTH_FINISHING_STEAM.STEAM.LPG</t>
  </si>
  <si>
    <t>FEC.ktoe.CY.NFM.OTHER_NFM.OTH_FINISHING_STEAM.STEAM.DIESEL_LIQBIO</t>
  </si>
  <si>
    <t>FEC.ktoe.CY.NFM.OTHER_NFM.OTH_FINISHING_STEAM.STEAM.RFO</t>
  </si>
  <si>
    <t>FEC.ktoe.CY.NFM.OTHER_NFM.OTH_FINISHING_STEAM.STEAM.OTHER</t>
  </si>
  <si>
    <t>FEC.ktoe.CY.NFM.OTHER_NFM.OTH_FINISHING_STEAM.STEAM.NG_BIOGAS</t>
  </si>
  <si>
    <t>FEC.ktoe.CY.NFM.OTHER_NFM.OTH_FINISHING_STEAM.STEAM.DERIVED</t>
  </si>
  <si>
    <t>FEC.ktoe.CY.NFM.OTHER_NFM.OTH_FINISHING_STEAM.STEAM.BIOMASS_WASTE</t>
  </si>
  <si>
    <t>FEC.ktoe.CY.NFM.OTHER_NFM.OTH_FINISHING_STEAM.STEAM.STEAM_DISTR</t>
  </si>
  <si>
    <t>Metal finishing - Electric</t>
  </si>
  <si>
    <t>FEC.ktoe.CY.NFM.OTHER_NFM.OTH_FINISHING.ELEC.ELEC</t>
  </si>
  <si>
    <t>UED.ktoe.CY.NFM.ALUMINA.TOTAL.TOTAL.TOTAL</t>
  </si>
  <si>
    <t>UED.ktoe.CY.NFM.ALUMINA.LIGHT.GENERIC.ELEC</t>
  </si>
  <si>
    <t>UED.ktoe.CY.NFM.ALUMINA.AIRCOMP.GENERIC.ELEC</t>
  </si>
  <si>
    <t>UED.ktoe.CY.NFM.ALUMINA.MOTOR.GENERIC.ELEC</t>
  </si>
  <si>
    <t>UED.ktoe.CY.NFM.ALUMINA.FANS.GENERIC.ELEC</t>
  </si>
  <si>
    <t>UED.ktoe.CY.NFM.ALUMINA.LOW_ENTH.TOTAL.TOTAL</t>
  </si>
  <si>
    <t>UED.ktoe.CY.NFM.ALUMINA.LOW_ENTH.THERM.DIESEL_LIQBIO</t>
  </si>
  <si>
    <t>UED.ktoe.CY.NFM.ALUMINA.LOW_ENTH.THERM.NG_BIOGAS</t>
  </si>
  <si>
    <t>UED.ktoe.CY.NFM.ALUMINA.LOW_ENTH.THERM.SOLAR_GEO</t>
  </si>
  <si>
    <t>UED.ktoe.CY.NFM.ALUMINA.LOW_ENTH.HP.AMBIENT</t>
  </si>
  <si>
    <t>UED.ktoe.CY.NFM.ALUMINA.LOW_ENTH.THERM.ELEC</t>
  </si>
  <si>
    <t>UED.ktoe.CY.NFM.ALUMINA.A_PRODUCTION.TOTAL.TOTAL</t>
  </si>
  <si>
    <t>UED.ktoe.CY.NFM.ALUMINA.A_PRODUCTION.STEAM.SOLIDS</t>
  </si>
  <si>
    <t>UED.ktoe.CY.NFM.ALUMINA.A_PRODUCTION.STEAM.RFG</t>
  </si>
  <si>
    <t>UED.ktoe.CY.NFM.ALUMINA.A_PRODUCTION.STEAM.LPG</t>
  </si>
  <si>
    <t>UED.ktoe.CY.NFM.ALUMINA.A_PRODUCTION.STEAM.DIESEL_LIQBIO</t>
  </si>
  <si>
    <t>UED.ktoe.CY.NFM.ALUMINA.A_PRODUCTION.STEAM.RFO</t>
  </si>
  <si>
    <t>UED.ktoe.CY.NFM.ALUMINA.A_PRODUCTION.STEAM.OTHER</t>
  </si>
  <si>
    <t>UED.ktoe.CY.NFM.ALUMINA.A_PRODUCTION.STEAM.NG_BIOGAS</t>
  </si>
  <si>
    <t>UED.ktoe.CY.NFM.ALUMINA.A_PRODUCTION.STEAM.DERIVED</t>
  </si>
  <si>
    <t>UED.ktoe.CY.NFM.ALUMINA.A_PRODUCTION.STEAM.BIOMASS_WASTE</t>
  </si>
  <si>
    <t>UED.ktoe.CY.NFM.ALUMINA.A_PRODUCTION.STEAM.STEAM_DISTR</t>
  </si>
  <si>
    <t>UED.ktoe.CY.NFM.ALUMINA.A_REFINING.TOTAL.TOTAL</t>
  </si>
  <si>
    <t>UED.ktoe.CY.NFM.ALUMINA.A_REFINING.THERM.LPG</t>
  </si>
  <si>
    <t>UED.ktoe.CY.NFM.ALUMINA.A_REFINING.THERM.DIESEL_LIQBIO</t>
  </si>
  <si>
    <t>UED.ktoe.CY.NFM.ALUMINA.A_REFINING.THERM.RFO</t>
  </si>
  <si>
    <t>UED.ktoe.CY.NFM.ALUMINA.A_REFINING.THERM.NG_BIOGAS</t>
  </si>
  <si>
    <t>UED.ktoe.CY.NFM.ALUMINA.A_REFINING.THERM.ELEC</t>
  </si>
  <si>
    <t>UED.ktoe.CY.NFM.PRIM_ALU.TOTAL.TOTAL.TOTAL</t>
  </si>
  <si>
    <t>UED.ktoe.CY.NFM.PRIM_ALU.LIGHT.GENERIC.ELEC</t>
  </si>
  <si>
    <t>UED.ktoe.CY.NFM.PRIM_ALU.AIRCOMP.GENERIC.ELEC</t>
  </si>
  <si>
    <t>UED.ktoe.CY.NFM.PRIM_ALU.MOTOR.GENERIC.ELEC</t>
  </si>
  <si>
    <t>UED.ktoe.CY.NFM.PRIM_ALU.FANS.GENERIC.ELEC</t>
  </si>
  <si>
    <t>UED.ktoe.CY.NFM.PRIM_ALU.LOW_ENTH.TOTAL.TOTAL</t>
  </si>
  <si>
    <t>UED.ktoe.CY.NFM.PRIM_ALU.LOW_ENTH.THERM.DIESEL_LIQBIO</t>
  </si>
  <si>
    <t>UED.ktoe.CY.NFM.PRIM_ALU.LOW_ENTH.THERM.NG_BIOGAS</t>
  </si>
  <si>
    <t>UED.ktoe.CY.NFM.PRIM_ALU.LOW_ENTH.THERM.SOLAR_GEO</t>
  </si>
  <si>
    <t>UED.ktoe.CY.NFM.PRIM_ALU.LOW_ENTH.HP.AMBIENT</t>
  </si>
  <si>
    <t>UED.ktoe.CY.NFM.PRIM_ALU.LOW_ENTH.THERM.ELEC</t>
  </si>
  <si>
    <t>UED.ktoe.CY.NFM.PRIM_ALU.SMELTING.ELEC.ELEC</t>
  </si>
  <si>
    <t>UED.ktoe.CY.NFM.PRIM_ALU.PROCESSING.TOTAL.TOTAL</t>
  </si>
  <si>
    <t>UED.ktoe.CY.NFM.PRIM_ALU.PROCESSING.THERM.TOTAL</t>
  </si>
  <si>
    <t>UED.ktoe.CY.NFM.PRIM_ALU.PROCESSING.THERM.LPG</t>
  </si>
  <si>
    <t>UED.ktoe.CY.NFM.PRIM_ALU.PROCESSING.THERM.DIESEL_LIQBIO</t>
  </si>
  <si>
    <t>UED.ktoe.CY.NFM.PRIM_ALU.PROCESSING.THERM.RFO</t>
  </si>
  <si>
    <t>UED.ktoe.CY.NFM.PRIM_ALU.PROCESSING.THERM.NG_BIOGAS</t>
  </si>
  <si>
    <t>UED.ktoe.CY.NFM.PRIM_ALU.PROCESSING.ELEC.ELEC</t>
  </si>
  <si>
    <t>UED.ktoe.CY.NFM.PRIM_ALU.FINISHING.THERM.TOTAL</t>
  </si>
  <si>
    <t>UED.ktoe.CY.NFM.PRIM_ALU.FINISHING.THERM.LPG</t>
  </si>
  <si>
    <t>UED.ktoe.CY.NFM.PRIM_ALU.FINISHING.THERM.DIESEL_LIQBIO</t>
  </si>
  <si>
    <t>UED.ktoe.CY.NFM.PRIM_ALU.FINISHING.THERM.NG_BIOGAS</t>
  </si>
  <si>
    <t>UED.ktoe.CY.NFM.PRIM_ALU.FINISHING_STEAM.TOTAL.TOTAL</t>
  </si>
  <si>
    <t>UED.ktoe.CY.NFM.PRIM_ALU.FINISHING_STEAM.STEAM.SOLIDS</t>
  </si>
  <si>
    <t>UED.ktoe.CY.NFM.PRIM_ALU.FINISHING_STEAM.STEAM.RFG</t>
  </si>
  <si>
    <t>UED.ktoe.CY.NFM.PRIM_ALU.FINISHING_STEAM.STEAM.LPG</t>
  </si>
  <si>
    <t>UED.ktoe.CY.NFM.PRIM_ALU.FINISHING_STEAM.STEAM.DIESEL_LIQBIO</t>
  </si>
  <si>
    <t>UED.ktoe.CY.NFM.PRIM_ALU.FINISHING_STEAM.STEAM.RFO</t>
  </si>
  <si>
    <t>UED.ktoe.CY.NFM.PRIM_ALU.FINISHING_STEAM.STEAM.OTHER</t>
  </si>
  <si>
    <t>UED.ktoe.CY.NFM.PRIM_ALU.FINISHING_STEAM.STEAM.NG_BIOGAS</t>
  </si>
  <si>
    <t>UED.ktoe.CY.NFM.PRIM_ALU.FINISHING_STEAM.STEAM.DERIVED</t>
  </si>
  <si>
    <t>UED.ktoe.CY.NFM.PRIM_ALU.FINISHING_STEAM.STEAM.BIOMASS_WASTE</t>
  </si>
  <si>
    <t>UED.ktoe.CY.NFM.PRIM_ALU.FINISHING_STEAM.STEAM.STEAM_DISTR</t>
  </si>
  <si>
    <t>UED.ktoe.CY.NFM.PRIM_ALU.FINISHING.ELEC.ELEC</t>
  </si>
  <si>
    <t>UED.ktoe.CY.NFM.SEC_ALU.TOTAL.TOTAL.TOTAL</t>
  </si>
  <si>
    <t>UED.ktoe.CY.NFM.SEC_ALU.LIGHT.GENERIC.ELEC</t>
  </si>
  <si>
    <t>UED.ktoe.CY.NFM.SEC_ALU.AIRCOMP.GENERIC.ELEC</t>
  </si>
  <si>
    <t>UED.ktoe.CY.NFM.SEC_ALU.MOTOR.GENERIC.ELEC</t>
  </si>
  <si>
    <t>UED.ktoe.CY.NFM.SEC_ALU.FANS.GENERIC.ELEC</t>
  </si>
  <si>
    <t>UED.ktoe.CY.NFM.SEC_ALU.LOW_ENTH.TOTAL.TOTAL</t>
  </si>
  <si>
    <t>UED.ktoe.CY.NFM.SEC_ALU.LOW_ENTH.THERM.DIESEL_LIQBIO</t>
  </si>
  <si>
    <t>UED.ktoe.CY.NFM.SEC_ALU.LOW_ENTH.THERM.NG_BIOGAS</t>
  </si>
  <si>
    <t>UED.ktoe.CY.NFM.SEC_ALU.LOW_ENTH.THERM.SOLAR_GEO</t>
  </si>
  <si>
    <t>UED.ktoe.CY.NFM.SEC_ALU.LOW_ENTH.HP.AMBIENT</t>
  </si>
  <si>
    <t>UED.ktoe.CY.NFM.SEC_ALU.LOW_ENTH.THERM.ELEC</t>
  </si>
  <si>
    <t>UED.ktoe.CY.NFM.SEC_ALU.SEC_REMELTING.TOTAL.TOTAL</t>
  </si>
  <si>
    <t>UED.ktoe.CY.NFM.SEC_ALU.SEC_REMELTING.THERM.TOTAL</t>
  </si>
  <si>
    <t>UED.ktoe.CY.NFM.SEC_ALU.SEC_REMELTING.THERM.LPG</t>
  </si>
  <si>
    <t>UED.ktoe.CY.NFM.SEC_ALU.SEC_REMELTING.THERM.DIESEL_LIQBIO</t>
  </si>
  <si>
    <t>UED.ktoe.CY.NFM.SEC_ALU.SEC_REMELTING.THERM.RFO</t>
  </si>
  <si>
    <t>UED.ktoe.CY.NFM.SEC_ALU.SEC_REMELTING.THERM.NG_BIOGAS</t>
  </si>
  <si>
    <t>UED.ktoe.CY.NFM.SEC_ALU.SEC_REMELTING.ELEC.ELEC</t>
  </si>
  <si>
    <t>UED.ktoe.CY.NFM.SEC_ALU.SEC_PROCESSING.TOTAL.TOTAL</t>
  </si>
  <si>
    <t>UED.ktoe.CY.NFM.SEC_ALU.SEC_PROCESSING.THERM.TOTAL</t>
  </si>
  <si>
    <t>UED.ktoe.CY.NFM.SEC_ALU.SEC_PROCESSING.THERM.LPG</t>
  </si>
  <si>
    <t>UED.ktoe.CY.NFM.SEC_ALU.SEC_PROCESSING.THERM.DIESEL_LIQBIO</t>
  </si>
  <si>
    <t>UED.ktoe.CY.NFM.SEC_ALU.SEC_PROCESSING.THERM.RFO</t>
  </si>
  <si>
    <t>UED.ktoe.CY.NFM.SEC_ALU.SEC_PROCESSING.THERM.NG_BIOGAS</t>
  </si>
  <si>
    <t>UED.ktoe.CY.NFM.SEC_ALU.SEC_PROCESSING.ELEC.ELEC</t>
  </si>
  <si>
    <t>UED.ktoe.CY.NFM.SEC_ALU.SEC_FINISHING.THERM.TOTAL</t>
  </si>
  <si>
    <t>UED.ktoe.CY.NFM.SEC_ALU.SEC_FINISHING.THERM.LPG</t>
  </si>
  <si>
    <t>UED.ktoe.CY.NFM.SEC_ALU.SEC_FINISHING.THERM.DIESEL_LIQBIO</t>
  </si>
  <si>
    <t>UED.ktoe.CY.NFM.SEC_ALU.SEC_FINISHING.THERM.NG_BIOGAS</t>
  </si>
  <si>
    <t>UED.ktoe.CY.NFM.SEC_ALU.SEC_FINISHING_STEAM.TOTAL.TOTAL</t>
  </si>
  <si>
    <t>UED.ktoe.CY.NFM.SEC_ALU.SEC_FINISHING_STEAM.STEAM.SOLIDS</t>
  </si>
  <si>
    <t>UED.ktoe.CY.NFM.SEC_ALU.SEC_FINISHING_STEAM.STEAM.RFG</t>
  </si>
  <si>
    <t>UED.ktoe.CY.NFM.SEC_ALU.SEC_FINISHING_STEAM.STEAM.LPG</t>
  </si>
  <si>
    <t>UED.ktoe.CY.NFM.SEC_ALU.SEC_FINISHING_STEAM.STEAM.DIESEL_LIQBIO</t>
  </si>
  <si>
    <t>UED.ktoe.CY.NFM.SEC_ALU.SEC_FINISHING_STEAM.STEAM.RFO</t>
  </si>
  <si>
    <t>UED.ktoe.CY.NFM.SEC_ALU.SEC_FINISHING_STEAM.STEAM.OTHER</t>
  </si>
  <si>
    <t>UED.ktoe.CY.NFM.SEC_ALU.SEC_FINISHING_STEAM.STEAM.NG_BIOGAS</t>
  </si>
  <si>
    <t>UED.ktoe.CY.NFM.SEC_ALU.SEC_FINISHING_STEAM.STEAM.DERIVED</t>
  </si>
  <si>
    <t>UED.ktoe.CY.NFM.SEC_ALU.SEC_FINISHING_STEAM.STEAM.BIOMASS_WASTE</t>
  </si>
  <si>
    <t>UED.ktoe.CY.NFM.SEC_ALU.SEC_FINISHING_STEAM.STEAM.STEAM_DISTR</t>
  </si>
  <si>
    <t>UED.ktoe.CY.NFM.SEC_ALU.SEC_FINISHING.ELEC.ELEC</t>
  </si>
  <si>
    <t>UED.ktoe.CY.NFM.OTHER_NFM.TOTAL.TOTAL.TOTAL</t>
  </si>
  <si>
    <t>UED.ktoe.CY.NFM.OTHER_NFM.LIGHT.GENERIC.ELEC</t>
  </si>
  <si>
    <t>UED.ktoe.CY.NFM.OTHER_NFM.AIRCOMP.GENERIC.ELEC</t>
  </si>
  <si>
    <t>UED.ktoe.CY.NFM.OTHER_NFM.MOTOR.GENERIC.ELEC</t>
  </si>
  <si>
    <t>UED.ktoe.CY.NFM.OTHER_NFM.FANS.GENERIC.ELEC</t>
  </si>
  <si>
    <t>UED.ktoe.CY.NFM.OTHER_NFM.LOW_ENTH.TOTAL.TOTAL</t>
  </si>
  <si>
    <t>UED.ktoe.CY.NFM.OTHER_NFM.LOW_ENTH.THERM.DIESEL_LIQBIO</t>
  </si>
  <si>
    <t>UED.ktoe.CY.NFM.OTHER_NFM.LOW_ENTH.THERM.NG_BIOGAS</t>
  </si>
  <si>
    <t>UED.ktoe.CY.NFM.OTHER_NFM.LOW_ENTH.THERM.SOLAR_GEO</t>
  </si>
  <si>
    <t>UED.ktoe.CY.NFM.OTHER_NFM.LOW_ENTH.HP.AMBIENT</t>
  </si>
  <si>
    <t>UED.ktoe.CY.NFM.OTHER_NFM.LOW_ENTH.THERM.ELEC</t>
  </si>
  <si>
    <t>UED.ktoe.CY.NFM.OTHER_NFM.OTH_PRODUCTION.TOTAL.TOTAL</t>
  </si>
  <si>
    <t>UED.ktoe.CY.NFM.OTHER_NFM.OTH_PRODUCTION.THERM.TOTAL</t>
  </si>
  <si>
    <t>UED.ktoe.CY.NFM.OTHER_NFM.OTH_PRODUCTION.THERM.SOLIDS</t>
  </si>
  <si>
    <t>UED.ktoe.CY.NFM.OTHER_NFM.OTH_PRODUCTION.THERM.LPG</t>
  </si>
  <si>
    <t>UED.ktoe.CY.NFM.OTHER_NFM.OTH_PRODUCTION.THERM.DIESEL_LIQBIO</t>
  </si>
  <si>
    <t>UED.ktoe.CY.NFM.OTHER_NFM.OTH_PRODUCTION.THERM.RFO</t>
  </si>
  <si>
    <t>UED.ktoe.CY.NFM.OTHER_NFM.OTH_PRODUCTION.THERM.NG_BIOGAS</t>
  </si>
  <si>
    <t>UED.ktoe.CY.NFM.OTHER_NFM.OTH_PRODUCTION.ELEC.ELEC</t>
  </si>
  <si>
    <t>UED.ktoe.CY.NFM.OTHER_NFM.OTH_PROCESSING.TOTAL.TOTAL</t>
  </si>
  <si>
    <t>UED.ktoe.CY.NFM.OTHER_NFM.OTH_PROCESSING.THERM.TOTAL</t>
  </si>
  <si>
    <t>UED.ktoe.CY.NFM.OTHER_NFM.OTH_PROCESSING.THERM.LPG</t>
  </si>
  <si>
    <t>UED.ktoe.CY.NFM.OTHER_NFM.OTH_PROCESSING.THERM.DIESEL_LIQBIO</t>
  </si>
  <si>
    <t>UED.ktoe.CY.NFM.OTHER_NFM.OTH_PROCESSING.THERM.RFO</t>
  </si>
  <si>
    <t>UED.ktoe.CY.NFM.OTHER_NFM.OTH_PROCESSING.THERM.NG_BIOGAS</t>
  </si>
  <si>
    <t>UED.ktoe.CY.NFM.OTHER_NFM.OTH_PROCESSING.ELEC.ELEC</t>
  </si>
  <si>
    <t>UED.ktoe.CY.NFM.OTHER_NFM.OTH_FINISHING.THERM.TOTAL</t>
  </si>
  <si>
    <t>UED.ktoe.CY.NFM.OTHER_NFM.OTH_FINISHING.THERM.LPG</t>
  </si>
  <si>
    <t>UED.ktoe.CY.NFM.OTHER_NFM.OTH_FINISHING.THERM.DIESEL_LIQBIO</t>
  </si>
  <si>
    <t>UED.ktoe.CY.NFM.OTHER_NFM.OTH_FINISHING.THERM.NG_BIOGAS</t>
  </si>
  <si>
    <t>UED.ktoe.CY.NFM.OTHER_NFM.OTH_FINISHING_STEAM.TOTAL.TOTAL</t>
  </si>
  <si>
    <t>UED.ktoe.CY.NFM.OTHER_NFM.OTH_FINISHING_STEAM.STEAM.SOLIDS</t>
  </si>
  <si>
    <t>UED.ktoe.CY.NFM.OTHER_NFM.OTH_FINISHING_STEAM.STEAM.RFG</t>
  </si>
  <si>
    <t>UED.ktoe.CY.NFM.OTHER_NFM.OTH_FINISHING_STEAM.STEAM.LPG</t>
  </si>
  <si>
    <t>UED.ktoe.CY.NFM.OTHER_NFM.OTH_FINISHING_STEAM.STEAM.DIESEL_LIQBIO</t>
  </si>
  <si>
    <t>UED.ktoe.CY.NFM.OTHER_NFM.OTH_FINISHING_STEAM.STEAM.RFO</t>
  </si>
  <si>
    <t>UED.ktoe.CY.NFM.OTHER_NFM.OTH_FINISHING_STEAM.STEAM.OTHER</t>
  </si>
  <si>
    <t>UED.ktoe.CY.NFM.OTHER_NFM.OTH_FINISHING_STEAM.STEAM.NG_BIOGAS</t>
  </si>
  <si>
    <t>UED.ktoe.CY.NFM.OTHER_NFM.OTH_FINISHING_STEAM.STEAM.DERIVED</t>
  </si>
  <si>
    <t>UED.ktoe.CY.NFM.OTHER_NFM.OTH_FINISHING_STEAM.STEAM.BIOMASS_WASTE</t>
  </si>
  <si>
    <t>UED.ktoe.CY.NFM.OTHER_NFM.OTH_FINISHING_STEAM.STEAM.STEAM_DISTR</t>
  </si>
  <si>
    <t>UED.ktoe.CY.NFM.OTHER_NFM.OTH_FINISHING.ELEC.ELEC</t>
  </si>
  <si>
    <t>FUEL_EMI.ktCO2.CY.NFM.ALUMINA.TOTAL.TOTAL.TOTAL</t>
  </si>
  <si>
    <t>FUEL_EMI.ktCO2.CY.NFM.ALUMINA.LIGHT.GENERIC.ELEC</t>
  </si>
  <si>
    <t>FUEL_EMI.ktCO2.CY.NFM.ALUMINA.AIRCOMP.GENERIC.ELEC</t>
  </si>
  <si>
    <t>FUEL_EMI.ktCO2.CY.NFM.ALUMINA.MOTOR.GENERIC.ELEC</t>
  </si>
  <si>
    <t>FUEL_EMI.ktCO2.CY.NFM.ALUMINA.FANS.GENERIC.ELEC</t>
  </si>
  <si>
    <t>FUEL_EMI.ktCO2.CY.NFM.ALUMINA.LOW_ENTH.TOTAL.TOTAL</t>
  </si>
  <si>
    <t>FUEL_EMI.ktCO2.CY.NFM.ALUMINA.LOW_ENTH.THERM.DIESEL_LIQBIO</t>
  </si>
  <si>
    <t>FUEL_EMI.ktCO2.CY.NFM.ALUMINA.LOW_ENTH.THERM.NG_BIOGAS</t>
  </si>
  <si>
    <t>FUEL_EMI.ktCO2.CY.NFM.ALUMINA.LOW_ENTH.THERM.SOLAR_GEO</t>
  </si>
  <si>
    <t>FUEL_EMI.ktCO2.CY.NFM.ALUMINA.LOW_ENTH.HP.AMBIENT</t>
  </si>
  <si>
    <t>FUEL_EMI.ktCO2.CY.NFM.ALUMINA.LOW_ENTH.THERM.ELEC</t>
  </si>
  <si>
    <t>FUEL_EMI.ktCO2.CY.NFM.ALUMINA.A_PRODUCTION.TOTAL.TOTAL</t>
  </si>
  <si>
    <t>FUEL_EMI.ktCO2.CY.NFM.ALUMINA.A_PRODUCTION.STEAM.SOLIDS</t>
  </si>
  <si>
    <t>FUEL_EMI.ktCO2.CY.NFM.ALUMINA.A_PRODUCTION.STEAM.RFG</t>
  </si>
  <si>
    <t>FUEL_EMI.ktCO2.CY.NFM.ALUMINA.A_PRODUCTION.STEAM.LPG</t>
  </si>
  <si>
    <t>FUEL_EMI.ktCO2.CY.NFM.ALUMINA.A_PRODUCTION.STEAM.DIESEL_LIQBIO</t>
  </si>
  <si>
    <t>FUEL_EMI.ktCO2.CY.NFM.ALUMINA.A_PRODUCTION.STEAM.RFO</t>
  </si>
  <si>
    <t>FUEL_EMI.ktCO2.CY.NFM.ALUMINA.A_PRODUCTION.STEAM.OTHER</t>
  </si>
  <si>
    <t>FUEL_EMI.ktCO2.CY.NFM.ALUMINA.A_PRODUCTION.STEAM.NG_BIOGAS</t>
  </si>
  <si>
    <t>FUEL_EMI.ktCO2.CY.NFM.ALUMINA.A_PRODUCTION.STEAM.DERIVED</t>
  </si>
  <si>
    <t>FUEL_EMI.ktCO2.CY.NFM.ALUMINA.A_PRODUCTION.STEAM.BIOMASS_WASTE</t>
  </si>
  <si>
    <t>FUEL_EMI.ktCO2.CY.NFM.ALUMINA.A_PRODUCTION.STEAM.STEAM_DISTR</t>
  </si>
  <si>
    <t>FUEL_EMI.ktCO2.CY.NFM.ALUMINA.A_REFINING.TOTAL.TOTAL</t>
  </si>
  <si>
    <t>FUEL_EMI.ktCO2.CY.NFM.ALUMINA.A_REFINING.THERM.LPG</t>
  </si>
  <si>
    <t>FUEL_EMI.ktCO2.CY.NFM.ALUMINA.A_REFINING.THERM.DIESEL_LIQBIO</t>
  </si>
  <si>
    <t>FUEL_EMI.ktCO2.CY.NFM.ALUMINA.A_REFINING.THERM.RFO</t>
  </si>
  <si>
    <t>FUEL_EMI.ktCO2.CY.NFM.ALUMINA.A_REFINING.THERM.NG_BIOGAS</t>
  </si>
  <si>
    <t>FUEL_EMI.ktCO2.CY.NFM.ALUMINA.A_REFINING.THERM.ELEC</t>
  </si>
  <si>
    <t>FUEL_EMI.ktCO2.CY.NFM.PRIM_ALU.LIGHT.GENERIC.ELEC</t>
  </si>
  <si>
    <t>FUEL_EMI.ktCO2.CY.NFM.PRIM_ALU.AIRCOMP.GENERIC.ELEC</t>
  </si>
  <si>
    <t>FUEL_EMI.ktCO2.CY.NFM.PRIM_ALU.MOTOR.GENERIC.ELEC</t>
  </si>
  <si>
    <t>FUEL_EMI.ktCO2.CY.NFM.PRIM_ALU.FANS.GENERIC.ELEC</t>
  </si>
  <si>
    <t>FUEL_EMI.ktCO2.CY.NFM.PRIM_ALU.LOW_ENTH.TOTAL.TOTAL</t>
  </si>
  <si>
    <t>FUEL_EMI.ktCO2.CY.NFM.PRIM_ALU.LOW_ENTH.THERM.DIESEL_LIQBIO</t>
  </si>
  <si>
    <t>FUEL_EMI.ktCO2.CY.NFM.PRIM_ALU.LOW_ENTH.THERM.NG_BIOGAS</t>
  </si>
  <si>
    <t>FUEL_EMI.ktCO2.CY.NFM.PRIM_ALU.LOW_ENTH.THERM.SOLAR_GEO</t>
  </si>
  <si>
    <t>FUEL_EMI.ktCO2.CY.NFM.PRIM_ALU.LOW_ENTH.HP.AMBIENT</t>
  </si>
  <si>
    <t>FUEL_EMI.ktCO2.CY.NFM.PRIM_ALU.LOW_ENTH.THERM.ELEC</t>
  </si>
  <si>
    <t>FUEL_EMI.ktCO2.CY.NFM.PRIM_ALU.SMELTING.ELEC.ELEC</t>
  </si>
  <si>
    <t>FUEL_EMI.ktCO2.CY.NFM.PRIM_ALU.PROCESSING.TOTAL.TOTAL</t>
  </si>
  <si>
    <t>FUEL_EMI.ktCO2.CY.NFM.PRIM_ALU.PROCESSING.THERM.TOTAL</t>
  </si>
  <si>
    <t>FUEL_EMI.ktCO2.CY.NFM.PRIM_ALU.PROCESSING.THERM.LPG</t>
  </si>
  <si>
    <t>FUEL_EMI.ktCO2.CY.NFM.PRIM_ALU.PROCESSING.THERM.DIESEL_LIQBIO</t>
  </si>
  <si>
    <t>FUEL_EMI.ktCO2.CY.NFM.PRIM_ALU.PROCESSING.THERM.RFO</t>
  </si>
  <si>
    <t>FUEL_EMI.ktCO2.CY.NFM.PRIM_ALU.PROCESSING.THERM.NG_BIOGAS</t>
  </si>
  <si>
    <t>FUEL_EMI.ktCO2.CY.NFM.PRIM_ALU.PROCESSING.ELEC.ELEC</t>
  </si>
  <si>
    <t>FUEL_EMI.ktCO2.CY.NFM.PRIM_ALU.FINISHING.THERM.TOTAL</t>
  </si>
  <si>
    <t>FUEL_EMI.ktCO2.CY.NFM.PRIM_ALU.FINISHING.THERM.LPG</t>
  </si>
  <si>
    <t>FUEL_EMI.ktCO2.CY.NFM.PRIM_ALU.FINISHING.THERM.DIESEL_LIQBIO</t>
  </si>
  <si>
    <t>FUEL_EMI.ktCO2.CY.NFM.PRIM_ALU.FINISHING.THERM.NG_BIOGAS</t>
  </si>
  <si>
    <t>FUEL_EMI.ktCO2.CY.NFM.PRIM_ALU.FINISHING_STEAM.TOTAL.TOTAL</t>
  </si>
  <si>
    <t>FUEL_EMI.ktCO2.CY.NFM.PRIM_ALU.FINISHING_STEAM.STEAM.SOLIDS</t>
  </si>
  <si>
    <t>FUEL_EMI.ktCO2.CY.NFM.PRIM_ALU.FINISHING_STEAM.STEAM.RFG</t>
  </si>
  <si>
    <t>FUEL_EMI.ktCO2.CY.NFM.PRIM_ALU.FINISHING_STEAM.STEAM.LPG</t>
  </si>
  <si>
    <t>FUEL_EMI.ktCO2.CY.NFM.PRIM_ALU.FINISHING_STEAM.STEAM.DIESEL_LIQBIO</t>
  </si>
  <si>
    <t>FUEL_EMI.ktCO2.CY.NFM.PRIM_ALU.FINISHING_STEAM.STEAM.RFO</t>
  </si>
  <si>
    <t>FUEL_EMI.ktCO2.CY.NFM.PRIM_ALU.FINISHING_STEAM.STEAM.OTHER</t>
  </si>
  <si>
    <t>FUEL_EMI.ktCO2.CY.NFM.PRIM_ALU.FINISHING_STEAM.STEAM.NG_BIOGAS</t>
  </si>
  <si>
    <t>FUEL_EMI.ktCO2.CY.NFM.PRIM_ALU.FINISHING_STEAM.STEAM.DERIVED</t>
  </si>
  <si>
    <t>FUEL_EMI.ktCO2.CY.NFM.PRIM_ALU.FINISHING_STEAM.STEAM.BIOMASS_WASTE</t>
  </si>
  <si>
    <t>FUEL_EMI.ktCO2.CY.NFM.PRIM_ALU.FINISHING_STEAM.STEAM.STEAM_DISTR</t>
  </si>
  <si>
    <t>FUEL_EMI.ktCO2.CY.NFM.PRIM_ALU.FINISHING.ELEC.ELEC</t>
  </si>
  <si>
    <t>PROCESS_EMI.ktCO2.CY.NFM.PRIM_ALU</t>
  </si>
  <si>
    <t>FUEL_EMI.ktCO2.CY.NFM.SEC_ALU.TOTAL.TOTAL.TOTAL</t>
  </si>
  <si>
    <t>FUEL_EMI.ktCO2.CY.NFM.SEC_ALU.LIGHT.GENERIC.ELEC</t>
  </si>
  <si>
    <t>FUEL_EMI.ktCO2.CY.NFM.SEC_ALU.AIRCOMP.GENERIC.ELEC</t>
  </si>
  <si>
    <t>FUEL_EMI.ktCO2.CY.NFM.SEC_ALU.MOTOR.GENERIC.ELEC</t>
  </si>
  <si>
    <t>FUEL_EMI.ktCO2.CY.NFM.SEC_ALU.FANS.GENERIC.ELEC</t>
  </si>
  <si>
    <t>FUEL_EMI.ktCO2.CY.NFM.SEC_ALU.LOW_ENTH.TOTAL.TOTAL</t>
  </si>
  <si>
    <t>FUEL_EMI.ktCO2.CY.NFM.SEC_ALU.LOW_ENTH.THERM.DIESEL_LIQBIO</t>
  </si>
  <si>
    <t>FUEL_EMI.ktCO2.CY.NFM.SEC_ALU.LOW_ENTH.THERM.NG_BIOGAS</t>
  </si>
  <si>
    <t>FUEL_EMI.ktCO2.CY.NFM.SEC_ALU.LOW_ENTH.THERM.SOLAR_GEO</t>
  </si>
  <si>
    <t>FUEL_EMI.ktCO2.CY.NFM.SEC_ALU.LOW_ENTH.HP.AMBIENT</t>
  </si>
  <si>
    <t>FUEL_EMI.ktCO2.CY.NFM.SEC_ALU.LOW_ENTH.THERM.ELEC</t>
  </si>
  <si>
    <t>FUEL_EMI.ktCO2.CY.NFM.SEC_ALU.SEC_REMELTING.TOTAL.TOTAL</t>
  </si>
  <si>
    <t>FUEL_EMI.ktCO2.CY.NFM.SEC_ALU.SEC_REMELTING.THERM.TOTAL</t>
  </si>
  <si>
    <t>FUEL_EMI.ktCO2.CY.NFM.SEC_ALU.SEC_REMELTING.THERM.LPG</t>
  </si>
  <si>
    <t>FUEL_EMI.ktCO2.CY.NFM.SEC_ALU.SEC_REMELTING.THERM.DIESEL_LIQBIO</t>
  </si>
  <si>
    <t>FUEL_EMI.ktCO2.CY.NFM.SEC_ALU.SEC_REMELTING.THERM.RFO</t>
  </si>
  <si>
    <t>FUEL_EMI.ktCO2.CY.NFM.SEC_ALU.SEC_REMELTING.THERM.NG_BIOGAS</t>
  </si>
  <si>
    <t>FUEL_EMI.ktCO2.CY.NFM.SEC_ALU.SEC_REMELTING.ELEC.ELEC</t>
  </si>
  <si>
    <t>FUEL_EMI.ktCO2.CY.NFM.SEC_ALU.SEC_PROCESSING.TOTAL.TOTAL</t>
  </si>
  <si>
    <t>FUEL_EMI.ktCO2.CY.NFM.SEC_ALU.SEC_PROCESSING.THERM.TOTAL</t>
  </si>
  <si>
    <t>FUEL_EMI.ktCO2.CY.NFM.SEC_ALU.SEC_PROCESSING.THERM.LPG</t>
  </si>
  <si>
    <t>FUEL_EMI.ktCO2.CY.NFM.SEC_ALU.SEC_PROCESSING.THERM.DIESEL_LIQBIO</t>
  </si>
  <si>
    <t>FUEL_EMI.ktCO2.CY.NFM.SEC_ALU.SEC_PROCESSING.THERM.RFO</t>
  </si>
  <si>
    <t>FUEL_EMI.ktCO2.CY.NFM.SEC_ALU.SEC_PROCESSING.THERM.NG_BIOGAS</t>
  </si>
  <si>
    <t>FUEL_EMI.ktCO2.CY.NFM.SEC_ALU.SEC_PROCESSING.ELEC.ELEC</t>
  </si>
  <si>
    <t>FUEL_EMI.ktCO2.CY.NFM.SEC_ALU.SEC_FINISHING.THERM.TOTAL</t>
  </si>
  <si>
    <t>FUEL_EMI.ktCO2.CY.NFM.SEC_ALU.SEC_FINISHING.THERM.LPG</t>
  </si>
  <si>
    <t>FUEL_EMI.ktCO2.CY.NFM.SEC_ALU.SEC_FINISHING.THERM.DIESEL_LIQBIO</t>
  </si>
  <si>
    <t>FUEL_EMI.ktCO2.CY.NFM.SEC_ALU.SEC_FINISHING.THERM.NG_BIOGAS</t>
  </si>
  <si>
    <t>FUEL_EMI.ktCO2.CY.NFM.SEC_ALU.SEC_FINISHING_STEAM.TOTAL.TOTAL</t>
  </si>
  <si>
    <t>FUEL_EMI.ktCO2.CY.NFM.SEC_ALU.SEC_FINISHING_STEAM.STEAM.SOLIDS</t>
  </si>
  <si>
    <t>FUEL_EMI.ktCO2.CY.NFM.SEC_ALU.SEC_FINISHING_STEAM.STEAM.RFG</t>
  </si>
  <si>
    <t>FUEL_EMI.ktCO2.CY.NFM.SEC_ALU.SEC_FINISHING_STEAM.STEAM.LPG</t>
  </si>
  <si>
    <t>FUEL_EMI.ktCO2.CY.NFM.SEC_ALU.SEC_FINISHING_STEAM.STEAM.DIESEL_LIQBIO</t>
  </si>
  <si>
    <t>FUEL_EMI.ktCO2.CY.NFM.SEC_ALU.SEC_FINISHING_STEAM.STEAM.RFO</t>
  </si>
  <si>
    <t>FUEL_EMI.ktCO2.CY.NFM.SEC_ALU.SEC_FINISHING_STEAM.STEAM.OTHER</t>
  </si>
  <si>
    <t>FUEL_EMI.ktCO2.CY.NFM.SEC_ALU.SEC_FINISHING_STEAM.STEAM.NG_BIOGAS</t>
  </si>
  <si>
    <t>FUEL_EMI.ktCO2.CY.NFM.SEC_ALU.SEC_FINISHING_STEAM.STEAM.DERIVED</t>
  </si>
  <si>
    <t>FUEL_EMI.ktCO2.CY.NFM.SEC_ALU.SEC_FINISHING_STEAM.STEAM.BIOMASS_WASTE</t>
  </si>
  <si>
    <t>FUEL_EMI.ktCO2.CY.NFM.SEC_ALU.SEC_FINISHING_STEAM.STEAM.STEAM_DISTR</t>
  </si>
  <si>
    <t>FUEL_EMI.ktCO2.CY.NFM.SEC_ALU.SEC_FINISHING.ELEC.ELEC</t>
  </si>
  <si>
    <t>FUEL_EMI.ktCO2.CY.NFM.OTHER_NFM.LIGHT.GENERIC.ELEC</t>
  </si>
  <si>
    <t>FUEL_EMI.ktCO2.CY.NFM.OTHER_NFM.AIRCOMP.GENERIC.ELEC</t>
  </si>
  <si>
    <t>FUEL_EMI.ktCO2.CY.NFM.OTHER_NFM.MOTOR.GENERIC.ELEC</t>
  </si>
  <si>
    <t>FUEL_EMI.ktCO2.CY.NFM.OTHER_NFM.FANS.GENERIC.ELEC</t>
  </si>
  <si>
    <t>FUEL_EMI.ktCO2.CY.NFM.OTHER_NFM.LOW_ENTH.TOTAL.TOTAL</t>
  </si>
  <si>
    <t>FUEL_EMI.ktCO2.CY.NFM.OTHER_NFM.LOW_ENTH.THERM.DIESEL_LIQBIO</t>
  </si>
  <si>
    <t>FUEL_EMI.ktCO2.CY.NFM.OTHER_NFM.LOW_ENTH.THERM.NG_BIOGAS</t>
  </si>
  <si>
    <t>FUEL_EMI.ktCO2.CY.NFM.OTHER_NFM.LOW_ENTH.THERM.SOLAR_GEO</t>
  </si>
  <si>
    <t>FUEL_EMI.ktCO2.CY.NFM.OTHER_NFM.LOW_ENTH.HP.AMBIENT</t>
  </si>
  <si>
    <t>FUEL_EMI.ktCO2.CY.NFM.OTHER_NFM.LOW_ENTH.THERM.ELEC</t>
  </si>
  <si>
    <t>FUEL_EMI.ktCO2.CY.NFM.OTHER_NFM.OTH_PRODUCTION.TOTAL.TOTAL</t>
  </si>
  <si>
    <t>FUEL_EMI.ktCO2.CY.NFM.OTHER_NFM.OTH_PRODUCTION.THERM.TOTAL</t>
  </si>
  <si>
    <t>FUEL_EMI.ktCO2.CY.NFM.OTHER_NFM.OTH_PRODUCTION.THERM.SOLIDS</t>
  </si>
  <si>
    <t>FUEL_EMI.ktCO2.CY.NFM.OTHER_NFM.OTH_PRODUCTION.THERM.LPG</t>
  </si>
  <si>
    <t>FUEL_EMI.ktCO2.CY.NFM.OTHER_NFM.OTH_PRODUCTION.THERM.DIESEL_LIQBIO</t>
  </si>
  <si>
    <t>FUEL_EMI.ktCO2.CY.NFM.OTHER_NFM.OTH_PRODUCTION.THERM.RFO</t>
  </si>
  <si>
    <t>FUEL_EMI.ktCO2.CY.NFM.OTHER_NFM.OTH_PRODUCTION.THERM.NG_BIOGAS</t>
  </si>
  <si>
    <t>FUEL_EMI.ktCO2.CY.NFM.OTHER_NFM.OTH_PRODUCTION.ELEC.ELEC</t>
  </si>
  <si>
    <t>FUEL_EMI.ktCO2.CY.NFM.OTHER_NFM.OTH_PROCESSING.TOTAL.TOTAL</t>
  </si>
  <si>
    <t>FUEL_EMI.ktCO2.CY.NFM.OTHER_NFM.OTH_PROCESSING.THERM.TOTAL</t>
  </si>
  <si>
    <t>FUEL_EMI.ktCO2.CY.NFM.OTHER_NFM.OTH_PROCESSING.THERM.LPG</t>
  </si>
  <si>
    <t>FUEL_EMI.ktCO2.CY.NFM.OTHER_NFM.OTH_PROCESSING.THERM.DIESEL_LIQBIO</t>
  </si>
  <si>
    <t>FUEL_EMI.ktCO2.CY.NFM.OTHER_NFM.OTH_PROCESSING.THERM.RFO</t>
  </si>
  <si>
    <t>FUEL_EMI.ktCO2.CY.NFM.OTHER_NFM.OTH_PROCESSING.THERM.NG_BIOGAS</t>
  </si>
  <si>
    <t>FUEL_EMI.ktCO2.CY.NFM.OTHER_NFM.OTH_PROCESSING.ELEC.ELEC</t>
  </si>
  <si>
    <t>FUEL_EMI.ktCO2.CY.NFM.OTHER_NFM.OTH_FINISHING.THERM.TOTAL</t>
  </si>
  <si>
    <t>FUEL_EMI.ktCO2.CY.NFM.OTHER_NFM.OTH_FINISHING.THERM.LPG</t>
  </si>
  <si>
    <t>FUEL_EMI.ktCO2.CY.NFM.OTHER_NFM.OTH_FINISHING.THERM.DIESEL_LIQBIO</t>
  </si>
  <si>
    <t>FUEL_EMI.ktCO2.CY.NFM.OTHER_NFM.OTH_FINISHING.THERM.NG_BIOGAS</t>
  </si>
  <si>
    <t>FUEL_EMI.ktCO2.CY.NFM.OTHER_NFM.OTH_FINISHING_STEAM.TOTAL.TOTAL</t>
  </si>
  <si>
    <t>FUEL_EMI.ktCO2.CY.NFM.OTHER_NFM.OTH_FINISHING_STEAM.STEAM.SOLIDS</t>
  </si>
  <si>
    <t>FUEL_EMI.ktCO2.CY.NFM.OTHER_NFM.OTH_FINISHING_STEAM.STEAM.RFG</t>
  </si>
  <si>
    <t>FUEL_EMI.ktCO2.CY.NFM.OTHER_NFM.OTH_FINISHING_STEAM.STEAM.LPG</t>
  </si>
  <si>
    <t>FUEL_EMI.ktCO2.CY.NFM.OTHER_NFM.OTH_FINISHING_STEAM.STEAM.DIESEL_LIQBIO</t>
  </si>
  <si>
    <t>FUEL_EMI.ktCO2.CY.NFM.OTHER_NFM.OTH_FINISHING_STEAM.STEAM.RFO</t>
  </si>
  <si>
    <t>FUEL_EMI.ktCO2.CY.NFM.OTHER_NFM.OTH_FINISHING_STEAM.STEAM.OTHER</t>
  </si>
  <si>
    <t>FUEL_EMI.ktCO2.CY.NFM.OTHER_NFM.OTH_FINISHING_STEAM.STEAM.NG_BIOGAS</t>
  </si>
  <si>
    <t>FUEL_EMI.ktCO2.CY.NFM.OTHER_NFM.OTH_FINISHING_STEAM.STEAM.DERIVED</t>
  </si>
  <si>
    <t>FUEL_EMI.ktCO2.CY.NFM.OTHER_NFM.OTH_FINISHING_STEAM.STEAM.BIOMASS_WASTE</t>
  </si>
  <si>
    <t>FUEL_EMI.ktCO2.CY.NFM.OTHER_NFM.OTH_FINISHING_STEAM.STEAM.STEAM_DISTR</t>
  </si>
  <si>
    <t>FUEL_EMI.ktCO2.CY.NFM.OTHER_NFM.OTH_FINISHING.ELEC.ELEC</t>
  </si>
  <si>
    <t>PROCESS_EMI.ktCO2.CY.NFM.OTHER_NFM</t>
  </si>
  <si>
    <t>Aluminium - primary production (without process emissions)</t>
  </si>
  <si>
    <t>Other non-ferrous metals (without process emissions)</t>
  </si>
  <si>
    <t>Basic and other chemicals</t>
  </si>
  <si>
    <t>VA.Meuro2015.CY.CHI.BASIC_CHEM</t>
  </si>
  <si>
    <t>VA.Meuro2015.CY.CHI.OTHER_CHEM</t>
  </si>
  <si>
    <t>VA.Meuro2015.CY.CHI.PHARM</t>
  </si>
  <si>
    <t>Basic chemicals (kt ethylene eq.)</t>
  </si>
  <si>
    <t>OUTPUT.kt.CY.CHI.BASIC_CHEM</t>
  </si>
  <si>
    <t>Other chemicals (kt ethylene eq.)</t>
  </si>
  <si>
    <t>OUTPUT.kt.CY.CHI.OTHER_CHEM</t>
  </si>
  <si>
    <t>Pharmaceutical products etc. (kt ethylene eq.)</t>
  </si>
  <si>
    <t>OUTPUT.kt.CY.CHI.PHARM</t>
  </si>
  <si>
    <t>CAP.kt.CY.CHI.BASIC_CHEM</t>
  </si>
  <si>
    <t>CAP.kt.CY.CHI.OTHER_CHEM</t>
  </si>
  <si>
    <t>CAP.kt.CY.CHI.PHARM</t>
  </si>
  <si>
    <t>NEWCAP.kt.CY.CHI.BASIC_CHEM</t>
  </si>
  <si>
    <t>NEWCAP.kt.CY.CHI.OTHER_CHEM</t>
  </si>
  <si>
    <t>NEWCAP.kt.CY.CHI.PHARM</t>
  </si>
  <si>
    <t>FEC.ktoe.CY.CHI.TOTAL.TOTAL.TOTAL.TOTAL</t>
  </si>
  <si>
    <t>FEC.ktoe.CY.CHI.TOTAL.TOTAL.TOTAL.SOLIDS</t>
  </si>
  <si>
    <t>FEC.ktoe.CY.CHI.TOTAL.TOTAL.TOTAL.RFG</t>
  </si>
  <si>
    <t>FEC.ktoe.CY.CHI.TOTAL.TOTAL.TOTAL.LPG</t>
  </si>
  <si>
    <t>FEC.ktoe.CY.CHI.TOTAL.TOTAL.TOTAL.DIESEL</t>
  </si>
  <si>
    <t>FEC.ktoe.CY.CHI.TOTAL.TOTAL.TOTAL.RFO</t>
  </si>
  <si>
    <t>FEC.ktoe.CY.CHI.TOTAL.TOTAL.TOTAL.OTHER</t>
  </si>
  <si>
    <t>FEC.ktoe.CY.CHI.TOTAL.TOTAL.TOTAL.NG</t>
  </si>
  <si>
    <t>FEC.ktoe.CY.CHI.TOTAL.TOTAL.TOTAL.DERIVED</t>
  </si>
  <si>
    <t>FEC.ktoe.CY.CHI.TOTAL.TOTAL.TOTAL.BIOMASS_WASTE</t>
  </si>
  <si>
    <t>FEC.ktoe.CY.CHI.TOTAL.TOTAL.TOTAL.BIOGAS</t>
  </si>
  <si>
    <t>FEC.ktoe.CY.CHI.TOTAL.TOTAL.TOTAL.LIQBIO</t>
  </si>
  <si>
    <t>FEC.ktoe.CY.CHI.TOTAL.TOTAL.TOTAL.SOLAR</t>
  </si>
  <si>
    <t>FEC.ktoe.CY.CHI.TOTAL.TOTAL.TOTAL.GEO</t>
  </si>
  <si>
    <t>FEC.ktoe.CY.CHI.TOTAL.TOTAL.TOTAL.AMBIENT</t>
  </si>
  <si>
    <t>FEC.ktoe.CY.CHI.TOTAL.TOTAL.TOTAL.STEAM_DISTR</t>
  </si>
  <si>
    <t>FEC.ktoe.CY.CHI.TOTAL.TOTAL.TOTAL.ELEC</t>
  </si>
  <si>
    <t>Non-energy use in the Chemical industry (ktoe)</t>
  </si>
  <si>
    <t>NONENERGY.ktoe.CY.CHI.TOTAL.TOTAL.TOTAL.TOTAL</t>
  </si>
  <si>
    <t>NONENERGY.ktoe.CY.CHI.TOTAL.TOTAL.TOTAL.SOLIDS</t>
  </si>
  <si>
    <t>NONENERGY.ktoe.CY.CHI.TOTAL.TOTAL.TOTAL.RFG</t>
  </si>
  <si>
    <t>NONENERGY.ktoe.CY.CHI.TOTAL.TOTAL.TOTAL.LPG</t>
  </si>
  <si>
    <t>NONENERGY.ktoe.CY.CHI.TOTAL.TOTAL.TOTAL.DIESEL</t>
  </si>
  <si>
    <t>NONENERGY.ktoe.CY.CHI.TOTAL.TOTAL.TOTAL.RFO</t>
  </si>
  <si>
    <t>NONENERGY.ktoe.CY.CHI.TOTAL.TOTAL.TOTAL.OTHER</t>
  </si>
  <si>
    <t>NONENERGY.ktoe.CY.CHI.TOTAL.TOTAL.TOTAL.NAPHTHA</t>
  </si>
  <si>
    <t>NONENERGY.ktoe.CY.CHI.TOTAL.TOTAL.TOTAL.NG_BIOGAS</t>
  </si>
  <si>
    <t>NONENERGY.ktoe.CY.CHI.TOTAL.TOTAL.TOTAL.DERIVED</t>
  </si>
  <si>
    <t>NONENERGY.ktoe.CY.CHI.TOTAL.TOTAL.TOTAL.BIOMASS_WASTE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</si>
  <si>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</si>
  <si>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</si>
  <si>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</si>
  <si>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</si>
  <si>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</si>
  <si>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FEC.ktoe.CY.CHI.BASIC_CHEM.LIGHT.GENERIC.ELEC</t>
  </si>
  <si>
    <t>FEC.ktoe.CY.CHI.BASIC_CHEM.AIRCOMP.GENERIC.ELEC</t>
  </si>
  <si>
    <t>FEC.ktoe.CY.CHI.BASIC_CHEM.MOTOR.GENERIC.ELEC</t>
  </si>
  <si>
    <t>FEC.ktoe.CY.CHI.BASIC_CHEM.FANS.GENERIC.ELEC</t>
  </si>
  <si>
    <t>FEC.ktoe.CY.CHI.BASIC_CHEM.LOW_ENTH.TOTAL.TOTAL</t>
  </si>
  <si>
    <t>FEC.ktoe.CY.CHI.BASIC_CHEM.LOW_ENTH.THERM.DIESEL_LIQBIO</t>
  </si>
  <si>
    <t>FEC.ktoe.CY.CHI.BASIC_CHEM.LOW_ENTH.THERM.NG_BIOGAS</t>
  </si>
  <si>
    <t>FEC.ktoe.CY.CHI.BASIC_CHEM.LOW_ENTH.THERM.SOLAR_GEO</t>
  </si>
  <si>
    <t>FEC.ktoe.CY.CHI.BASIC_CHEM.LOW_ENTH.HP.AMBIENT</t>
  </si>
  <si>
    <t>FEC.ktoe.CY.CHI.BASIC_CHEM.LOW_ENTH.THERM.ELEC</t>
  </si>
  <si>
    <t>Chemicals: Feedstock (energy used as raw material)</t>
  </si>
  <si>
    <t>Chemicals: Steam processing</t>
  </si>
  <si>
    <t>FEC.ktoe.CY.CHI.BASIC_CHEM.PROCESSING.TOTAL.TOTAL</t>
  </si>
  <si>
    <t>FEC.ktoe.CY.CHI.BASIC_CHEM.PROCESSING.STEAM.SOLIDS</t>
  </si>
  <si>
    <t>FEC.ktoe.CY.CHI.BASIC_CHEM.PROCESSING.STEAM.RFG</t>
  </si>
  <si>
    <t>FEC.ktoe.CY.CHI.BASIC_CHEM.PROCESSING.STEAM.LPG</t>
  </si>
  <si>
    <t>FEC.ktoe.CY.CHI.BASIC_CHEM.PROCESSING.STEAM.DIESEL_LIQBIO</t>
  </si>
  <si>
    <t>FEC.ktoe.CY.CHI.BASIC_CHEM.PROCESSING.STEAM.RFO</t>
  </si>
  <si>
    <t>FEC.ktoe.CY.CHI.BASIC_CHEM.PROCESSING.STEAM.OTHER</t>
  </si>
  <si>
    <t>FEC.ktoe.CY.CHI.BASIC_CHEM.PROCESSING.STEAM.NG_BIOGAS</t>
  </si>
  <si>
    <t>FEC.ktoe.CY.CHI.BASIC_CHEM.PROCESSING.STEAM.DERIVED</t>
  </si>
  <si>
    <t>FEC.ktoe.CY.CHI.BASIC_CHEM.PROCESSING.STEAM.BIOMASS_WASTE</t>
  </si>
  <si>
    <t>FEC.ktoe.CY.CHI.BASIC_CHEM.PROCESSING.STEAM.STEAM_DISTR</t>
  </si>
  <si>
    <t>Chemicals: Furnaces</t>
  </si>
  <si>
    <t>FEC.ktoe.CY.CHI.BASIC_CHEM.PROC_HEAT.TOTAL.TOTAL</t>
  </si>
  <si>
    <t>Chemicals: Furnaces - Thermal</t>
  </si>
  <si>
    <t>FEC.ktoe.CY.CHI.BASIC_CHEM.PROC_HEAT.THERM.TOTAL</t>
  </si>
  <si>
    <t>FEC.ktoe.CY.CHI.BASIC_CHEM.PROC_HEAT.THERM.SOLIDS</t>
  </si>
  <si>
    <t>FEC.ktoe.CY.CHI.BASIC_CHEM.PROC_HEAT.THERM.LPG</t>
  </si>
  <si>
    <t>FEC.ktoe.CY.CHI.BASIC_CHEM.PROC_HEAT.THERM.DIESEL_LIQBIO</t>
  </si>
  <si>
    <t>FEC.ktoe.CY.CHI.BASIC_CHEM.PROC_HEAT.THERM.RFO</t>
  </si>
  <si>
    <t>FEC.ktoe.CY.CHI.BASIC_CHEM.PROC_HEAT.THERM.NG_BIOGAS</t>
  </si>
  <si>
    <t>Chemicals: Furnaces - Electric</t>
  </si>
  <si>
    <t>FEC.ktoe.CY.CHI.BASIC_CHEM.PROC_HEAT.ELEC.ELEC</t>
  </si>
  <si>
    <t>Chemicals: Process cooling</t>
  </si>
  <si>
    <t>Chemicals: Process cooling - Natural gas and biogas</t>
  </si>
  <si>
    <t>FEC.ktoe.CY.CHI.BASIC_CHEM.PROC_COOL.THERM.NG_BIOGAS</t>
  </si>
  <si>
    <t>Chemicals: Process cooling - Steam</t>
  </si>
  <si>
    <t>FEC.ktoe.CY.CHI.BASIC_CHEM.PROC_COOL_STEAM.TOTAL.TOTAL</t>
  </si>
  <si>
    <t>FEC.ktoe.CY.CHI.BASIC_CHEM.PROC_COOL_STEAM.STEAM.SOLIDS</t>
  </si>
  <si>
    <t>FEC.ktoe.CY.CHI.BASIC_CHEM.PROC_COOL_STEAM.STEAM.RFG</t>
  </si>
  <si>
    <t>FEC.ktoe.CY.CHI.BASIC_CHEM.PROC_COOL_STEAM.STEAM.LPG</t>
  </si>
  <si>
    <t>FEC.ktoe.CY.CHI.BASIC_CHEM.PROC_COOL_STEAM.STEAM.DIESEL_LIQBIO</t>
  </si>
  <si>
    <t>FEC.ktoe.CY.CHI.BASIC_CHEM.PROC_COOL_STEAM.STEAM.RFO</t>
  </si>
  <si>
    <t>FEC.ktoe.CY.CHI.BASIC_CHEM.PROC_COOL_STEAM.STEAM.OTHER</t>
  </si>
  <si>
    <t>FEC.ktoe.CY.CHI.BASIC_CHEM.PROC_COOL_STEAM.STEAM.NG_BIOGAS</t>
  </si>
  <si>
    <t>FEC.ktoe.CY.CHI.BASIC_CHEM.PROC_COOL_STEAM.STEAM.DERIVED</t>
  </si>
  <si>
    <t>FEC.ktoe.CY.CHI.BASIC_CHEM.PROC_COOL_STEAM.STEAM.BIOMASS_WASTE</t>
  </si>
  <si>
    <t>FEC.ktoe.CY.CHI.BASIC_CHEM.PROC_COOL_STEAM.STEAM.STEAM_DISTR</t>
  </si>
  <si>
    <t>Chemicals: Process cooling - Electric</t>
  </si>
  <si>
    <t>FEC.ktoe.CY.CHI.BASIC_CHEM.PROC_COOL.ELEC.ELEC</t>
  </si>
  <si>
    <t>Chemicals: Generic electric process</t>
  </si>
  <si>
    <t>FEC.ktoe.CY.CHI.BASIC_CHEM.GENERIC.MECH.ELEC</t>
  </si>
  <si>
    <t>FEC.ktoe.CY.CHI.OTHER_CHEM.TOTAL.TOTAL.TOTAL</t>
  </si>
  <si>
    <t>FEC.ktoe.CY.CHI.OTHER_CHEM.LIGHT.GENERIC.ELEC</t>
  </si>
  <si>
    <t>FEC.ktoe.CY.CHI.OTHER_CHEM.AIRCOMP.GENERIC.ELEC</t>
  </si>
  <si>
    <t>FEC.ktoe.CY.CHI.OTHER_CHEM.MOTOR.GENERIC.ELEC</t>
  </si>
  <si>
    <t>FEC.ktoe.CY.CHI.OTHER_CHEM.FANS.GENERIC.ELEC</t>
  </si>
  <si>
    <t>FEC.ktoe.CY.CHI.OTHER_CHEM.LOW_ENTH.TOTAL.TOTAL</t>
  </si>
  <si>
    <t>FEC.ktoe.CY.CHI.OTHER_CHEM.LOW_ENTH.THERM.DIESEL_LIQBIO</t>
  </si>
  <si>
    <t>FEC.ktoe.CY.CHI.OTHER_CHEM.LOW_ENTH.THERM.NG_BIOGAS</t>
  </si>
  <si>
    <t>FEC.ktoe.CY.CHI.OTHER_CHEM.LOW_ENTH.THERM.SOLAR_GEO</t>
  </si>
  <si>
    <t>FEC.ktoe.CY.CHI.OTHER_CHEM.LOW_ENTH.HP.AMBIENT</t>
  </si>
  <si>
    <t>FEC.ktoe.CY.CHI.OTHER_CHEM.LOW_ENTH.THERM.ELEC</t>
  </si>
  <si>
    <t>Chemicals: High-enthalpy heat processing</t>
  </si>
  <si>
    <t>High-enthalpy heat processing - Steam</t>
  </si>
  <si>
    <t>FEC.ktoe.CY.CHI.OTHER_CHEM.PROCESSING_STEAM.TOTAL.TOTAL</t>
  </si>
  <si>
    <t>FEC.ktoe.CY.CHI.OTHER_CHEM.PROCESSING_STEAM.STEAM.SOLIDS</t>
  </si>
  <si>
    <t>FEC.ktoe.CY.CHI.OTHER_CHEM.PROCESSING_STEAM.STEAM.RFG</t>
  </si>
  <si>
    <t>FEC.ktoe.CY.CHI.OTHER_CHEM.PROCESSING_STEAM.STEAM.LPG</t>
  </si>
  <si>
    <t>FEC.ktoe.CY.CHI.OTHER_CHEM.PROCESSING_STEAM.STEAM.DIESEL_LIQBIO</t>
  </si>
  <si>
    <t>FEC.ktoe.CY.CHI.OTHER_CHEM.PROCESSING_STEAM.STEAM.RFO</t>
  </si>
  <si>
    <t>FEC.ktoe.CY.CHI.OTHER_CHEM.PROCESSING_STEAM.STEAM.OTHER</t>
  </si>
  <si>
    <t>FEC.ktoe.CY.CHI.OTHER_CHEM.PROCESSING_STEAM.STEAM.NG_BIOGAS</t>
  </si>
  <si>
    <t>FEC.ktoe.CY.CHI.OTHER_CHEM.PROCESSING_STEAM.STEAM.DERIVED</t>
  </si>
  <si>
    <t>FEC.ktoe.CY.CHI.OTHER_CHEM.PROCESSING_STEAM.STEAM.BIOMASS_WASTE</t>
  </si>
  <si>
    <t>FEC.ktoe.CY.CHI.OTHER_CHEM.PROCESSING_STEAM.STEAM.STEAM_DISTR</t>
  </si>
  <si>
    <t>High-enthalpy heat processing - Electric (microwave)</t>
  </si>
  <si>
    <t>FEC.ktoe.CY.CHI.OTHER_CHEM.PROCESSING.MICROW.ELEC</t>
  </si>
  <si>
    <t>FEC.ktoe.CY.CHI.OTHER_CHEM.PROC_HEAT.TOTAL.TOTAL</t>
  </si>
  <si>
    <t>FEC.ktoe.CY.CHI.OTHER_CHEM.PROC_HEAT.THERM.TOTAL</t>
  </si>
  <si>
    <t>FEC.ktoe.CY.CHI.OTHER_CHEM.PROC_HEAT.THERM.SOLIDS</t>
  </si>
  <si>
    <t>FEC.ktoe.CY.CHI.OTHER_CHEM.PROC_HEAT.THERM.LPG</t>
  </si>
  <si>
    <t>FEC.ktoe.CY.CHI.OTHER_CHEM.PROC_HEAT.THERM.DIESEL_LIQBIO</t>
  </si>
  <si>
    <t>FEC.ktoe.CY.CHI.OTHER_CHEM.PROC_HEAT.THERM.RFO</t>
  </si>
  <si>
    <t>FEC.ktoe.CY.CHI.OTHER_CHEM.PROC_HEAT.THERM.NG_BIOGAS</t>
  </si>
  <si>
    <t>FEC.ktoe.CY.CHI.OTHER_CHEM.PROC_HEAT.ELEC.ELEC</t>
  </si>
  <si>
    <t>FEC.ktoe.CY.CHI.OTHER_CHEM.PROC_COOL.THERM.NG_BIOGAS</t>
  </si>
  <si>
    <t>FEC.ktoe.CY.CHI.OTHER_CHEM.PROC_COOL_STEAM.TOTAL.TOTAL</t>
  </si>
  <si>
    <t>FEC.ktoe.CY.CHI.OTHER_CHEM.PROC_COOL_STEAM.STEAM.SOLIDS</t>
  </si>
  <si>
    <t>FEC.ktoe.CY.CHI.OTHER_CHEM.PROC_COOL_STEAM.STEAM.RFG</t>
  </si>
  <si>
    <t>FEC.ktoe.CY.CHI.OTHER_CHEM.PROC_COOL_STEAM.STEAM.LPG</t>
  </si>
  <si>
    <t>FEC.ktoe.CY.CHI.OTHER_CHEM.PROC_COOL_STEAM.STEAM.DIESEL_LIQBIO</t>
  </si>
  <si>
    <t>FEC.ktoe.CY.CHI.OTHER_CHEM.PROC_COOL_STEAM.STEAM.RFO</t>
  </si>
  <si>
    <t>FEC.ktoe.CY.CHI.OTHER_CHEM.PROC_COOL_STEAM.STEAM.OTHER</t>
  </si>
  <si>
    <t>FEC.ktoe.CY.CHI.OTHER_CHEM.PROC_COOL_STEAM.STEAM.NG_BIOGAS</t>
  </si>
  <si>
    <t>FEC.ktoe.CY.CHI.OTHER_CHEM.PROC_COOL_STEAM.STEAM.DERIVED</t>
  </si>
  <si>
    <t>FEC.ktoe.CY.CHI.OTHER_CHEM.PROC_COOL_STEAM.STEAM.BIOMASS_WASTE</t>
  </si>
  <si>
    <t>FEC.ktoe.CY.CHI.OTHER_CHEM.PROC_COOL_STEAM.STEAM.STEAM_DISTR</t>
  </si>
  <si>
    <t>FEC.ktoe.CY.CHI.OTHER_CHEM.PROC_COOL.ELEC.ELEC</t>
  </si>
  <si>
    <t>FEC.ktoe.CY.CHI.OTHER_CHEM.GENERIC.MECH.ELEC</t>
  </si>
  <si>
    <t>FEC.ktoe.CY.CHI.PHARM.TOTAL.TOTAL.TOTAL</t>
  </si>
  <si>
    <t>FEC.ktoe.CY.CHI.PHARM.LIGHT.GENERIC.ELEC</t>
  </si>
  <si>
    <t>FEC.ktoe.CY.CHI.PHARM.AIRCOMP.GENERIC.ELEC</t>
  </si>
  <si>
    <t>FEC.ktoe.CY.CHI.PHARM.MOTOR.GENERIC.ELEC</t>
  </si>
  <si>
    <t>FEC.ktoe.CY.CHI.PHARM.FANS.GENERIC.ELEC</t>
  </si>
  <si>
    <t>FEC.ktoe.CY.CHI.PHARM.LOW_ENTH.TOTAL.TOTAL</t>
  </si>
  <si>
    <t>FEC.ktoe.CY.CHI.PHARM.LOW_ENTH.THERM.DIESEL_LIQBIO</t>
  </si>
  <si>
    <t>FEC.ktoe.CY.CHI.PHARM.LOW_ENTH.THERM.NG_BIOGAS</t>
  </si>
  <si>
    <t>FEC.ktoe.CY.CHI.PHARM.LOW_ENTH.THERM.SOLAR_GEO</t>
  </si>
  <si>
    <t>FEC.ktoe.CY.CHI.PHARM.LOW_ENTH.HP.AMBIENT</t>
  </si>
  <si>
    <t>FEC.ktoe.CY.CHI.PHARM.LOW_ENTH.THERM.ELEC</t>
  </si>
  <si>
    <t>FEC.ktoe.CY.CHI.PHARM.PROCESSING_STEAM.TOTAL.TOTAL</t>
  </si>
  <si>
    <t>FEC.ktoe.CY.CHI.PHARM.PROCESSING_STEAM.STEAM.SOLIDS</t>
  </si>
  <si>
    <t>FEC.ktoe.CY.CHI.PHARM.PROCESSING_STEAM.STEAM.RFG</t>
  </si>
  <si>
    <t>FEC.ktoe.CY.CHI.PHARM.PROCESSING_STEAM.STEAM.LPG</t>
  </si>
  <si>
    <t>FEC.ktoe.CY.CHI.PHARM.PROCESSING_STEAM.STEAM.DIESEL_LIQBIO</t>
  </si>
  <si>
    <t>FEC.ktoe.CY.CHI.PHARM.PROCESSING_STEAM.STEAM.RFO</t>
  </si>
  <si>
    <t>FEC.ktoe.CY.CHI.PHARM.PROCESSING_STEAM.STEAM.OTHER</t>
  </si>
  <si>
    <t>FEC.ktoe.CY.CHI.PHARM.PROCESSING_STEAM.STEAM.NG_BIOGAS</t>
  </si>
  <si>
    <t>FEC.ktoe.CY.CHI.PHARM.PROCESSING_STEAM.STEAM.DERIVED</t>
  </si>
  <si>
    <t>FEC.ktoe.CY.CHI.PHARM.PROCESSING_STEAM.STEAM.BIOMASS_WASTE</t>
  </si>
  <si>
    <t>FEC.ktoe.CY.CHI.PHARM.PROCESSING_STEAM.STEAM.STEAM_DISTR</t>
  </si>
  <si>
    <t>FEC.ktoe.CY.CHI.PHARM.PROCESSING.MICROW.ELEC</t>
  </si>
  <si>
    <t>FEC.ktoe.CY.CHI.PHARM.PROC_HEAT.TOTAL.TOTAL</t>
  </si>
  <si>
    <t>FEC.ktoe.CY.CHI.PHARM.PROC_HEAT.THERM.TOTAL</t>
  </si>
  <si>
    <t>FEC.ktoe.CY.CHI.PHARM.PROC_HEAT.THERM.SOLIDS</t>
  </si>
  <si>
    <t>FEC.ktoe.CY.CHI.PHARM.PROC_HEAT.THERM.LPG</t>
  </si>
  <si>
    <t>FEC.ktoe.CY.CHI.PHARM.PROC_HEAT.THERM.DIESEL_LIQBIO</t>
  </si>
  <si>
    <t>FEC.ktoe.CY.CHI.PHARM.PROC_HEAT.THERM.RFO</t>
  </si>
  <si>
    <t>FEC.ktoe.CY.CHI.PHARM.PROC_HEAT.THERM.NG_BIOGAS</t>
  </si>
  <si>
    <t>FEC.ktoe.CY.CHI.PHARM.PROC_HEAT.ELEC.ELEC</t>
  </si>
  <si>
    <t>FEC.ktoe.CY.CHI.PHARM.PROC_COOL.THERM.NG_BIOGAS</t>
  </si>
  <si>
    <t>FEC.ktoe.CY.CHI.PHARM.PROC_COOL_STEAM.TOTAL.TOTAL</t>
  </si>
  <si>
    <t>FEC.ktoe.CY.CHI.PHARM.PROC_COOL_STEAM.STEAM.SOLIDS</t>
  </si>
  <si>
    <t>FEC.ktoe.CY.CHI.PHARM.PROC_COOL_STEAM.STEAM.RFG</t>
  </si>
  <si>
    <t>FEC.ktoe.CY.CHI.PHARM.PROC_COOL_STEAM.STEAM.LPG</t>
  </si>
  <si>
    <t>FEC.ktoe.CY.CHI.PHARM.PROC_COOL_STEAM.STEAM.DIESEL_LIQBIO</t>
  </si>
  <si>
    <t>FEC.ktoe.CY.CHI.PHARM.PROC_COOL_STEAM.STEAM.RFO</t>
  </si>
  <si>
    <t>FEC.ktoe.CY.CHI.PHARM.PROC_COOL_STEAM.STEAM.OTHER</t>
  </si>
  <si>
    <t>FEC.ktoe.CY.CHI.PHARM.PROC_COOL_STEAM.STEAM.NG_BIOGAS</t>
  </si>
  <si>
    <t>FEC.ktoe.CY.CHI.PHARM.PROC_COOL_STEAM.STEAM.DERIVED</t>
  </si>
  <si>
    <t>FEC.ktoe.CY.CHI.PHARM.PROC_COOL_STEAM.STEAM.BIOMASS_WASTE</t>
  </si>
  <si>
    <t>FEC.ktoe.CY.CHI.PHARM.PROC_COOL_STEAM.STEAM.STEAM_DISTR</t>
  </si>
  <si>
    <t>FEC.ktoe.CY.CHI.PHARM.PROC_COOL.ELEC.ELEC</t>
  </si>
  <si>
    <t>FEC.ktoe.CY.CHI.PHARM.GENERIC.MECH.ELEC</t>
  </si>
  <si>
    <t>Chemicals: Process cooling - Natural gas</t>
  </si>
  <si>
    <t>UED.ktoe.CY.CHI.BASIC_CHEM.LIGHT.GENERIC.ELEC</t>
  </si>
  <si>
    <t>UED.ktoe.CY.CHI.BASIC_CHEM.AIRCOMP.GENERIC.ELEC</t>
  </si>
  <si>
    <t>UED.ktoe.CY.CHI.BASIC_CHEM.MOTOR.GENERIC.ELEC</t>
  </si>
  <si>
    <t>UED.ktoe.CY.CHI.BASIC_CHEM.FANS.GENERIC.ELEC</t>
  </si>
  <si>
    <t>UED.ktoe.CY.CHI.BASIC_CHEM.LOW_ENTH.TOTAL.TOTAL</t>
  </si>
  <si>
    <t>UED.ktoe.CY.CHI.BASIC_CHEM.LOW_ENTH.THERM.DIESEL_LIQBIO</t>
  </si>
  <si>
    <t>UED.ktoe.CY.CHI.BASIC_CHEM.LOW_ENTH.THERM.NG_BIOGAS</t>
  </si>
  <si>
    <t>UED.ktoe.CY.CHI.BASIC_CHEM.LOW_ENTH.THERM.SOLAR_GEO</t>
  </si>
  <si>
    <t>UED.ktoe.CY.CHI.BASIC_CHEM.LOW_ENTH.HP.AMBIENT</t>
  </si>
  <si>
    <t>UED.ktoe.CY.CHI.BASIC_CHEM.LOW_ENTH.THERM.ELEC</t>
  </si>
  <si>
    <t>UED.ktoe.CY.CHI.BASIC_CHEM.PROCESSING.TOTAL.TOTAL</t>
  </si>
  <si>
    <t>UED.ktoe.CY.CHI.BASIC_CHEM.PROCESSING.STEAM.SOLIDS</t>
  </si>
  <si>
    <t>UED.ktoe.CY.CHI.BASIC_CHEM.PROCESSING.STEAM.RFG</t>
  </si>
  <si>
    <t>UED.ktoe.CY.CHI.BASIC_CHEM.PROCESSING.STEAM.LPG</t>
  </si>
  <si>
    <t>UED.ktoe.CY.CHI.BASIC_CHEM.PROCESSING.STEAM.DIESEL_LIQBIO</t>
  </si>
  <si>
    <t>UED.ktoe.CY.CHI.BASIC_CHEM.PROCESSING.STEAM.RFO</t>
  </si>
  <si>
    <t>UED.ktoe.CY.CHI.BASIC_CHEM.PROCESSING.STEAM.OTHER</t>
  </si>
  <si>
    <t>UED.ktoe.CY.CHI.BASIC_CHEM.PROCESSING.STEAM.NG_BIOGAS</t>
  </si>
  <si>
    <t>UED.ktoe.CY.CHI.BASIC_CHEM.PROCESSING.STEAM.DERIVED</t>
  </si>
  <si>
    <t>UED.ktoe.CY.CHI.BASIC_CHEM.PROCESSING.STEAM.BIOMASS_WASTE</t>
  </si>
  <si>
    <t>UED.ktoe.CY.CHI.BASIC_CHEM.PROCESSING.STEAM.STEAM_DISTR</t>
  </si>
  <si>
    <t>UED.ktoe.CY.CHI.BASIC_CHEM.PROC_HEAT.TOTAL.TOTAL</t>
  </si>
  <si>
    <t>UED.ktoe.CY.CHI.BASIC_CHEM.PROC_HEAT.THERM.TOTAL</t>
  </si>
  <si>
    <t>UED.ktoe.CY.CHI.BASIC_CHEM.PROC_HEAT.THERM.SOLIDS</t>
  </si>
  <si>
    <t>UED.ktoe.CY.CHI.BASIC_CHEM.PROC_HEAT.THERM.LPG</t>
  </si>
  <si>
    <t>UED.ktoe.CY.CHI.BASIC_CHEM.PROC_HEAT.THERM.DIESEL_LIQBIO</t>
  </si>
  <si>
    <t>UED.ktoe.CY.CHI.BASIC_CHEM.PROC_HEAT.THERM.RFO</t>
  </si>
  <si>
    <t>UED.ktoe.CY.CHI.BASIC_CHEM.PROC_HEAT.THERM.NG_BIOGAS</t>
  </si>
  <si>
    <t>UED.ktoe.CY.CHI.BASIC_CHEM.PROC_HEAT.ELEC.ELEC</t>
  </si>
  <si>
    <t>UED.ktoe.CY.CHI.BASIC_CHEM.PROC_COOL.THERM.NG_BIOGAS</t>
  </si>
  <si>
    <t>UED.ktoe.CY.CHI.BASIC_CHEM.PROC_COOL_STEAM.TOTAL.TOTAL</t>
  </si>
  <si>
    <t>UED.ktoe.CY.CHI.BASIC_CHEM.PROC_COOL_STEAM.STEAM.SOLIDS</t>
  </si>
  <si>
    <t>UED.ktoe.CY.CHI.BASIC_CHEM.PROC_COOL_STEAM.STEAM.RFG</t>
  </si>
  <si>
    <t>UED.ktoe.CY.CHI.BASIC_CHEM.PROC_COOL_STEAM.STEAM.LPG</t>
  </si>
  <si>
    <t>UED.ktoe.CY.CHI.BASIC_CHEM.PROC_COOL_STEAM.STEAM.DIESEL_LIQBIO</t>
  </si>
  <si>
    <t>UED.ktoe.CY.CHI.BASIC_CHEM.PROC_COOL_STEAM.STEAM.RFO</t>
  </si>
  <si>
    <t>UED.ktoe.CY.CHI.BASIC_CHEM.PROC_COOL_STEAM.STEAM.OTHER</t>
  </si>
  <si>
    <t>UED.ktoe.CY.CHI.BASIC_CHEM.PROC_COOL_STEAM.STEAM.NG_BIOGAS</t>
  </si>
  <si>
    <t>UED.ktoe.CY.CHI.BASIC_CHEM.PROC_COOL_STEAM.STEAM.DERIVED</t>
  </si>
  <si>
    <t>UED.ktoe.CY.CHI.BASIC_CHEM.PROC_COOL_STEAM.STEAM.BIOMASS_WASTE</t>
  </si>
  <si>
    <t>UED.ktoe.CY.CHI.BASIC_CHEM.PROC_COOL_STEAM.STEAM.STEAM_DISTR</t>
  </si>
  <si>
    <t>UED.ktoe.CY.CHI.BASIC_CHEM.PROC_COOL.ELEC.ELEC</t>
  </si>
  <si>
    <t>UED.ktoe.CY.CHI.BASIC_CHEM.GENERIC.MECH.ELEC</t>
  </si>
  <si>
    <t>UED.ktoe.CY.CHI.OTHER_CHEM.TOTAL.TOTAL.TOTAL</t>
  </si>
  <si>
    <t>UED.ktoe.CY.CHI.OTHER_CHEM.LIGHT.GENERIC.ELEC</t>
  </si>
  <si>
    <t>UED.ktoe.CY.CHI.OTHER_CHEM.AIRCOMP.GENERIC.ELEC</t>
  </si>
  <si>
    <t>UED.ktoe.CY.CHI.OTHER_CHEM.MOTOR.GENERIC.ELEC</t>
  </si>
  <si>
    <t>UED.ktoe.CY.CHI.OTHER_CHEM.FANS.GENERIC.ELEC</t>
  </si>
  <si>
    <t>UED.ktoe.CY.CHI.OTHER_CHEM.LOW_ENTH.TOTAL.TOTAL</t>
  </si>
  <si>
    <t>UED.ktoe.CY.CHI.OTHER_CHEM.LOW_ENTH.THERM.DIESEL_LIQBIO</t>
  </si>
  <si>
    <t>UED.ktoe.CY.CHI.OTHER_CHEM.LOW_ENTH.THERM.NG_BIOGAS</t>
  </si>
  <si>
    <t>UED.ktoe.CY.CHI.OTHER_CHEM.LOW_ENTH.THERM.SOLAR_GEO</t>
  </si>
  <si>
    <t>UED.ktoe.CY.CHI.OTHER_CHEM.LOW_ENTH.HP.AMBIENT</t>
  </si>
  <si>
    <t>UED.ktoe.CY.CHI.OTHER_CHEM.LOW_ENTH.THERM.ELEC</t>
  </si>
  <si>
    <t>UED.ktoe.CY.CHI.OTHER_CHEM.PROCESSING_STEAM.TOTAL.TOTAL</t>
  </si>
  <si>
    <t>UED.ktoe.CY.CHI.OTHER_CHEM.PROCESSING_STEAM.STEAM.SOLIDS</t>
  </si>
  <si>
    <t>UED.ktoe.CY.CHI.OTHER_CHEM.PROCESSING_STEAM.STEAM.RFG</t>
  </si>
  <si>
    <t>UED.ktoe.CY.CHI.OTHER_CHEM.PROCESSING_STEAM.STEAM.LPG</t>
  </si>
  <si>
    <t>UED.ktoe.CY.CHI.OTHER_CHEM.PROCESSING_STEAM.STEAM.DIESEL_LIQBIO</t>
  </si>
  <si>
    <t>UED.ktoe.CY.CHI.OTHER_CHEM.PROCESSING_STEAM.STEAM.RFO</t>
  </si>
  <si>
    <t>UED.ktoe.CY.CHI.OTHER_CHEM.PROCESSING_STEAM.STEAM.OTHER</t>
  </si>
  <si>
    <t>UED.ktoe.CY.CHI.OTHER_CHEM.PROCESSING_STEAM.STEAM.NG_BIOGAS</t>
  </si>
  <si>
    <t>UED.ktoe.CY.CHI.OTHER_CHEM.PROCESSING_STEAM.STEAM.DERIVED</t>
  </si>
  <si>
    <t>UED.ktoe.CY.CHI.OTHER_CHEM.PROCESSING_STEAM.STEAM.BIOMASS_WASTE</t>
  </si>
  <si>
    <t>UED.ktoe.CY.CHI.OTHER_CHEM.PROCESSING_STEAM.STEAM.STEAM_DISTR</t>
  </si>
  <si>
    <t>UED.ktoe.CY.CHI.OTHER_CHEM.PROCESSING.MICROW.ELEC</t>
  </si>
  <si>
    <t>UED.ktoe.CY.CHI.OTHER_CHEM.PROC_HEAT.TOTAL.TOTAL</t>
  </si>
  <si>
    <t>UED.ktoe.CY.CHI.OTHER_CHEM.PROC_HEAT.THERM.TOTAL</t>
  </si>
  <si>
    <t>UED.ktoe.CY.CHI.OTHER_CHEM.PROC_HEAT.THERM.SOLIDS</t>
  </si>
  <si>
    <t>UED.ktoe.CY.CHI.OTHER_CHEM.PROC_HEAT.THERM.LPG</t>
  </si>
  <si>
    <t>UED.ktoe.CY.CHI.OTHER_CHEM.PROC_HEAT.THERM.DIESEL_LIQBIO</t>
  </si>
  <si>
    <t>UED.ktoe.CY.CHI.OTHER_CHEM.PROC_HEAT.THERM.RFO</t>
  </si>
  <si>
    <t>UED.ktoe.CY.CHI.OTHER_CHEM.PROC_HEAT.THERM.NG_BIOGAS</t>
  </si>
  <si>
    <t>UED.ktoe.CY.CHI.OTHER_CHEM.PROC_HEAT.ELEC.ELEC</t>
  </si>
  <si>
    <t>UED.ktoe.CY.CHI.OTHER_CHEM.PROC_COOL.THERM.NG_BIOGAS</t>
  </si>
  <si>
    <t>UED.ktoe.CY.CHI.OTHER_CHEM.PROC_COOL_STEAM.TOTAL.TOTAL</t>
  </si>
  <si>
    <t>UED.ktoe.CY.CHI.OTHER_CHEM.PROC_COOL_STEAM.STEAM.SOLIDS</t>
  </si>
  <si>
    <t>UED.ktoe.CY.CHI.OTHER_CHEM.PROC_COOL_STEAM.STEAM.RFG</t>
  </si>
  <si>
    <t>UED.ktoe.CY.CHI.OTHER_CHEM.PROC_COOL_STEAM.STEAM.LPG</t>
  </si>
  <si>
    <t>UED.ktoe.CY.CHI.OTHER_CHEM.PROC_COOL_STEAM.STEAM.DIESEL_LIQBIO</t>
  </si>
  <si>
    <t>UED.ktoe.CY.CHI.OTHER_CHEM.PROC_COOL_STEAM.STEAM.RFO</t>
  </si>
  <si>
    <t>UED.ktoe.CY.CHI.OTHER_CHEM.PROC_COOL_STEAM.STEAM.OTHER</t>
  </si>
  <si>
    <t>UED.ktoe.CY.CHI.OTHER_CHEM.PROC_COOL_STEAM.STEAM.NG_BIOGAS</t>
  </si>
  <si>
    <t>UED.ktoe.CY.CHI.OTHER_CHEM.PROC_COOL_STEAM.STEAM.DERIVED</t>
  </si>
  <si>
    <t>UED.ktoe.CY.CHI.OTHER_CHEM.PROC_COOL_STEAM.STEAM.BIOMASS_WASTE</t>
  </si>
  <si>
    <t>UED.ktoe.CY.CHI.OTHER_CHEM.PROC_COOL_STEAM.STEAM.STEAM_DISTR</t>
  </si>
  <si>
    <t>UED.ktoe.CY.CHI.OTHER_CHEM.PROC_COOL.ELEC.ELEC</t>
  </si>
  <si>
    <t>UED.ktoe.CY.CHI.OTHER_CHEM.GENERIC.MECH.ELEC</t>
  </si>
  <si>
    <t>UED.ktoe.CY.CHI.PHARM.TOTAL.TOTAL.TOTAL</t>
  </si>
  <si>
    <t>UED.ktoe.CY.CHI.PHARM.LIGHT.GENERIC.ELEC</t>
  </si>
  <si>
    <t>UED.ktoe.CY.CHI.PHARM.AIRCOMP.GENERIC.ELEC</t>
  </si>
  <si>
    <t>UED.ktoe.CY.CHI.PHARM.MOTOR.GENERIC.ELEC</t>
  </si>
  <si>
    <t>UED.ktoe.CY.CHI.PHARM.FANS.GENERIC.ELEC</t>
  </si>
  <si>
    <t>UED.ktoe.CY.CHI.PHARM.LOW_ENTH.TOTAL.TOTAL</t>
  </si>
  <si>
    <t>UED.ktoe.CY.CHI.PHARM.LOW_ENTH.THERM.DIESEL_LIQBIO</t>
  </si>
  <si>
    <t>UED.ktoe.CY.CHI.PHARM.LOW_ENTH.THERM.NG_BIOGAS</t>
  </si>
  <si>
    <t>UED.ktoe.CY.CHI.PHARM.LOW_ENTH.THERM.SOLAR_GEO</t>
  </si>
  <si>
    <t>UED.ktoe.CY.CHI.PHARM.LOW_ENTH.HP.AMBIENT</t>
  </si>
  <si>
    <t>UED.ktoe.CY.CHI.PHARM.LOW_ENTH.THERM.ELEC</t>
  </si>
  <si>
    <t>UED.ktoe.CY.CHI.PHARM.PROCESSING_STEAM.TOTAL.TOTAL</t>
  </si>
  <si>
    <t>UED.ktoe.CY.CHI.PHARM.PROCESSING_STEAM.STEAM.SOLIDS</t>
  </si>
  <si>
    <t>UED.ktoe.CY.CHI.PHARM.PROCESSING_STEAM.STEAM.RFG</t>
  </si>
  <si>
    <t>UED.ktoe.CY.CHI.PHARM.PROCESSING_STEAM.STEAM.LPG</t>
  </si>
  <si>
    <t>UED.ktoe.CY.CHI.PHARM.PROCESSING_STEAM.STEAM.DIESEL_LIQBIO</t>
  </si>
  <si>
    <t>UED.ktoe.CY.CHI.PHARM.PROCESSING_STEAM.STEAM.RFO</t>
  </si>
  <si>
    <t>UED.ktoe.CY.CHI.PHARM.PROCESSING_STEAM.STEAM.OTHER</t>
  </si>
  <si>
    <t>UED.ktoe.CY.CHI.PHARM.PROCESSING_STEAM.STEAM.NG_BIOGAS</t>
  </si>
  <si>
    <t>UED.ktoe.CY.CHI.PHARM.PROCESSING_STEAM.STEAM.DERIVED</t>
  </si>
  <si>
    <t>UED.ktoe.CY.CHI.PHARM.PROCESSING_STEAM.STEAM.BIOMASS_WASTE</t>
  </si>
  <si>
    <t>UED.ktoe.CY.CHI.PHARM.PROCESSING_STEAM.STEAM.STEAM_DISTR</t>
  </si>
  <si>
    <t>UED.ktoe.CY.CHI.PHARM.PROCESSING.MICROW.ELEC</t>
  </si>
  <si>
    <t>UED.ktoe.CY.CHI.PHARM.PROC_HEAT.TOTAL.TOTAL</t>
  </si>
  <si>
    <t>UED.ktoe.CY.CHI.PHARM.PROC_HEAT.THERM.TOTAL</t>
  </si>
  <si>
    <t>UED.ktoe.CY.CHI.PHARM.PROC_HEAT.THERM.SOLIDS</t>
  </si>
  <si>
    <t>UED.ktoe.CY.CHI.PHARM.PROC_HEAT.THERM.LPG</t>
  </si>
  <si>
    <t>UED.ktoe.CY.CHI.PHARM.PROC_HEAT.THERM.DIESEL_LIQBIO</t>
  </si>
  <si>
    <t>UED.ktoe.CY.CHI.PHARM.PROC_HEAT.THERM.RFO</t>
  </si>
  <si>
    <t>UED.ktoe.CY.CHI.PHARM.PROC_HEAT.THERM.NG_BIOGAS</t>
  </si>
  <si>
    <t>UED.ktoe.CY.CHI.PHARM.PROC_HEAT.ELEC.ELEC</t>
  </si>
  <si>
    <t>UED.ktoe.CY.CHI.PHARM.PROC_COOL.THERM.NG_BIOGAS</t>
  </si>
  <si>
    <t>UED.ktoe.CY.CHI.PHARM.PROC_COOL_STEAM.TOTAL.TOTAL</t>
  </si>
  <si>
    <t>UED.ktoe.CY.CHI.PHARM.PROC_COOL_STEAM.STEAM.SOLIDS</t>
  </si>
  <si>
    <t>UED.ktoe.CY.CHI.PHARM.PROC_COOL_STEAM.STEAM.RFG</t>
  </si>
  <si>
    <t>UED.ktoe.CY.CHI.PHARM.PROC_COOL_STEAM.STEAM.LPG</t>
  </si>
  <si>
    <t>UED.ktoe.CY.CHI.PHARM.PROC_COOL_STEAM.STEAM.DIESEL_LIQBIO</t>
  </si>
  <si>
    <t>UED.ktoe.CY.CHI.PHARM.PROC_COOL_STEAM.STEAM.RFO</t>
  </si>
  <si>
    <t>UED.ktoe.CY.CHI.PHARM.PROC_COOL_STEAM.STEAM.OTHER</t>
  </si>
  <si>
    <t>UED.ktoe.CY.CHI.PHARM.PROC_COOL_STEAM.STEAM.NG_BIOGAS</t>
  </si>
  <si>
    <t>UED.ktoe.CY.CHI.PHARM.PROC_COOL_STEAM.STEAM.DERIVED</t>
  </si>
  <si>
    <t>UED.ktoe.CY.CHI.PHARM.PROC_COOL_STEAM.STEAM.BIOMASS_WASTE</t>
  </si>
  <si>
    <t>UED.ktoe.CY.CHI.PHARM.PROC_COOL_STEAM.STEAM.STEAM_DISTR</t>
  </si>
  <si>
    <t>UED.ktoe.CY.CHI.PHARM.PROC_COOL.ELEC.ELEC</t>
  </si>
  <si>
    <t>UED.ktoe.CY.CHI.PHARM.GENERIC.MECH.ELEC</t>
  </si>
  <si>
    <t>Basic chemicals (energy consumption)</t>
  </si>
  <si>
    <t>FUEL_EMI.ktCO2.CY.CHI.BASIC_CHEM.LIGHT.GENERIC.ELEC</t>
  </si>
  <si>
    <t>FUEL_EMI.ktCO2.CY.CHI.BASIC_CHEM.AIRCOMP.GENERIC.ELEC</t>
  </si>
  <si>
    <t>FUEL_EMI.ktCO2.CY.CHI.BASIC_CHEM.MOTOR.GENERIC.ELEC</t>
  </si>
  <si>
    <t>FUEL_EMI.ktCO2.CY.CHI.BASIC_CHEM.FANS.GENERIC.ELEC</t>
  </si>
  <si>
    <t>FUEL_EMI.ktCO2.CY.CHI.BASIC_CHEM.LOW_ENTH.TOTAL.TOTAL</t>
  </si>
  <si>
    <t>FUEL_EMI.ktCO2.CY.CHI.BASIC_CHEM.LOW_ENTH.THERM.DIESEL_LIQBIO</t>
  </si>
  <si>
    <t>FUEL_EMI.ktCO2.CY.CHI.BASIC_CHEM.LOW_ENTH.THERM.NG_BIOGAS</t>
  </si>
  <si>
    <t>FUEL_EMI.ktCO2.CY.CHI.BASIC_CHEM.LOW_ENTH.THERM.SOLAR_GEO</t>
  </si>
  <si>
    <t>FUEL_EMI.ktCO2.CY.CHI.BASIC_CHEM.LOW_ENTH.HP.AMBIENT</t>
  </si>
  <si>
    <t>FUEL_EMI.ktCO2.CY.CHI.BASIC_CHEM.LOW_ENTH.THERM.ELEC</t>
  </si>
  <si>
    <t>FUEL_EMI.ktCO2.CY.CHI.BASIC_CHEM.PROCESSING.TOTAL.TOTAL</t>
  </si>
  <si>
    <t>FUEL_EMI.ktCO2.CY.CHI.BASIC_CHEM.PROCESSING.STEAM.SOLIDS</t>
  </si>
  <si>
    <t>FUEL_EMI.ktCO2.CY.CHI.BASIC_CHEM.PROCESSING.STEAM.RFG</t>
  </si>
  <si>
    <t>FUEL_EMI.ktCO2.CY.CHI.BASIC_CHEM.PROCESSING.STEAM.LPG</t>
  </si>
  <si>
    <t>FUEL_EMI.ktCO2.CY.CHI.BASIC_CHEM.PROCESSING.STEAM.DIESEL_LIQBIO</t>
  </si>
  <si>
    <t>FUEL_EMI.ktCO2.CY.CHI.BASIC_CHEM.PROCESSING.STEAM.RFO</t>
  </si>
  <si>
    <t>FUEL_EMI.ktCO2.CY.CHI.BASIC_CHEM.PROCESSING.STEAM.OTHER</t>
  </si>
  <si>
    <t>FUEL_EMI.ktCO2.CY.CHI.BASIC_CHEM.PROCESSING.STEAM.NG_BIOGAS</t>
  </si>
  <si>
    <t>FUEL_EMI.ktCO2.CY.CHI.BASIC_CHEM.PROCESSING.STEAM.DERIVED</t>
  </si>
  <si>
    <t>FUEL_EMI.ktCO2.CY.CHI.BASIC_CHEM.PROCESSING.STEAM.BIOMASS_WASTE</t>
  </si>
  <si>
    <t>FUEL_EMI.ktCO2.CY.CHI.BASIC_CHEM.PROCESSING.STEAM.STEAM_DISTR</t>
  </si>
  <si>
    <t>FUEL_EMI.ktCO2.CY.CHI.BASIC_CHEM.PROC_HEAT.TOTAL.TOTAL</t>
  </si>
  <si>
    <t>FUEL_EMI.ktCO2.CY.CHI.BASIC_CHEM.PROC_HEAT.THERM.TOTAL</t>
  </si>
  <si>
    <t>FUEL_EMI.ktCO2.CY.CHI.BASIC_CHEM.PROC_HEAT.THERM.SOLIDS</t>
  </si>
  <si>
    <t>FUEL_EMI.ktCO2.CY.CHI.BASIC_CHEM.PROC_HEAT.THERM.LPG</t>
  </si>
  <si>
    <t>FUEL_EMI.ktCO2.CY.CHI.BASIC_CHEM.PROC_HEAT.THERM.DIESEL_LIQBIO</t>
  </si>
  <si>
    <t>FUEL_EMI.ktCO2.CY.CHI.BASIC_CHEM.PROC_HEAT.THERM.RFO</t>
  </si>
  <si>
    <t>FUEL_EMI.ktCO2.CY.CHI.BASIC_CHEM.PROC_HEAT.THERM.NG_BIOGAS</t>
  </si>
  <si>
    <t>FUEL_EMI.ktCO2.CY.CHI.BASIC_CHEM.PROC_HEAT.ELEC.ELEC</t>
  </si>
  <si>
    <t>FUEL_EMI.ktCO2.CY.CHI.BASIC_CHEM.PROC_COOL.THERM.NG_BIOGAS</t>
  </si>
  <si>
    <t>FUEL_EMI.ktCO2.CY.CHI.BASIC_CHEM.PROC_COOL_STEAM.TOTAL.TOTAL</t>
  </si>
  <si>
    <t>FUEL_EMI.ktCO2.CY.CHI.BASIC_CHEM.PROC_COOL_STEAM.STEAM.SOLIDS</t>
  </si>
  <si>
    <t>FUEL_EMI.ktCO2.CY.CHI.BASIC_CHEM.PROC_COOL_STEAM.STEAM.RFG</t>
  </si>
  <si>
    <t>FUEL_EMI.ktCO2.CY.CHI.BASIC_CHEM.PROC_COOL_STEAM.STEAM.LPG</t>
  </si>
  <si>
    <t>FUEL_EMI.ktCO2.CY.CHI.BASIC_CHEM.PROC_COOL_STEAM.STEAM.DIESEL_LIQBIO</t>
  </si>
  <si>
    <t>FUEL_EMI.ktCO2.CY.CHI.BASIC_CHEM.PROC_COOL_STEAM.STEAM.RFO</t>
  </si>
  <si>
    <t>FUEL_EMI.ktCO2.CY.CHI.BASIC_CHEM.PROC_COOL_STEAM.STEAM.OTHER</t>
  </si>
  <si>
    <t>FUEL_EMI.ktCO2.CY.CHI.BASIC_CHEM.PROC_COOL_STEAM.STEAM.NG_BIOGAS</t>
  </si>
  <si>
    <t>FUEL_EMI.ktCO2.CY.CHI.BASIC_CHEM.PROC_COOL_STEAM.STEAM.DERIVED</t>
  </si>
  <si>
    <t>FUEL_EMI.ktCO2.CY.CHI.BASIC_CHEM.PROC_COOL_STEAM.STEAM.BIOMASS_WASTE</t>
  </si>
  <si>
    <t>FUEL_EMI.ktCO2.CY.CHI.BASIC_CHEM.PROC_COOL_STEAM.STEAM.STEAM_DISTR</t>
  </si>
  <si>
    <t>FUEL_EMI.ktCO2.CY.CHI.BASIC_CHEM.PROC_COOL.ELEC.ELEC</t>
  </si>
  <si>
    <t>FUEL_EMI.ktCO2.CY.CHI.BASIC_CHEM.GENERIC.MECH.ELEC</t>
  </si>
  <si>
    <t>PROCESS_EMI.ktCO2.CY.CHI.BASIC_CHEM</t>
  </si>
  <si>
    <t>FUEL_EMI.ktCO2.CY.CHI.OTHER_CHEM.LIGHT.GENERIC.ELEC</t>
  </si>
  <si>
    <t>FUEL_EMI.ktCO2.CY.CHI.OTHER_CHEM.AIRCOMP.GENERIC.ELEC</t>
  </si>
  <si>
    <t>FUEL_EMI.ktCO2.CY.CHI.OTHER_CHEM.MOTOR.GENERIC.ELEC</t>
  </si>
  <si>
    <t>FUEL_EMI.ktCO2.CY.CHI.OTHER_CHEM.FANS.GENERIC.ELEC</t>
  </si>
  <si>
    <t>FUEL_EMI.ktCO2.CY.CHI.OTHER_CHEM.LOW_ENTH.TOTAL.TOTAL</t>
  </si>
  <si>
    <t>FUEL_EMI.ktCO2.CY.CHI.OTHER_CHEM.LOW_ENTH.THERM.DIESEL_LIQBIO</t>
  </si>
  <si>
    <t>FUEL_EMI.ktCO2.CY.CHI.OTHER_CHEM.LOW_ENTH.THERM.NG_BIOGAS</t>
  </si>
  <si>
    <t>FUEL_EMI.ktCO2.CY.CHI.OTHER_CHEM.LOW_ENTH.THERM.SOLAR_GEO</t>
  </si>
  <si>
    <t>FUEL_EMI.ktCO2.CY.CHI.OTHER_CHEM.LOW_ENTH.HP.AMBIENT</t>
  </si>
  <si>
    <t>FUEL_EMI.ktCO2.CY.CHI.OTHER_CHEM.LOW_ENTH.THERM.ELEC</t>
  </si>
  <si>
    <t>FUEL_EMI.ktCO2.CY.CHI.OTHER_CHEM.PROCESSING_STEAM.TOTAL.TOTAL</t>
  </si>
  <si>
    <t>FUEL_EMI.ktCO2.CY.CHI.OTHER_CHEM.PROCESSING_STEAM.STEAM.SOLIDS</t>
  </si>
  <si>
    <t>FUEL_EMI.ktCO2.CY.CHI.OTHER_CHEM.PROCESSING_STEAM.STEAM.RFG</t>
  </si>
  <si>
    <t>FUEL_EMI.ktCO2.CY.CHI.OTHER_CHEM.PROCESSING_STEAM.STEAM.LPG</t>
  </si>
  <si>
    <t>FUEL_EMI.ktCO2.CY.CHI.OTHER_CHEM.PROCESSING_STEAM.STEAM.DIESEL_LIQBIO</t>
  </si>
  <si>
    <t>FUEL_EMI.ktCO2.CY.CHI.OTHER_CHEM.PROCESSING_STEAM.STEAM.RFO</t>
  </si>
  <si>
    <t>FUEL_EMI.ktCO2.CY.CHI.OTHER_CHEM.PROCESSING_STEAM.STEAM.OTHER</t>
  </si>
  <si>
    <t>FUEL_EMI.ktCO2.CY.CHI.OTHER_CHEM.PROCESSING_STEAM.STEAM.NG_BIOGAS</t>
  </si>
  <si>
    <t>FUEL_EMI.ktCO2.CY.CHI.OTHER_CHEM.PROCESSING_STEAM.STEAM.DERIVED</t>
  </si>
  <si>
    <t>FUEL_EMI.ktCO2.CY.CHI.OTHER_CHEM.PROCESSING_STEAM.STEAM.BIOMASS_WASTE</t>
  </si>
  <si>
    <t>FUEL_EMI.ktCO2.CY.CHI.OTHER_CHEM.PROCESSING_STEAM.STEAM.STEAM_DISTR</t>
  </si>
  <si>
    <t>FUEL_EMI.ktCO2.CY.CHI.OTHER_CHEM.PROCESSING.MICROW.ELEC</t>
  </si>
  <si>
    <t>FUEL_EMI.ktCO2.CY.CHI.OTHER_CHEM.PROC_HEAT.TOTAL.TOTAL</t>
  </si>
  <si>
    <t>FUEL_EMI.ktCO2.CY.CHI.OTHER_CHEM.PROC_HEAT.THERM.TOTAL</t>
  </si>
  <si>
    <t>FUEL_EMI.ktCO2.CY.CHI.OTHER_CHEM.PROC_HEAT.THERM.SOLIDS</t>
  </si>
  <si>
    <t>FUEL_EMI.ktCO2.CY.CHI.OTHER_CHEM.PROC_HEAT.THERM.LPG</t>
  </si>
  <si>
    <t>FUEL_EMI.ktCO2.CY.CHI.OTHER_CHEM.PROC_HEAT.THERM.DIESEL_LIQBIO</t>
  </si>
  <si>
    <t>FUEL_EMI.ktCO2.CY.CHI.OTHER_CHEM.PROC_HEAT.THERM.RFO</t>
  </si>
  <si>
    <t>FUEL_EMI.ktCO2.CY.CHI.OTHER_CHEM.PROC_HEAT.THERM.NG_BIOGAS</t>
  </si>
  <si>
    <t>FUEL_EMI.ktCO2.CY.CHI.OTHER_CHEM.PROC_HEAT.ELEC.ELEC</t>
  </si>
  <si>
    <t>FUEL_EMI.ktCO2.CY.CHI.OTHER_CHEM.PROC_COOL.THERM.NG_BIOGAS</t>
  </si>
  <si>
    <t>FUEL_EMI.ktCO2.CY.CHI.OTHER_CHEM.PROC_COOL_STEAM.TOTAL.TOTAL</t>
  </si>
  <si>
    <t>FUEL_EMI.ktCO2.CY.CHI.OTHER_CHEM.PROC_COOL_STEAM.STEAM.SOLIDS</t>
  </si>
  <si>
    <t>FUEL_EMI.ktCO2.CY.CHI.OTHER_CHEM.PROC_COOL_STEAM.STEAM.RFG</t>
  </si>
  <si>
    <t>FUEL_EMI.ktCO2.CY.CHI.OTHER_CHEM.PROC_COOL_STEAM.STEAM.LPG</t>
  </si>
  <si>
    <t>FUEL_EMI.ktCO2.CY.CHI.OTHER_CHEM.PROC_COOL_STEAM.STEAM.DIESEL_LIQBIO</t>
  </si>
  <si>
    <t>FUEL_EMI.ktCO2.CY.CHI.OTHER_CHEM.PROC_COOL_STEAM.STEAM.RFO</t>
  </si>
  <si>
    <t>FUEL_EMI.ktCO2.CY.CHI.OTHER_CHEM.PROC_COOL_STEAM.STEAM.OTHER</t>
  </si>
  <si>
    <t>FUEL_EMI.ktCO2.CY.CHI.OTHER_CHEM.PROC_COOL_STEAM.STEAM.NG_BIOGAS</t>
  </si>
  <si>
    <t>FUEL_EMI.ktCO2.CY.CHI.OTHER_CHEM.PROC_COOL_STEAM.STEAM.DERIVED</t>
  </si>
  <si>
    <t>FUEL_EMI.ktCO2.CY.CHI.OTHER_CHEM.PROC_COOL_STEAM.STEAM.BIOMASS_WASTE</t>
  </si>
  <si>
    <t>FUEL_EMI.ktCO2.CY.CHI.OTHER_CHEM.PROC_COOL_STEAM.STEAM.STEAM_DISTR</t>
  </si>
  <si>
    <t>FUEL_EMI.ktCO2.CY.CHI.OTHER_CHEM.PROC_COOL.ELEC.ELEC</t>
  </si>
  <si>
    <t>FUEL_EMI.ktCO2.CY.CHI.OTHER_CHEM.GENERIC.MECH.ELEC</t>
  </si>
  <si>
    <t>PROCESS_EMI.ktCO2.CY.CHI.OTHER_CHEM</t>
  </si>
  <si>
    <t>FUEL_EMI.ktCO2.CY.CHI.PHARM.TOTAL.TOTAL.TOTAL</t>
  </si>
  <si>
    <t>FUEL_EMI.ktCO2.CY.CHI.PHARM.LIGHT.GENERIC.ELEC</t>
  </si>
  <si>
    <t>FUEL_EMI.ktCO2.CY.CHI.PHARM.AIRCOMP.GENERIC.ELEC</t>
  </si>
  <si>
    <t>FUEL_EMI.ktCO2.CY.CHI.PHARM.MOTOR.GENERIC.ELEC</t>
  </si>
  <si>
    <t>FUEL_EMI.ktCO2.CY.CHI.PHARM.FANS.GENERIC.ELEC</t>
  </si>
  <si>
    <t>FUEL_EMI.ktCO2.CY.CHI.PHARM.LOW_ENTH.TOTAL.TOTAL</t>
  </si>
  <si>
    <t>FUEL_EMI.ktCO2.CY.CHI.PHARM.LOW_ENTH.THERM.DIESEL_LIQBIO</t>
  </si>
  <si>
    <t>FUEL_EMI.ktCO2.CY.CHI.PHARM.LOW_ENTH.THERM.NG_BIOGAS</t>
  </si>
  <si>
    <t>FUEL_EMI.ktCO2.CY.CHI.PHARM.LOW_ENTH.THERM.SOLAR_GEO</t>
  </si>
  <si>
    <t>FUEL_EMI.ktCO2.CY.CHI.PHARM.LOW_ENTH.HP.AMBIENT</t>
  </si>
  <si>
    <t>FUEL_EMI.ktCO2.CY.CHI.PHARM.LOW_ENTH.THERM.ELEC</t>
  </si>
  <si>
    <t>FUEL_EMI.ktCO2.CY.CHI.PHARM.PROCESSING_STEAM.TOTAL.TOTAL</t>
  </si>
  <si>
    <t>FUEL_EMI.ktCO2.CY.CHI.PHARM.PROCESSING_STEAM.STEAM.SOLIDS</t>
  </si>
  <si>
    <t>FUEL_EMI.ktCO2.CY.CHI.PHARM.PROCESSING_STEAM.STEAM.RFG</t>
  </si>
  <si>
    <t>FUEL_EMI.ktCO2.CY.CHI.PHARM.PROCESSING_STEAM.STEAM.LPG</t>
  </si>
  <si>
    <t>FUEL_EMI.ktCO2.CY.CHI.PHARM.PROCESSING_STEAM.STEAM.DIESEL_LIQBIO</t>
  </si>
  <si>
    <t>FUEL_EMI.ktCO2.CY.CHI.PHARM.PROCESSING_STEAM.STEAM.RFO</t>
  </si>
  <si>
    <t>FUEL_EMI.ktCO2.CY.CHI.PHARM.PROCESSING_STEAM.STEAM.OTHER</t>
  </si>
  <si>
    <t>FUEL_EMI.ktCO2.CY.CHI.PHARM.PROCESSING_STEAM.STEAM.NG_BIOGAS</t>
  </si>
  <si>
    <t>FUEL_EMI.ktCO2.CY.CHI.PHARM.PROCESSING_STEAM.STEAM.DERIVED</t>
  </si>
  <si>
    <t>FUEL_EMI.ktCO2.CY.CHI.PHARM.PROCESSING_STEAM.STEAM.BIOMASS_WASTE</t>
  </si>
  <si>
    <t>FUEL_EMI.ktCO2.CY.CHI.PHARM.PROCESSING_STEAM.STEAM.STEAM_DISTR</t>
  </si>
  <si>
    <t>FUEL_EMI.ktCO2.CY.CHI.PHARM.PROCESSING.MICROW.ELEC</t>
  </si>
  <si>
    <t>FUEL_EMI.ktCO2.CY.CHI.PHARM.PROC_HEAT.TOTAL.TOTAL</t>
  </si>
  <si>
    <t>FUEL_EMI.ktCO2.CY.CHI.PHARM.PROC_HEAT.THERM.TOTAL</t>
  </si>
  <si>
    <t>FUEL_EMI.ktCO2.CY.CHI.PHARM.PROC_HEAT.THERM.SOLIDS</t>
  </si>
  <si>
    <t>FUEL_EMI.ktCO2.CY.CHI.PHARM.PROC_HEAT.THERM.LPG</t>
  </si>
  <si>
    <t>FUEL_EMI.ktCO2.CY.CHI.PHARM.PROC_HEAT.THERM.DIESEL_LIQBIO</t>
  </si>
  <si>
    <t>FUEL_EMI.ktCO2.CY.CHI.PHARM.PROC_HEAT.THERM.RFO</t>
  </si>
  <si>
    <t>FUEL_EMI.ktCO2.CY.CHI.PHARM.PROC_HEAT.THERM.NG_BIOGAS</t>
  </si>
  <si>
    <t>FUEL_EMI.ktCO2.CY.CHI.PHARM.PROC_HEAT.ELEC.ELEC</t>
  </si>
  <si>
    <t>FUEL_EMI.ktCO2.CY.CHI.PHARM.PROC_COOL.THERM.NG_BIOGAS</t>
  </si>
  <si>
    <t>FUEL_EMI.ktCO2.CY.CHI.PHARM.PROC_COOL_STEAM.TOTAL.TOTAL</t>
  </si>
  <si>
    <t>FUEL_EMI.ktCO2.CY.CHI.PHARM.PROC_COOL_STEAM.STEAM.SOLIDS</t>
  </si>
  <si>
    <t>FUEL_EMI.ktCO2.CY.CHI.PHARM.PROC_COOL_STEAM.STEAM.RFG</t>
  </si>
  <si>
    <t>FUEL_EMI.ktCO2.CY.CHI.PHARM.PROC_COOL_STEAM.STEAM.LPG</t>
  </si>
  <si>
    <t>FUEL_EMI.ktCO2.CY.CHI.PHARM.PROC_COOL_STEAM.STEAM.DIESEL_LIQBIO</t>
  </si>
  <si>
    <t>FUEL_EMI.ktCO2.CY.CHI.PHARM.PROC_COOL_STEAM.STEAM.RFO</t>
  </si>
  <si>
    <t>FUEL_EMI.ktCO2.CY.CHI.PHARM.PROC_COOL_STEAM.STEAM.OTHER</t>
  </si>
  <si>
    <t>FUEL_EMI.ktCO2.CY.CHI.PHARM.PROC_COOL_STEAM.STEAM.NG_BIOGAS</t>
  </si>
  <si>
    <t>FUEL_EMI.ktCO2.CY.CHI.PHARM.PROC_COOL_STEAM.STEAM.DERIVED</t>
  </si>
  <si>
    <t>FUEL_EMI.ktCO2.CY.CHI.PHARM.PROC_COOL_STEAM.STEAM.BIOMASS_WASTE</t>
  </si>
  <si>
    <t>FUEL_EMI.ktCO2.CY.CHI.PHARM.PROC_COOL_STEAM.STEAM.STEAM_DISTR</t>
  </si>
  <si>
    <t>FUEL_EMI.ktCO2.CY.CHI.PHARM.PROC_COOL.ELEC.ELEC</t>
  </si>
  <si>
    <t>FUEL_EMI.ktCO2.CY.CHI.PHARM.GENERIC.MECH.ELEC</t>
  </si>
  <si>
    <t>Basic chemicals (over energy consumption, without process emissions)</t>
  </si>
  <si>
    <t>Other chemicals (without process emissions)</t>
  </si>
  <si>
    <t>VA.Meuro2015.CY.NMM.CEM</t>
  </si>
  <si>
    <t>VA.Meuro2015.CY.NMM.CER</t>
  </si>
  <si>
    <t>VA.Meuro2015.CY.NMM.GLASS</t>
  </si>
  <si>
    <t>Cement (kt)</t>
  </si>
  <si>
    <t>OUTPUT.kt.CY.NMM.CEM</t>
  </si>
  <si>
    <t>Ceramics &amp; other NMM (kt bricks eq.)</t>
  </si>
  <si>
    <t>OUTPUT.kt.CY.NMM.CER</t>
  </si>
  <si>
    <t>Glass production  (kt)</t>
  </si>
  <si>
    <t>OUTPUT.kt.CY.NMM.GLASS</t>
  </si>
  <si>
    <t>CAP.kt.CY.NMM.CEM</t>
  </si>
  <si>
    <t>CAP.kt.CY.NMM.CER</t>
  </si>
  <si>
    <t>CAP.kt.CY.NMM.GLASS</t>
  </si>
  <si>
    <t>NEWCAP.kt.CY.NMM.CEM</t>
  </si>
  <si>
    <t>NEWCAP.kt.CY.NMM.CER</t>
  </si>
  <si>
    <t>NEWCAP.kt.CY.NMM.GLASS</t>
  </si>
  <si>
    <t>FEC.ktoe.CY.NMM.TOTAL.TOTAL.TOTAL.TOTAL</t>
  </si>
  <si>
    <t>FEC.ktoe.CY.NMM.TOTAL.TOTAL.TOTAL.SOLIDS</t>
  </si>
  <si>
    <t>FEC.ktoe.CY.NMM.TOTAL.TOTAL.TOTAL.RFG</t>
  </si>
  <si>
    <t>FEC.ktoe.CY.NMM.TOTAL.TOTAL.TOTAL.LPG</t>
  </si>
  <si>
    <t>FEC.ktoe.CY.NMM.TOTAL.TOTAL.TOTAL.DIESEL</t>
  </si>
  <si>
    <t>FEC.ktoe.CY.NMM.TOTAL.TOTAL.TOTAL.RFO</t>
  </si>
  <si>
    <t>FEC.ktoe.CY.NMM.TOTAL.TOTAL.TOTAL.OTHER</t>
  </si>
  <si>
    <t>FEC.ktoe.CY.NMM.TOTAL.TOTAL.TOTAL.NG</t>
  </si>
  <si>
    <t>FEC.ktoe.CY.NMM.TOTAL.TOTAL.TOTAL.DERIVED</t>
  </si>
  <si>
    <t>FEC.ktoe.CY.NMM.TOTAL.TOTAL.TOTAL.BIOMASS_WASTE</t>
  </si>
  <si>
    <t>FEC.ktoe.CY.NMM.TOTAL.TOTAL.TOTAL.BIOGAS</t>
  </si>
  <si>
    <t>FEC.ktoe.CY.NMM.TOTAL.TOTAL.TOTAL.LIQBIO</t>
  </si>
  <si>
    <t>FEC.ktoe.CY.NMM.TOTAL.TOTAL.TOTAL.SOLAR</t>
  </si>
  <si>
    <t>FEC.ktoe.CY.NMM.TOTAL.TOTAL.TOTAL.GEO</t>
  </si>
  <si>
    <t>FEC.ktoe.CY.NMM.TOTAL.TOTAL.TOTAL.AMBIENT</t>
  </si>
  <si>
    <t>FEC.ktoe.CY.NMM.TOTAL.TOTAL.TOTAL.STEAM_DISTR</t>
  </si>
  <si>
    <t>FEC.ktoe.CY.NMM.TOTAL.TOTAL.TOTAL.ELEC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</si>
  <si>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</si>
  <si>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</si>
  <si>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</si>
  <si>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FEC.ktoe.CY.NMM.CEM.TOTAL.TOTAL.TOTAL</t>
  </si>
  <si>
    <t>FEC.ktoe.CY.NMM.CEM.LIGHT.GENERIC.ELEC</t>
  </si>
  <si>
    <t>FEC.ktoe.CY.NMM.CEM.AIRCOMP.GENERIC.ELEC</t>
  </si>
  <si>
    <t>FEC.ktoe.CY.NMM.CEM.MOTOR.GENERIC.ELEC</t>
  </si>
  <si>
    <t>FEC.ktoe.CY.NMM.CEM.FANS.GENERIC.ELEC</t>
  </si>
  <si>
    <t>FEC.ktoe.CY.NMM.CEM.LOW_ENTH.TOTAL.TOTAL</t>
  </si>
  <si>
    <t>FEC.ktoe.CY.NMM.CEM.LOW_ENTH.THERM.DIESEL_LIQBIO</t>
  </si>
  <si>
    <t>FEC.ktoe.CY.NMM.CEM.LOW_ENTH.THERM.NG_BIOGAS</t>
  </si>
  <si>
    <t>FEC.ktoe.CY.NMM.CEM.LOW_ENTH.THERM.SOLAR_GEO</t>
  </si>
  <si>
    <t>FEC.ktoe.CY.NMM.CEM.LOW_ENTH.HP.AMBIENT</t>
  </si>
  <si>
    <t>FEC.ktoe.CY.NMM.CEM.LOW_ENTH.THERM.ELEC</t>
  </si>
  <si>
    <t>Cement: Grinding, milling of raw material</t>
  </si>
  <si>
    <t>FEC.ktoe.CY.NMM.CEM.GRINDING_RAW.MECH.ELEC</t>
  </si>
  <si>
    <t>Cement: Pre-heating and pre-calcination</t>
  </si>
  <si>
    <t>FEC.ktoe.CY.NMM.CEM.PREHEAT.TOTAL.TOTAL</t>
  </si>
  <si>
    <t>FEC.ktoe.CY.NMM.CEM.PREHEAT.THERM.SOLIDS</t>
  </si>
  <si>
    <t>FEC.ktoe.CY.NMM.CEM.PREHEAT.THERM.LPG</t>
  </si>
  <si>
    <t>FEC.ktoe.CY.NMM.CEM.PREHEAT.THERM.DIESEL_LIQBIO</t>
  </si>
  <si>
    <t>FEC.ktoe.CY.NMM.CEM.PREHEAT.THERM.RFO</t>
  </si>
  <si>
    <t>FEC.ktoe.CY.NMM.CEM.PREHEAT.THERM.OTHER</t>
  </si>
  <si>
    <t>FEC.ktoe.CY.NMM.CEM.PREHEAT.THERM.NG_BIOGAS</t>
  </si>
  <si>
    <t>FEC.ktoe.CY.NMM.CEM.PREHEAT.THERM.BIOMASS_WASTE</t>
  </si>
  <si>
    <t>Cement: Clinker production (kilns)</t>
  </si>
  <si>
    <t>FEC.ktoe.CY.NMM.CEM.KILN.TOTAL.TOTAL</t>
  </si>
  <si>
    <t>FEC.ktoe.CY.NMM.CEM.KILN.THERM.SOLIDS</t>
  </si>
  <si>
    <t>FEC.ktoe.CY.NMM.CEM.KILN.THERM.LPG</t>
  </si>
  <si>
    <t>FEC.ktoe.CY.NMM.CEM.KILN.THERM.DIESEL_LIQBIO</t>
  </si>
  <si>
    <t>FEC.ktoe.CY.NMM.CEM.KILN.THERM.RFO</t>
  </si>
  <si>
    <t>FEC.ktoe.CY.NMM.CEM.KILN.THERM.OTHER</t>
  </si>
  <si>
    <t>FEC.ktoe.CY.NMM.CEM.KILN.THERM.NG_BIOGAS</t>
  </si>
  <si>
    <t>FEC.ktoe.CY.NMM.CEM.KILN.THERM.BIOMASS_WASTE</t>
  </si>
  <si>
    <t>Cement: Grinding, packaging and precasting</t>
  </si>
  <si>
    <t>Cement: Grinding, packaging and precasting (electricity)</t>
  </si>
  <si>
    <t>FEC.ktoe.CY.NMM.CEM.PRECAST.MECH.ELEC</t>
  </si>
  <si>
    <t>Cement: Precasting - Steam</t>
  </si>
  <si>
    <t>FEC.ktoe.CY.NMM.CEM.PRECAST_STEAM.TOTAL.TOTAL</t>
  </si>
  <si>
    <t>FEC.ktoe.CY.NMM.CEM.PRECAST_STEAM.STEAM.SOLIDS</t>
  </si>
  <si>
    <t>FEC.ktoe.CY.NMM.CEM.PRECAST_STEAM.STEAM.RFG</t>
  </si>
  <si>
    <t>FEC.ktoe.CY.NMM.CEM.PRECAST_STEAM.STEAM.LPG</t>
  </si>
  <si>
    <t>FEC.ktoe.CY.NMM.CEM.PRECAST_STEAM.STEAM.DIESEL_LIQBIO</t>
  </si>
  <si>
    <t>FEC.ktoe.CY.NMM.CEM.PRECAST_STEAM.STEAM.RFO</t>
  </si>
  <si>
    <t>FEC.ktoe.CY.NMM.CEM.PRECAST_STEAM.STEAM.OTHER</t>
  </si>
  <si>
    <t>FEC.ktoe.CY.NMM.CEM.PRECAST_STEAM.STEAM.NG_BIOGAS</t>
  </si>
  <si>
    <t>FEC.ktoe.CY.NMM.CEM.PRECAST_STEAM.STEAM.DERIVED</t>
  </si>
  <si>
    <t>FEC.ktoe.CY.NMM.CEM.PRECAST_STEAM.STEAM.BIOMASS_WASTE</t>
  </si>
  <si>
    <t>FEC.ktoe.CY.NMM.CEM.PRECAST_STEAM.STEAM.STEAM_DISTR</t>
  </si>
  <si>
    <t>FEC.ktoe.CY.NMM.CER.TOTAL.TOTAL.TOTAL</t>
  </si>
  <si>
    <t>FEC.ktoe.CY.NMM.CER.LIGHT.GENERIC.ELEC</t>
  </si>
  <si>
    <t>FEC.ktoe.CY.NMM.CER.AIRCOMP.GENERIC.ELEC</t>
  </si>
  <si>
    <t>FEC.ktoe.CY.NMM.CER.MOTOR.GENERIC.ELEC</t>
  </si>
  <si>
    <t>FEC.ktoe.CY.NMM.CER.FANS.GENERIC.ELEC</t>
  </si>
  <si>
    <t>FEC.ktoe.CY.NMM.CER.LOW_ENTH.TOTAL.TOTAL</t>
  </si>
  <si>
    <t>FEC.ktoe.CY.NMM.CER.LOW_ENTH.THERM.DIESEL_LIQBIO</t>
  </si>
  <si>
    <t>FEC.ktoe.CY.NMM.CER.LOW_ENTH.THERM.NG_BIOGAS</t>
  </si>
  <si>
    <t>FEC.ktoe.CY.NMM.CER.LOW_ENTH.THERM.SOLAR_GEO</t>
  </si>
  <si>
    <t>FEC.ktoe.CY.NMM.CER.LOW_ENTH.HP.AMBIENT</t>
  </si>
  <si>
    <t>FEC.ktoe.CY.NMM.CER.LOW_ENTH.THERM.ELEC</t>
  </si>
  <si>
    <t>Ceramics: Mixing of raw material</t>
  </si>
  <si>
    <t>FEC.ktoe.CY.NMM.CER.MIXING.MECH.ELEC</t>
  </si>
  <si>
    <t>Ceramics: Drying and sintering of raw material</t>
  </si>
  <si>
    <t>Ceramics: Thermal drying and sintering</t>
  </si>
  <si>
    <t>FEC.ktoe.CY.NMM.CER.DRYING.TOTAL.TOTAL</t>
  </si>
  <si>
    <t>FEC.ktoe.CY.NMM.CER.DRYING.THERM.SOLIDS</t>
  </si>
  <si>
    <t>FEC.ktoe.CY.NMM.CER.DRYING.THERM.LPG</t>
  </si>
  <si>
    <t>FEC.ktoe.CY.NMM.CER.DRYING.THERM.DIESEL_LIQBIO</t>
  </si>
  <si>
    <t>FEC.ktoe.CY.NMM.CER.DRYING.THERM.RFO</t>
  </si>
  <si>
    <t>FEC.ktoe.CY.NMM.CER.DRYING.THERM.NG_BIOGAS</t>
  </si>
  <si>
    <t>Ceramics: Steam drying and sintering</t>
  </si>
  <si>
    <t>FEC.ktoe.CY.NMM.CER.DRYING_STEAM.TOTAL.TOTAL</t>
  </si>
  <si>
    <t>FEC.ktoe.CY.NMM.CER.DRYING_STEAM.STEAM.SOLIDS</t>
  </si>
  <si>
    <t>FEC.ktoe.CY.NMM.CER.DRYING_STEAM.STEAM.RFG</t>
  </si>
  <si>
    <t>FEC.ktoe.CY.NMM.CER.DRYING_STEAM.STEAM.LPG</t>
  </si>
  <si>
    <t>FEC.ktoe.CY.NMM.CER.DRYING_STEAM.STEAM.DIESEL_LIQBIO</t>
  </si>
  <si>
    <t>FEC.ktoe.CY.NMM.CER.DRYING_STEAM.STEAM.RFO</t>
  </si>
  <si>
    <t>FEC.ktoe.CY.NMM.CER.DRYING_STEAM.STEAM.OTHER</t>
  </si>
  <si>
    <t>FEC.ktoe.CY.NMM.CER.DRYING_STEAM.STEAM.NG_BIOGAS</t>
  </si>
  <si>
    <t>FEC.ktoe.CY.NMM.CER.DRYING_STEAM.STEAM.DERIVED</t>
  </si>
  <si>
    <t>FEC.ktoe.CY.NMM.CER.DRYING_STEAM.STEAM.BIOMASS_WASTE</t>
  </si>
  <si>
    <t>FEC.ktoe.CY.NMM.CER.DRYING_STEAM.STEAM.STEAM_DISTR</t>
  </si>
  <si>
    <t>Ceramics: Microwave drying and sintering</t>
  </si>
  <si>
    <t>FEC.ktoe.CY.NMM.CER.DRYING_MICROW.MICROW.ELEC</t>
  </si>
  <si>
    <t>Ceramics: Primary production process</t>
  </si>
  <si>
    <t>Ceramics: Thermal kiln</t>
  </si>
  <si>
    <t>FEC.ktoe.CY.NMM.CER.KILN_THERM.TOTAL.TOTAL</t>
  </si>
  <si>
    <t>FEC.ktoe.CY.NMM.CER.KILN_THERM.THERM.SOLIDS</t>
  </si>
  <si>
    <t>FEC.ktoe.CY.NMM.CER.KILN_THERM.THERM.LPG</t>
  </si>
  <si>
    <t>FEC.ktoe.CY.NMM.CER.KILN_THERM.THERM.DIESEL_LIQBIO</t>
  </si>
  <si>
    <t>FEC.ktoe.CY.NMM.CER.KILN_THERM.THERM.RFO</t>
  </si>
  <si>
    <t>FEC.ktoe.CY.NMM.CER.KILN_THERM.THERM.OTHER</t>
  </si>
  <si>
    <t>FEC.ktoe.CY.NMM.CER.KILN_THERM.THERM.NG_BIOGAS</t>
  </si>
  <si>
    <t>FEC.ktoe.CY.NMM.CER.KILN_THERM.THERM.BIOMASS_WASTE</t>
  </si>
  <si>
    <t>Ceramics: Electric kiln</t>
  </si>
  <si>
    <t>FEC.ktoe.CY.NMM.CER.KILN_ELEC.ELEC.ELEC</t>
  </si>
  <si>
    <t>Ceramics: Product finishing</t>
  </si>
  <si>
    <t>Ceramics: Thermal furnace</t>
  </si>
  <si>
    <t>FEC.ktoe.CY.NMM.CER.FINISHING.TOTAL.TOTAL</t>
  </si>
  <si>
    <t>FEC.ktoe.CY.NMM.CER.FINISHING.THERM.SOLIDS</t>
  </si>
  <si>
    <t>FEC.ktoe.CY.NMM.CER.FINISHING.THERM.LPG</t>
  </si>
  <si>
    <t>FEC.ktoe.CY.NMM.CER.FINISHING.THERM.DIESEL_LIQBIO</t>
  </si>
  <si>
    <t>FEC.ktoe.CY.NMM.CER.FINISHING.THERM.RFO</t>
  </si>
  <si>
    <t>FEC.ktoe.CY.NMM.CER.FINISHING.THERM.NG_BIOGAS</t>
  </si>
  <si>
    <t>Ceramics: Electric furnace</t>
  </si>
  <si>
    <t>FEC.ktoe.CY.NMM.CER.FINISHING_ELEC.ELEC.ELEC</t>
  </si>
  <si>
    <t>FEC.ktoe.CY.NMM.GLASS.TOTAL.TOTAL.TOTAL</t>
  </si>
  <si>
    <t>FEC.ktoe.CY.NMM.GLASS.LIGHT.GENERIC.ELEC</t>
  </si>
  <si>
    <t>FEC.ktoe.CY.NMM.GLASS.AIRCOMP.GENERIC.ELEC</t>
  </si>
  <si>
    <t>FEC.ktoe.CY.NMM.GLASS.MOTOR.GENERIC.ELEC</t>
  </si>
  <si>
    <t>FEC.ktoe.CY.NMM.GLASS.FANS.GENERIC.ELEC</t>
  </si>
  <si>
    <t>FEC.ktoe.CY.NMM.GLASS.LOW_ENTH.TOTAL.TOTAL</t>
  </si>
  <si>
    <t>FEC.ktoe.CY.NMM.GLASS.LOW_ENTH.THERM.DIESEL_LIQBIO</t>
  </si>
  <si>
    <t>FEC.ktoe.CY.NMM.GLASS.LOW_ENTH.THERM.NG_BIOGAS</t>
  </si>
  <si>
    <t>FEC.ktoe.CY.NMM.GLASS.LOW_ENTH.THERM.SOLAR_GEO</t>
  </si>
  <si>
    <t>FEC.ktoe.CY.NMM.GLASS.LOW_ENTH.HP.AMBIENT</t>
  </si>
  <si>
    <t>FEC.ktoe.CY.NMM.GLASS.LOW_ENTH.THERM.ELEC</t>
  </si>
  <si>
    <t>Glass: Melting tank</t>
  </si>
  <si>
    <t>Glass: Thermal melting tank</t>
  </si>
  <si>
    <t>FEC.ktoe.CY.NMM.GLASS.MELTING.TOTAL.TOTAL</t>
  </si>
  <si>
    <t>FEC.ktoe.CY.NMM.GLASS.MELTING.THERM.SOLIDS</t>
  </si>
  <si>
    <t>FEC.ktoe.CY.NMM.GLASS.MELTING.THERM.LPG</t>
  </si>
  <si>
    <t>FEC.ktoe.CY.NMM.GLASS.MELTING.THERM.DIESEL_LIQBIO</t>
  </si>
  <si>
    <t>FEC.ktoe.CY.NMM.GLASS.MELTING.THERM.RFO</t>
  </si>
  <si>
    <t>FEC.ktoe.CY.NMM.GLASS.MELTING.THERM.NG_BIOGAS</t>
  </si>
  <si>
    <t>Glass: Electric melting tank</t>
  </si>
  <si>
    <t>FEC.ktoe.CY.NMM.GLASS.MELTING_ELEC.ELEC.ELEC</t>
  </si>
  <si>
    <t>Glass: Forming</t>
  </si>
  <si>
    <t>FEC.ktoe.CY.NMM.GLASS.FORMING.ELEC.ELEC</t>
  </si>
  <si>
    <t>Glass: Annealing</t>
  </si>
  <si>
    <t>Glass: Annealing - thermal</t>
  </si>
  <si>
    <t>FEC.ktoe.CY.NMM.GLASS.ANNEALING.TOTAL.TOTAL</t>
  </si>
  <si>
    <t>FEC.ktoe.CY.NMM.GLASS.ANNEALING.THERM.SOLIDS</t>
  </si>
  <si>
    <t>FEC.ktoe.CY.NMM.GLASS.ANNEALING.THERM.LPG</t>
  </si>
  <si>
    <t>FEC.ktoe.CY.NMM.GLASS.ANNEALING.THERM.DIESEL_LIQBIO</t>
  </si>
  <si>
    <t>FEC.ktoe.CY.NMM.GLASS.ANNEALING.THERM.RFO</t>
  </si>
  <si>
    <t>FEC.ktoe.CY.NMM.GLASS.ANNEALING.THERM.NG_BIOGAS</t>
  </si>
  <si>
    <t>Glass: Annealing - electric</t>
  </si>
  <si>
    <t>FEC.ktoe.CY.NMM.GLASS.ANNEALING_ELEC.ELEC.ELEC</t>
  </si>
  <si>
    <t>Glass: Finishing processes</t>
  </si>
  <si>
    <t>FEC.ktoe.CY.NMM.GLASS.FINISHING.ELEC.ELEC</t>
  </si>
  <si>
    <t>Cement: Grinding, packaging - electric</t>
  </si>
  <si>
    <t>Cement: Precasting - steam</t>
  </si>
  <si>
    <t>UED.ktoe.CY.NMM.CEM.TOTAL.TOTAL.TOTAL</t>
  </si>
  <si>
    <t>UED.ktoe.CY.NMM.CEM.LIGHT.GENERIC.ELEC</t>
  </si>
  <si>
    <t>UED.ktoe.CY.NMM.CEM.AIRCOMP.GENERIC.ELEC</t>
  </si>
  <si>
    <t>UED.ktoe.CY.NMM.CEM.MOTOR.GENERIC.ELEC</t>
  </si>
  <si>
    <t>UED.ktoe.CY.NMM.CEM.FANS.GENERIC.ELEC</t>
  </si>
  <si>
    <t>UED.ktoe.CY.NMM.CEM.LOW_ENTH.TOTAL.TOTAL</t>
  </si>
  <si>
    <t>UED.ktoe.CY.NMM.CEM.LOW_ENTH.THERM.DIESEL_LIQBIO</t>
  </si>
  <si>
    <t>UED.ktoe.CY.NMM.CEM.LOW_ENTH.THERM.NG_BIOGAS</t>
  </si>
  <si>
    <t>UED.ktoe.CY.NMM.CEM.LOW_ENTH.THERM.SOLAR_GEO</t>
  </si>
  <si>
    <t>UED.ktoe.CY.NMM.CEM.LOW_ENTH.HP.AMBIENT</t>
  </si>
  <si>
    <t>UED.ktoe.CY.NMM.CEM.LOW_ENTH.THERM.ELEC</t>
  </si>
  <si>
    <t>UED.ktoe.CY.NMM.CEM.GRINDING_RAW.MECH.ELEC</t>
  </si>
  <si>
    <t>UED.ktoe.CY.NMM.CEM.PREHEAT.TOTAL.TOTAL</t>
  </si>
  <si>
    <t>UED.ktoe.CY.NMM.CEM.PREHEAT.THERM.SOLIDS</t>
  </si>
  <si>
    <t>UED.ktoe.CY.NMM.CEM.PREHEAT.THERM.LPG</t>
  </si>
  <si>
    <t>UED.ktoe.CY.NMM.CEM.PREHEAT.THERM.DIESEL_LIQBIO</t>
  </si>
  <si>
    <t>UED.ktoe.CY.NMM.CEM.PREHEAT.THERM.RFO</t>
  </si>
  <si>
    <t>UED.ktoe.CY.NMM.CEM.PREHEAT.THERM.OTHER</t>
  </si>
  <si>
    <t>UED.ktoe.CY.NMM.CEM.PREHEAT.THERM.NG_BIOGAS</t>
  </si>
  <si>
    <t>UED.ktoe.CY.NMM.CEM.PREHEAT.THERM.BIOMASS_WASTE</t>
  </si>
  <si>
    <t>UED.ktoe.CY.NMM.CEM.KILN.TOTAL.TOTAL</t>
  </si>
  <si>
    <t>UED.ktoe.CY.NMM.CEM.KILN.THERM.SOLIDS</t>
  </si>
  <si>
    <t>UED.ktoe.CY.NMM.CEM.KILN.THERM.LPG</t>
  </si>
  <si>
    <t>UED.ktoe.CY.NMM.CEM.KILN.THERM.DIESEL_LIQBIO</t>
  </si>
  <si>
    <t>UED.ktoe.CY.NMM.CEM.KILN.THERM.RFO</t>
  </si>
  <si>
    <t>UED.ktoe.CY.NMM.CEM.KILN.THERM.OTHER</t>
  </si>
  <si>
    <t>UED.ktoe.CY.NMM.CEM.KILN.THERM.NG_BIOGAS</t>
  </si>
  <si>
    <t>UED.ktoe.CY.NMM.CEM.KILN.THERM.BIOMASS_WASTE</t>
  </si>
  <si>
    <t>UED.ktoe.CY.NMM.CEM.PRECAST.MECH.ELEC</t>
  </si>
  <si>
    <t>UED.ktoe.CY.NMM.CEM.PRECAST_STEAM.TOTAL.TOTAL</t>
  </si>
  <si>
    <t>UED.ktoe.CY.NMM.CEM.PRECAST_STEAM.STEAM.SOLIDS</t>
  </si>
  <si>
    <t>UED.ktoe.CY.NMM.CEM.PRECAST_STEAM.STEAM.RFG</t>
  </si>
  <si>
    <t>UED.ktoe.CY.NMM.CEM.PRECAST_STEAM.STEAM.LPG</t>
  </si>
  <si>
    <t>UED.ktoe.CY.NMM.CEM.PRECAST_STEAM.STEAM.DIESEL_LIQBIO</t>
  </si>
  <si>
    <t>UED.ktoe.CY.NMM.CEM.PRECAST_STEAM.STEAM.RFO</t>
  </si>
  <si>
    <t>UED.ktoe.CY.NMM.CEM.PRECAST_STEAM.STEAM.OTHER</t>
  </si>
  <si>
    <t>UED.ktoe.CY.NMM.CEM.PRECAST_STEAM.STEAM.NG_BIOGAS</t>
  </si>
  <si>
    <t>UED.ktoe.CY.NMM.CEM.PRECAST_STEAM.STEAM.DERIVED</t>
  </si>
  <si>
    <t>UED.ktoe.CY.NMM.CEM.PRECAST_STEAM.STEAM.BIOMASS_WASTE</t>
  </si>
  <si>
    <t>UED.ktoe.CY.NMM.CEM.PRECAST_STEAM.STEAM.STEAM_DISTR</t>
  </si>
  <si>
    <t>UED.ktoe.CY.NMM.CER.TOTAL.TOTAL.TOTAL</t>
  </si>
  <si>
    <t>UED.ktoe.CY.NMM.CER.LIGHT.GENERIC.ELEC</t>
  </si>
  <si>
    <t>UED.ktoe.CY.NMM.CER.AIRCOMP.GENERIC.ELEC</t>
  </si>
  <si>
    <t>UED.ktoe.CY.NMM.CER.MOTOR.GENERIC.ELEC</t>
  </si>
  <si>
    <t>UED.ktoe.CY.NMM.CER.FANS.GENERIC.ELEC</t>
  </si>
  <si>
    <t>UED.ktoe.CY.NMM.CER.LOW_ENTH.TOTAL.TOTAL</t>
  </si>
  <si>
    <t>UED.ktoe.CY.NMM.CER.LOW_ENTH.THERM.DIESEL_LIQBIO</t>
  </si>
  <si>
    <t>UED.ktoe.CY.NMM.CER.LOW_ENTH.THERM.NG_BIOGAS</t>
  </si>
  <si>
    <t>UED.ktoe.CY.NMM.CER.LOW_ENTH.THERM.SOLAR_GEO</t>
  </si>
  <si>
    <t>UED.ktoe.CY.NMM.CER.LOW_ENTH.HP.AMBIENT</t>
  </si>
  <si>
    <t>UED.ktoe.CY.NMM.CER.LOW_ENTH.THERM.ELEC</t>
  </si>
  <si>
    <t>UED.ktoe.CY.NMM.CER.MIXING.MECH.ELEC</t>
  </si>
  <si>
    <t>UED.ktoe.CY.NMM.CER.DRYING.TOTAL.TOTAL</t>
  </si>
  <si>
    <t>UED.ktoe.CY.NMM.CER.DRYING.THERM.SOLIDS</t>
  </si>
  <si>
    <t>UED.ktoe.CY.NMM.CER.DRYING.THERM.LPG</t>
  </si>
  <si>
    <t>UED.ktoe.CY.NMM.CER.DRYING.THERM.DIESEL_LIQBIO</t>
  </si>
  <si>
    <t>UED.ktoe.CY.NMM.CER.DRYING.THERM.RFO</t>
  </si>
  <si>
    <t>UED.ktoe.CY.NMM.CER.DRYING.THERM.NG_BIOGAS</t>
  </si>
  <si>
    <t>UED.ktoe.CY.NMM.CER.DRYING_STEAM.TOTAL.TOTAL</t>
  </si>
  <si>
    <t>UED.ktoe.CY.NMM.CER.DRYING_STEAM.STEAM.SOLIDS</t>
  </si>
  <si>
    <t>UED.ktoe.CY.NMM.CER.DRYING_STEAM.STEAM.RFG</t>
  </si>
  <si>
    <t>UED.ktoe.CY.NMM.CER.DRYING_STEAM.STEAM.LPG</t>
  </si>
  <si>
    <t>UED.ktoe.CY.NMM.CER.DRYING_STEAM.STEAM.DIESEL_LIQBIO</t>
  </si>
  <si>
    <t>UED.ktoe.CY.NMM.CER.DRYING_STEAM.STEAM.RFO</t>
  </si>
  <si>
    <t>UED.ktoe.CY.NMM.CER.DRYING_STEAM.STEAM.OTHER</t>
  </si>
  <si>
    <t>UED.ktoe.CY.NMM.CER.DRYING_STEAM.STEAM.NG_BIOGAS</t>
  </si>
  <si>
    <t>UED.ktoe.CY.NMM.CER.DRYING_STEAM.STEAM.DERIVED</t>
  </si>
  <si>
    <t>UED.ktoe.CY.NMM.CER.DRYING_STEAM.STEAM.BIOMASS_WASTE</t>
  </si>
  <si>
    <t>UED.ktoe.CY.NMM.CER.DRYING_STEAM.STEAM.STEAM_DISTR</t>
  </si>
  <si>
    <t>UED.ktoe.CY.NMM.CER.DRYING_MICROW.MICROW.ELEC</t>
  </si>
  <si>
    <t>UED.ktoe.CY.NMM.CER.KILN_THERM.TOTAL.TOTAL</t>
  </si>
  <si>
    <t>UED.ktoe.CY.NMM.CER.KILN_THERM.THERM.SOLIDS</t>
  </si>
  <si>
    <t>UED.ktoe.CY.NMM.CER.KILN_THERM.THERM.LPG</t>
  </si>
  <si>
    <t>UED.ktoe.CY.NMM.CER.KILN_THERM.THERM.DIESEL_LIQBIO</t>
  </si>
  <si>
    <t>UED.ktoe.CY.NMM.CER.KILN_THERM.THERM.RFO</t>
  </si>
  <si>
    <t>UED.ktoe.CY.NMM.CER.KILN_THERM.THERM.OTHER</t>
  </si>
  <si>
    <t>UED.ktoe.CY.NMM.CER.KILN_THERM.THERM.NG_BIOGAS</t>
  </si>
  <si>
    <t>UED.ktoe.CY.NMM.CER.KILN_THERM.THERM.BIOMASS_WASTE</t>
  </si>
  <si>
    <t>UED.ktoe.CY.NMM.CER.KILN_ELEC.ELEC.ELEC</t>
  </si>
  <si>
    <t>UED.ktoe.CY.NMM.CER.FINISHING.TOTAL.TOTAL</t>
  </si>
  <si>
    <t>UED.ktoe.CY.NMM.CER.FINISHING.THERM.SOLIDS</t>
  </si>
  <si>
    <t>UED.ktoe.CY.NMM.CER.FINISHING.THERM.LPG</t>
  </si>
  <si>
    <t>UED.ktoe.CY.NMM.CER.FINISHING.THERM.DIESEL_LIQBIO</t>
  </si>
  <si>
    <t>UED.ktoe.CY.NMM.CER.FINISHING.THERM.RFO</t>
  </si>
  <si>
    <t>UED.ktoe.CY.NMM.CER.FINISHING.THERM.NG_BIOGAS</t>
  </si>
  <si>
    <t>UED.ktoe.CY.NMM.CER.FINISHING_ELEC.ELEC.ELEC</t>
  </si>
  <si>
    <t>UED.ktoe.CY.NMM.GLASS.TOTAL.TOTAL.TOTAL</t>
  </si>
  <si>
    <t>UED.ktoe.CY.NMM.GLASS.LIGHT.GENERIC.ELEC</t>
  </si>
  <si>
    <t>UED.ktoe.CY.NMM.GLASS.AIRCOMP.GENERIC.ELEC</t>
  </si>
  <si>
    <t>UED.ktoe.CY.NMM.GLASS.MOTOR.GENERIC.ELEC</t>
  </si>
  <si>
    <t>UED.ktoe.CY.NMM.GLASS.FANS.GENERIC.ELEC</t>
  </si>
  <si>
    <t>UED.ktoe.CY.NMM.GLASS.LOW_ENTH.TOTAL.TOTAL</t>
  </si>
  <si>
    <t>UED.ktoe.CY.NMM.GLASS.LOW_ENTH.THERM.DIESEL_LIQBIO</t>
  </si>
  <si>
    <t>UED.ktoe.CY.NMM.GLASS.LOW_ENTH.THERM.NG_BIOGAS</t>
  </si>
  <si>
    <t>UED.ktoe.CY.NMM.GLASS.LOW_ENTH.THERM.SOLAR_GEO</t>
  </si>
  <si>
    <t>UED.ktoe.CY.NMM.GLASS.LOW_ENTH.HP.AMBIENT</t>
  </si>
  <si>
    <t>UED.ktoe.CY.NMM.GLASS.LOW_ENTH.THERM.ELEC</t>
  </si>
  <si>
    <t>UED.ktoe.CY.NMM.GLASS.MELTING.TOTAL.TOTAL</t>
  </si>
  <si>
    <t>UED.ktoe.CY.NMM.GLASS.MELTING.THERM.SOLIDS</t>
  </si>
  <si>
    <t>UED.ktoe.CY.NMM.GLASS.MELTING.THERM.LPG</t>
  </si>
  <si>
    <t>UED.ktoe.CY.NMM.GLASS.MELTING.THERM.DIESEL_LIQBIO</t>
  </si>
  <si>
    <t>UED.ktoe.CY.NMM.GLASS.MELTING.THERM.RFO</t>
  </si>
  <si>
    <t>UED.ktoe.CY.NMM.GLASS.MELTING.THERM.NG_BIOGAS</t>
  </si>
  <si>
    <t>UED.ktoe.CY.NMM.GLASS.MELTING_ELEC.ELEC.ELEC</t>
  </si>
  <si>
    <t>UED.ktoe.CY.NMM.GLASS.FORMING.ELEC.ELEC</t>
  </si>
  <si>
    <t>UED.ktoe.CY.NMM.GLASS.ANNEALING.TOTAL.TOTAL</t>
  </si>
  <si>
    <t>UED.ktoe.CY.NMM.GLASS.ANNEALING.THERM.SOLIDS</t>
  </si>
  <si>
    <t>UED.ktoe.CY.NMM.GLASS.ANNEALING.THERM.LPG</t>
  </si>
  <si>
    <t>UED.ktoe.CY.NMM.GLASS.ANNEALING.THERM.DIESEL_LIQBIO</t>
  </si>
  <si>
    <t>UED.ktoe.CY.NMM.GLASS.ANNEALING.THERM.RFO</t>
  </si>
  <si>
    <t>UED.ktoe.CY.NMM.GLASS.ANNEALING.THERM.NG_BIOGAS</t>
  </si>
  <si>
    <t>UED.ktoe.CY.NMM.GLASS.ANNEALING_ELEC.ELEC.ELEC</t>
  </si>
  <si>
    <t>UED.ktoe.CY.NMM.GLASS.FINISHING.ELEC.ELEC</t>
  </si>
  <si>
    <t>FUEL_EMI.ktCO2.CY.NMM.CEM.LIGHT.GENERIC.ELEC</t>
  </si>
  <si>
    <t>FUEL_EMI.ktCO2.CY.NMM.CEM.AIRCOMP.GENERIC.ELEC</t>
  </si>
  <si>
    <t>FUEL_EMI.ktCO2.CY.NMM.CEM.MOTOR.GENERIC.ELEC</t>
  </si>
  <si>
    <t>FUEL_EMI.ktCO2.CY.NMM.CEM.FANS.GENERIC.ELEC</t>
  </si>
  <si>
    <t>FUEL_EMI.ktCO2.CY.NMM.CEM.LOW_ENTH.TOTAL.TOTAL</t>
  </si>
  <si>
    <t>FUEL_EMI.ktCO2.CY.NMM.CEM.LOW_ENTH.THERM.DIESEL_LIQBIO</t>
  </si>
  <si>
    <t>FUEL_EMI.ktCO2.CY.NMM.CEM.LOW_ENTH.THERM.NG_BIOGAS</t>
  </si>
  <si>
    <t>FUEL_EMI.ktCO2.CY.NMM.CEM.LOW_ENTH.THERM.SOLAR_GEO</t>
  </si>
  <si>
    <t>FUEL_EMI.ktCO2.CY.NMM.CEM.LOW_ENTH.HP.AMBIENT</t>
  </si>
  <si>
    <t>FUEL_EMI.ktCO2.CY.NMM.CEM.LOW_ENTH.THERM.ELEC</t>
  </si>
  <si>
    <t>FUEL_EMI.ktCO2.CY.NMM.CEM.GRINDING_RAW.MECH.ELEC</t>
  </si>
  <si>
    <t>FUEL_EMI.ktCO2.CY.NMM.CEM.PREHEAT.TOTAL.TOTAL</t>
  </si>
  <si>
    <t>FUEL_EMI.ktCO2.CY.NMM.CEM.PREHEAT.THERM.SOLIDS</t>
  </si>
  <si>
    <t>FUEL_EMI.ktCO2.CY.NMM.CEM.PREHEAT.THERM.LPG</t>
  </si>
  <si>
    <t>FUEL_EMI.ktCO2.CY.NMM.CEM.PREHEAT.THERM.DIESEL_LIQBIO</t>
  </si>
  <si>
    <t>FUEL_EMI.ktCO2.CY.NMM.CEM.PREHEAT.THERM.RFO</t>
  </si>
  <si>
    <t>FUEL_EMI.ktCO2.CY.NMM.CEM.PREHEAT.THERM.OTHER</t>
  </si>
  <si>
    <t>FUEL_EMI.ktCO2.CY.NMM.CEM.PREHEAT.THERM.NG_BIOGAS</t>
  </si>
  <si>
    <t>FUEL_EMI.ktCO2.CY.NMM.CEM.PREHEAT.THERM.BIOMASS_WASTE</t>
  </si>
  <si>
    <t>FUEL_EMI.ktCO2.CY.NMM.CEM.KILN.TOTAL.TOTAL</t>
  </si>
  <si>
    <t>FUEL_EMI.ktCO2.CY.NMM.CEM.KILN.THERM.SOLIDS</t>
  </si>
  <si>
    <t>FUEL_EMI.ktCO2.CY.NMM.CEM.KILN.THERM.LPG</t>
  </si>
  <si>
    <t>FUEL_EMI.ktCO2.CY.NMM.CEM.KILN.THERM.DIESEL_LIQBIO</t>
  </si>
  <si>
    <t>FUEL_EMI.ktCO2.CY.NMM.CEM.KILN.THERM.RFO</t>
  </si>
  <si>
    <t>FUEL_EMI.ktCO2.CY.NMM.CEM.KILN.THERM.OTHER</t>
  </si>
  <si>
    <t>FUEL_EMI.ktCO2.CY.NMM.CEM.KILN.THERM.NG_BIOGAS</t>
  </si>
  <si>
    <t>FUEL_EMI.ktCO2.CY.NMM.CEM.KILN.THERM.BIOMASS_WASTE</t>
  </si>
  <si>
    <t>FUEL_EMI.ktCO2.CY.NMM.CEM.PRECAST.MECH.ELEC</t>
  </si>
  <si>
    <t>FUEL_EMI.ktCO2.CY.NMM.CEM.PRECAST_STEAM.TOTAL.TOTAL</t>
  </si>
  <si>
    <t>FUEL_EMI.ktCO2.CY.NMM.CEM.PRECAST_STEAM.STEAM.SOLIDS</t>
  </si>
  <si>
    <t>FUEL_EMI.ktCO2.CY.NMM.CEM.PRECAST_STEAM.STEAM.RFG</t>
  </si>
  <si>
    <t>FUEL_EMI.ktCO2.CY.NMM.CEM.PRECAST_STEAM.STEAM.LPG</t>
  </si>
  <si>
    <t>FUEL_EMI.ktCO2.CY.NMM.CEM.PRECAST_STEAM.STEAM.DIESEL_LIQBIO</t>
  </si>
  <si>
    <t>FUEL_EMI.ktCO2.CY.NMM.CEM.PRECAST_STEAM.STEAM.RFO</t>
  </si>
  <si>
    <t>FUEL_EMI.ktCO2.CY.NMM.CEM.PRECAST_STEAM.STEAM.OTHER</t>
  </si>
  <si>
    <t>FUEL_EMI.ktCO2.CY.NMM.CEM.PRECAST_STEAM.STEAM.NG_BIOGAS</t>
  </si>
  <si>
    <t>FUEL_EMI.ktCO2.CY.NMM.CEM.PRECAST_STEAM.STEAM.DERIVED</t>
  </si>
  <si>
    <t>FUEL_EMI.ktCO2.CY.NMM.CEM.PRECAST_STEAM.STEAM.BIOMASS_WASTE</t>
  </si>
  <si>
    <t>FUEL_EMI.ktCO2.CY.NMM.CEM.PRECAST_STEAM.STEAM.STEAM_DISTR</t>
  </si>
  <si>
    <t>PROCESS_EMI.ktCO2.CY.NMM.CEM</t>
  </si>
  <si>
    <t>FUEL_EMI.ktCO2.CY.NMM.CER.LIGHT.GENERIC.ELEC</t>
  </si>
  <si>
    <t>FUEL_EMI.ktCO2.CY.NMM.CER.AIRCOMP.GENERIC.ELEC</t>
  </si>
  <si>
    <t>FUEL_EMI.ktCO2.CY.NMM.CER.MOTOR.GENERIC.ELEC</t>
  </si>
  <si>
    <t>FUEL_EMI.ktCO2.CY.NMM.CER.FANS.GENERIC.ELEC</t>
  </si>
  <si>
    <t>FUEL_EMI.ktCO2.CY.NMM.CER.LOW_ENTH.TOTAL.TOTAL</t>
  </si>
  <si>
    <t>FUEL_EMI.ktCO2.CY.NMM.CER.LOW_ENTH.THERM.DIESEL_LIQBIO</t>
  </si>
  <si>
    <t>FUEL_EMI.ktCO2.CY.NMM.CER.LOW_ENTH.THERM.NG_BIOGAS</t>
  </si>
  <si>
    <t>FUEL_EMI.ktCO2.CY.NMM.CER.LOW_ENTH.THERM.SOLAR_GEO</t>
  </si>
  <si>
    <t>FUEL_EMI.ktCO2.CY.NMM.CER.LOW_ENTH.HP.AMBIENT</t>
  </si>
  <si>
    <t>FUEL_EMI.ktCO2.CY.NMM.CER.LOW_ENTH.THERM.ELEC</t>
  </si>
  <si>
    <t>FUEL_EMI.ktCO2.CY.NMM.CER.MIXING.MECH.ELEC</t>
  </si>
  <si>
    <t>FUEL_EMI.ktCO2.CY.NMM.CER.DRYING.TOTAL.TOTAL</t>
  </si>
  <si>
    <t>FUEL_EMI.ktCO2.CY.NMM.CER.DRYING.THERM.SOLIDS</t>
  </si>
  <si>
    <t>FUEL_EMI.ktCO2.CY.NMM.CER.DRYING.THERM.LPG</t>
  </si>
  <si>
    <t>FUEL_EMI.ktCO2.CY.NMM.CER.DRYING.THERM.DIESEL_LIQBIO</t>
  </si>
  <si>
    <t>FUEL_EMI.ktCO2.CY.NMM.CER.DRYING.THERM.RFO</t>
  </si>
  <si>
    <t>FUEL_EMI.ktCO2.CY.NMM.CER.DRYING.THERM.NG_BIOGAS</t>
  </si>
  <si>
    <t>FUEL_EMI.ktCO2.CY.NMM.CER.DRYING_STEAM.TOTAL.TOTAL</t>
  </si>
  <si>
    <t>FUEL_EMI.ktCO2.CY.NMM.CER.DRYING_STEAM.STEAM.SOLIDS</t>
  </si>
  <si>
    <t>FUEL_EMI.ktCO2.CY.NMM.CER.DRYING_STEAM.STEAM.RFG</t>
  </si>
  <si>
    <t>FUEL_EMI.ktCO2.CY.NMM.CER.DRYING_STEAM.STEAM.LPG</t>
  </si>
  <si>
    <t>FUEL_EMI.ktCO2.CY.NMM.CER.DRYING_STEAM.STEAM.DIESEL_LIQBIO</t>
  </si>
  <si>
    <t>FUEL_EMI.ktCO2.CY.NMM.CER.DRYING_STEAM.STEAM.RFO</t>
  </si>
  <si>
    <t>FUEL_EMI.ktCO2.CY.NMM.CER.DRYING_STEAM.STEAM.OTHER</t>
  </si>
  <si>
    <t>FUEL_EMI.ktCO2.CY.NMM.CER.DRYING_STEAM.STEAM.NG_BIOGAS</t>
  </si>
  <si>
    <t>FUEL_EMI.ktCO2.CY.NMM.CER.DRYING_STEAM.STEAM.DERIVED</t>
  </si>
  <si>
    <t>FUEL_EMI.ktCO2.CY.NMM.CER.DRYING_STEAM.STEAM.BIOMASS_WASTE</t>
  </si>
  <si>
    <t>FUEL_EMI.ktCO2.CY.NMM.CER.DRYING_STEAM.STEAM.STEAM_DISTR</t>
  </si>
  <si>
    <t>FUEL_EMI.ktCO2.CY.NMM.CER.DRYING_MICROW.MICROW.ELEC</t>
  </si>
  <si>
    <t>FUEL_EMI.ktCO2.CY.NMM.CER.KILN_THERM.TOTAL.TOTAL</t>
  </si>
  <si>
    <t>FUEL_EMI.ktCO2.CY.NMM.CER.KILN_THERM.THERM.SOLIDS</t>
  </si>
  <si>
    <t>FUEL_EMI.ktCO2.CY.NMM.CER.KILN_THERM.THERM.LPG</t>
  </si>
  <si>
    <t>FUEL_EMI.ktCO2.CY.NMM.CER.KILN_THERM.THERM.DIESEL_LIQBIO</t>
  </si>
  <si>
    <t>FUEL_EMI.ktCO2.CY.NMM.CER.KILN_THERM.THERM.RFO</t>
  </si>
  <si>
    <t>FUEL_EMI.ktCO2.CY.NMM.CER.KILN_THERM.THERM.OTHER</t>
  </si>
  <si>
    <t>FUEL_EMI.ktCO2.CY.NMM.CER.KILN_THERM.THERM.NG_BIOGAS</t>
  </si>
  <si>
    <t>FUEL_EMI.ktCO2.CY.NMM.CER.KILN_THERM.THERM.BIOMASS_WASTE</t>
  </si>
  <si>
    <t>FUEL_EMI.ktCO2.CY.NMM.CER.KILN_ELEC.ELEC.ELEC</t>
  </si>
  <si>
    <t>FUEL_EMI.ktCO2.CY.NMM.CER.FINISHING.TOTAL.TOTAL</t>
  </si>
  <si>
    <t>FUEL_EMI.ktCO2.CY.NMM.CER.FINISHING.THERM.SOLIDS</t>
  </si>
  <si>
    <t>FUEL_EMI.ktCO2.CY.NMM.CER.FINISHING.THERM.LPG</t>
  </si>
  <si>
    <t>FUEL_EMI.ktCO2.CY.NMM.CER.FINISHING.THERM.DIESEL_LIQBIO</t>
  </si>
  <si>
    <t>FUEL_EMI.ktCO2.CY.NMM.CER.FINISHING.THERM.RFO</t>
  </si>
  <si>
    <t>FUEL_EMI.ktCO2.CY.NMM.CER.FINISHING.THERM.NG_BIOGAS</t>
  </si>
  <si>
    <t>FUEL_EMI.ktCO2.CY.NMM.CER.FINISHING_ELEC.ELEC.ELEC</t>
  </si>
  <si>
    <t>PROCESS_EMI.ktCO2.CY.NMM.CER</t>
  </si>
  <si>
    <t>FUEL_EMI.ktCO2.CY.NMM.GLASS.LIGHT.GENERIC.ELEC</t>
  </si>
  <si>
    <t>FUEL_EMI.ktCO2.CY.NMM.GLASS.AIRCOMP.GENERIC.ELEC</t>
  </si>
  <si>
    <t>FUEL_EMI.ktCO2.CY.NMM.GLASS.MOTOR.GENERIC.ELEC</t>
  </si>
  <si>
    <t>FUEL_EMI.ktCO2.CY.NMM.GLASS.FANS.GENERIC.ELEC</t>
  </si>
  <si>
    <t>FUEL_EMI.ktCO2.CY.NMM.GLASS.LOW_ENTH.TOTAL.TOTAL</t>
  </si>
  <si>
    <t>FUEL_EMI.ktCO2.CY.NMM.GLASS.LOW_ENTH.THERM.DIESEL_LIQBIO</t>
  </si>
  <si>
    <t>FUEL_EMI.ktCO2.CY.NMM.GLASS.LOW_ENTH.THERM.NG_BIOGAS</t>
  </si>
  <si>
    <t>FUEL_EMI.ktCO2.CY.NMM.GLASS.LOW_ENTH.THERM.SOLAR_GEO</t>
  </si>
  <si>
    <t>FUEL_EMI.ktCO2.CY.NMM.GLASS.LOW_ENTH.HP.AMBIENT</t>
  </si>
  <si>
    <t>FUEL_EMI.ktCO2.CY.NMM.GLASS.LOW_ENTH.THERM.ELEC</t>
  </si>
  <si>
    <t>FUEL_EMI.ktCO2.CY.NMM.GLASS.MELTING.TOTAL.TOTAL</t>
  </si>
  <si>
    <t>FUEL_EMI.ktCO2.CY.NMM.GLASS.MELTING.THERM.SOLIDS</t>
  </si>
  <si>
    <t>FUEL_EMI.ktCO2.CY.NMM.GLASS.MELTING.THERM.LPG</t>
  </si>
  <si>
    <t>FUEL_EMI.ktCO2.CY.NMM.GLASS.MELTING.THERM.DIESEL_LIQBIO</t>
  </si>
  <si>
    <t>FUEL_EMI.ktCO2.CY.NMM.GLASS.MELTING.THERM.RFO</t>
  </si>
  <si>
    <t>FUEL_EMI.ktCO2.CY.NMM.GLASS.MELTING.THERM.NG_BIOGAS</t>
  </si>
  <si>
    <t>FUEL_EMI.ktCO2.CY.NMM.GLASS.MELTING_ELEC.ELEC.ELEC</t>
  </si>
  <si>
    <t>FUEL_EMI.ktCO2.CY.NMM.GLASS.FORMING.ELEC.ELEC</t>
  </si>
  <si>
    <t>FUEL_EMI.ktCO2.CY.NMM.GLASS.ANNEALING.TOTAL.TOTAL</t>
  </si>
  <si>
    <t>FUEL_EMI.ktCO2.CY.NMM.GLASS.ANNEALING.THERM.SOLIDS</t>
  </si>
  <si>
    <t>FUEL_EMI.ktCO2.CY.NMM.GLASS.ANNEALING.THERM.LPG</t>
  </si>
  <si>
    <t>FUEL_EMI.ktCO2.CY.NMM.GLASS.ANNEALING.THERM.DIESEL_LIQBIO</t>
  </si>
  <si>
    <t>FUEL_EMI.ktCO2.CY.NMM.GLASS.ANNEALING.THERM.RFO</t>
  </si>
  <si>
    <t>FUEL_EMI.ktCO2.CY.NMM.GLASS.ANNEALING.THERM.NG_BIOGAS</t>
  </si>
  <si>
    <t>FUEL_EMI.ktCO2.CY.NMM.GLASS.ANNEALING_ELEC.ELEC.ELEC</t>
  </si>
  <si>
    <t>FUEL_EMI.ktCO2.CY.NMM.GLASS.FINISHING.ELEC.ELEC</t>
  </si>
  <si>
    <t>PROCESS_EMI.ktCO2.CY.NMM.GLASS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</si>
  <si>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</si>
  <si>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</si>
  <si>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</si>
  <si>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</si>
  <si>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</si>
  <si>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VA.Meuro2015.CY.PPA.PULP</t>
  </si>
  <si>
    <t>VA.Meuro2015.CY.PPA.PAPER</t>
  </si>
  <si>
    <t>VA.Meuro2015.CY.PPA.PRINT</t>
  </si>
  <si>
    <t>Pulp production (kt)</t>
  </si>
  <si>
    <t>OUTPUT.kt.CY.PPA.PULP</t>
  </si>
  <si>
    <t>Paper production  (kt)</t>
  </si>
  <si>
    <t>OUTPUT.kt.CY.PPA.PAPER</t>
  </si>
  <si>
    <t>Printing and media reproduction (kt paper eq.)</t>
  </si>
  <si>
    <t>OUTPUT.kt.CY.PPA.PRINT</t>
  </si>
  <si>
    <t>CAP.kt.CY.PPA.PULP</t>
  </si>
  <si>
    <t>CAP.kt.CY.PPA.PAPER</t>
  </si>
  <si>
    <t>CAP.kt.CY.PPA.PRINT</t>
  </si>
  <si>
    <t>NEWCAP.kt.CY.PPA.PULP</t>
  </si>
  <si>
    <t>NEWCAP.kt.CY.PPA.PAPER</t>
  </si>
  <si>
    <t>NEWCAP.kt.CY.PPA.PRINT</t>
  </si>
  <si>
    <t>FEC.ktoe.CY.PPA.TOTAL.TOTAL.TOTAL.TOTAL</t>
  </si>
  <si>
    <t>FEC.ktoe.CY.PPA.TOTAL.TOTAL.TOTAL.SOLIDS</t>
  </si>
  <si>
    <t>FEC.ktoe.CY.PPA.TOTAL.TOTAL.TOTAL.RFG</t>
  </si>
  <si>
    <t>FEC.ktoe.CY.PPA.TOTAL.TOTAL.TOTAL.LPG</t>
  </si>
  <si>
    <t>FEC.ktoe.CY.PPA.TOTAL.TOTAL.TOTAL.DIESEL</t>
  </si>
  <si>
    <t>FEC.ktoe.CY.PPA.TOTAL.TOTAL.TOTAL.RFO</t>
  </si>
  <si>
    <t>FEC.ktoe.CY.PPA.TOTAL.TOTAL.TOTAL.OTHER</t>
  </si>
  <si>
    <t>FEC.ktoe.CY.PPA.TOTAL.TOTAL.TOTAL.NG</t>
  </si>
  <si>
    <t>FEC.ktoe.CY.PPA.TOTAL.TOTAL.TOTAL.DERIVED</t>
  </si>
  <si>
    <t>FEC.ktoe.CY.PPA.TOTAL.TOTAL.TOTAL.BIOMASS_WASTE</t>
  </si>
  <si>
    <t>FEC.ktoe.CY.PPA.TOTAL.TOTAL.TOTAL.BIOGAS</t>
  </si>
  <si>
    <t>FEC.ktoe.CY.PPA.TOTAL.TOTAL.TOTAL.LIQBIO</t>
  </si>
  <si>
    <t>FEC.ktoe.CY.PPA.TOTAL.TOTAL.TOTAL.SOLAR</t>
  </si>
  <si>
    <t>FEC.ktoe.CY.PPA.TOTAL.TOTAL.TOTAL.GEO</t>
  </si>
  <si>
    <t>FEC.ktoe.CY.PPA.TOTAL.TOTAL.TOTAL.AMBIENT</t>
  </si>
  <si>
    <t>FEC.ktoe.CY.PPA.TOTAL.TOTAL.TOTAL.STEAM_DISTR</t>
  </si>
  <si>
    <t>FEC.ktoe.CY.PPA.TOTAL.TOTAL.TOTAL.ELEC</t>
  </si>
  <si>
    <t>FEC.ktoe.CY.PPA.PULP.TOTAL.TOTAL.TOTAL</t>
  </si>
  <si>
    <t>FEC.ktoe.CY.PPA.PULP.LIGHT.GENERIC.ELEC</t>
  </si>
  <si>
    <t>FEC.ktoe.CY.PPA.PULP.AIRCOMP.GENERIC.ELEC</t>
  </si>
  <si>
    <t>FEC.ktoe.CY.PPA.PULP.MOTOR.GENERIC.ELEC</t>
  </si>
  <si>
    <t>FEC.ktoe.CY.PPA.PULP.FANS.GENERIC.ELEC</t>
  </si>
  <si>
    <t>FEC.ktoe.CY.PPA.PULP.LOW_ENTH.TOTAL.TOTAL</t>
  </si>
  <si>
    <t>FEC.ktoe.CY.PPA.PULP.LOW_ENTH.THERM.DIESEL_LIQBIO</t>
  </si>
  <si>
    <t>FEC.ktoe.CY.PPA.PULP.LOW_ENTH.THERM.NG_BIOGAS</t>
  </si>
  <si>
    <t>FEC.ktoe.CY.PPA.PULP.LOW_ENTH.THERM.SOLAR_GEO</t>
  </si>
  <si>
    <t>FEC.ktoe.CY.PPA.PULP.LOW_ENTH.HP.AMBIENT</t>
  </si>
  <si>
    <t>FEC.ktoe.CY.PPA.PULP.LOW_ENTH.THERM.ELEC</t>
  </si>
  <si>
    <t>Pulp: Wood preparation, grinding</t>
  </si>
  <si>
    <t>FEC.ktoe.CY.PPA.PULP.PREPARATION.MECH.ELEC</t>
  </si>
  <si>
    <t>Pulp: Pulping</t>
  </si>
  <si>
    <t>Pulp: Pulping thermal</t>
  </si>
  <si>
    <t>FEC.ktoe.CY.PPA.PULP.PULPING.TOTAL.TOTAL</t>
  </si>
  <si>
    <t>FEC.ktoe.CY.PPA.PULP.PULPING.STEAM.SOLIDS</t>
  </si>
  <si>
    <t>FEC.ktoe.CY.PPA.PULP.PULPING.STEAM.RFG</t>
  </si>
  <si>
    <t>FEC.ktoe.CY.PPA.PULP.PULPING.STEAM.LPG</t>
  </si>
  <si>
    <t>FEC.ktoe.CY.PPA.PULP.PULPING.STEAM.DIESEL_LIQBIO</t>
  </si>
  <si>
    <t>FEC.ktoe.CY.PPA.PULP.PULPING.STEAM.RFO</t>
  </si>
  <si>
    <t>FEC.ktoe.CY.PPA.PULP.PULPING.STEAM.OTHER</t>
  </si>
  <si>
    <t>FEC.ktoe.CY.PPA.PULP.PULPING.STEAM.NG_BIOGAS</t>
  </si>
  <si>
    <t>FEC.ktoe.CY.PPA.PULP.PULPING.STEAM.DERIVED</t>
  </si>
  <si>
    <t>FEC.ktoe.CY.PPA.PULP.PULPING.STEAM.BIOMASS_WASTE</t>
  </si>
  <si>
    <t>FEC.ktoe.CY.PPA.PULP.PULPING.STEAM.STEAM_DISTR</t>
  </si>
  <si>
    <t>Pulp: Pulping electric</t>
  </si>
  <si>
    <t>FEC.ktoe.CY.PPA.PULP.PULPING_MECH.MECH.ELEC</t>
  </si>
  <si>
    <t>Pulp: Cleaning</t>
  </si>
  <si>
    <t>FEC.ktoe.CY.PPA.PULP.BLEACHING.THERM.ELEC</t>
  </si>
  <si>
    <t>FEC.ktoe.CY.PPA.PAPER.TOTAL.TOTAL.TOTAL</t>
  </si>
  <si>
    <t>FEC.ktoe.CY.PPA.PAPER.LIGHT.GENERIC.ELEC</t>
  </si>
  <si>
    <t>FEC.ktoe.CY.PPA.PAPER.AIRCOMP.GENERIC.ELEC</t>
  </si>
  <si>
    <t>FEC.ktoe.CY.PPA.PAPER.MOTOR.GENERIC.ELEC</t>
  </si>
  <si>
    <t>FEC.ktoe.CY.PPA.PAPER.FANS.GENERIC.ELEC</t>
  </si>
  <si>
    <t>FEC.ktoe.CY.PPA.PAPER.LOW_ENTH.TOTAL.TOTAL</t>
  </si>
  <si>
    <t>FEC.ktoe.CY.PPA.PAPER.LOW_ENTH.THERM.DIESEL_LIQBIO</t>
  </si>
  <si>
    <t>FEC.ktoe.CY.PPA.PAPER.LOW_ENTH.THERM.NG_BIOGAS</t>
  </si>
  <si>
    <t>FEC.ktoe.CY.PPA.PAPER.LOW_ENTH.THERM.SOLAR_GEO</t>
  </si>
  <si>
    <t>FEC.ktoe.CY.PPA.PAPER.LOW_ENTH.HP.AMBIENT</t>
  </si>
  <si>
    <t>FEC.ktoe.CY.PPA.PAPER.LOW_ENTH.THERM.ELEC</t>
  </si>
  <si>
    <t>Paper: Stock preparation</t>
  </si>
  <si>
    <t>Paper: Stock preparation - Thermal</t>
  </si>
  <si>
    <t>FEC.ktoe.CY.PPA.PAPER.PREPARATION.TOTAL.TOTAL</t>
  </si>
  <si>
    <t>FEC.ktoe.CY.PPA.PAPER.PREPARATION.THERM.SOLIDS</t>
  </si>
  <si>
    <t>FEC.ktoe.CY.PPA.PAPER.PREPARATION.THERM.RFG</t>
  </si>
  <si>
    <t>FEC.ktoe.CY.PPA.PAPER.PREPARATION.THERM.LPG</t>
  </si>
  <si>
    <t>FEC.ktoe.CY.PPA.PAPER.PREPARATION.THERM.DIESEL_LIQBIO</t>
  </si>
  <si>
    <t>FEC.ktoe.CY.PPA.PAPER.PREPARATION.THERM.RFO</t>
  </si>
  <si>
    <t>FEC.ktoe.CY.PPA.PAPER.PREPARATION.THERM.OTHER</t>
  </si>
  <si>
    <t>FEC.ktoe.CY.PPA.PAPER.PREPARATION.THERM.NG_BIOGAS</t>
  </si>
  <si>
    <t>FEC.ktoe.CY.PPA.PAPER.PREPARATION.THERM.DERIVED</t>
  </si>
  <si>
    <t>FEC.ktoe.CY.PPA.PAPER.PREPARATION.THERM.BIOMASS_WASTE</t>
  </si>
  <si>
    <t>FEC.ktoe.CY.PPA.PAPER.PREPARATION.THERM.STEAM_DISTR</t>
  </si>
  <si>
    <t>Paper: Stock preparation - Mechanical</t>
  </si>
  <si>
    <t>FEC.ktoe.CY.PPA.PAPER.PREPARATION_ELEC.MECH.ELEC</t>
  </si>
  <si>
    <t>Paper: Paper machine</t>
  </si>
  <si>
    <t>Paper: Paper machine - Steam use</t>
  </si>
  <si>
    <t>FEC.ktoe.CY.PPA.PAPER.PAPER_MACHINE.TOTAL.TOTAL</t>
  </si>
  <si>
    <t>FEC.ktoe.CY.PPA.PAPER.PAPER_MACHINE.STEAM.SOLIDS</t>
  </si>
  <si>
    <t>FEC.ktoe.CY.PPA.PAPER.PAPER_MACHINE.STEAM.RFG</t>
  </si>
  <si>
    <t>FEC.ktoe.CY.PPA.PAPER.PAPER_MACHINE.STEAM.LPG</t>
  </si>
  <si>
    <t>FEC.ktoe.CY.PPA.PAPER.PAPER_MACHINE.STEAM.DIESEL_LIQBIO</t>
  </si>
  <si>
    <t>FEC.ktoe.CY.PPA.PAPER.PAPER_MACHINE.STEAM.RFO</t>
  </si>
  <si>
    <t>FEC.ktoe.CY.PPA.PAPER.PAPER_MACHINE.STEAM.OTHER</t>
  </si>
  <si>
    <t>FEC.ktoe.CY.PPA.PAPER.PAPER_MACHINE.STEAM.NG_BIOGAS</t>
  </si>
  <si>
    <t>FEC.ktoe.CY.PPA.PAPER.PAPER_MACHINE.STEAM.DERIVED</t>
  </si>
  <si>
    <t>FEC.ktoe.CY.PPA.PAPER.PAPER_MACHINE.STEAM.BIOMASS_WASTE</t>
  </si>
  <si>
    <t>FEC.ktoe.CY.PPA.PAPER.PAPER_MACHINE.STEAM.STEAM_DISTR</t>
  </si>
  <si>
    <t>Paper: Paper machine - Electricity</t>
  </si>
  <si>
    <t>FEC.ktoe.CY.PPA.PAPER.PAPER_MACHINE_ELEC.ELEC.ELEC</t>
  </si>
  <si>
    <t>Paper: Product finishing</t>
  </si>
  <si>
    <t>Paper: Product finishing - Steam use</t>
  </si>
  <si>
    <t>FEC.ktoe.CY.PPA.PAPER.FINISHING.TOTAL.TOTAL</t>
  </si>
  <si>
    <t>FEC.ktoe.CY.PPA.PAPER.FINISHING.STEAM.SOLIDS</t>
  </si>
  <si>
    <t>FEC.ktoe.CY.PPA.PAPER.FINISHING.STEAM.RFG</t>
  </si>
  <si>
    <t>FEC.ktoe.CY.PPA.PAPER.FINISHING.STEAM.LPG</t>
  </si>
  <si>
    <t>FEC.ktoe.CY.PPA.PAPER.FINISHING.STEAM.DIESEL_LIQBIO</t>
  </si>
  <si>
    <t>FEC.ktoe.CY.PPA.PAPER.FINISHING.STEAM.RFO</t>
  </si>
  <si>
    <t>FEC.ktoe.CY.PPA.PAPER.FINISHING.STEAM.OTHER</t>
  </si>
  <si>
    <t>FEC.ktoe.CY.PPA.PAPER.FINISHING.STEAM.NG_BIOGAS</t>
  </si>
  <si>
    <t>FEC.ktoe.CY.PPA.PAPER.FINISHING.STEAM.DERIVED</t>
  </si>
  <si>
    <t>FEC.ktoe.CY.PPA.PAPER.FINISHING.STEAM.BIOMASS_WASTE</t>
  </si>
  <si>
    <t>FEC.ktoe.CY.PPA.PAPER.FINISHING.STEAM.STEAM_DISTR</t>
  </si>
  <si>
    <t>Paper: Product finishing - Electricity</t>
  </si>
  <si>
    <t>FEC.ktoe.CY.PPA.PAPER.FINISHING_ELEC.ELEC.ELEC</t>
  </si>
  <si>
    <t>FEC.ktoe.CY.PPA.PRINT.TOTAL.TOTAL.TOTAL</t>
  </si>
  <si>
    <t>FEC.ktoe.CY.PPA.PRINT.LIGHT.GENERIC.ELEC</t>
  </si>
  <si>
    <t>FEC.ktoe.CY.PPA.PRINT.AIRCOMP.GENERIC.ELEC</t>
  </si>
  <si>
    <t>FEC.ktoe.CY.PPA.PRINT.MOTOR.GENERIC.ELEC</t>
  </si>
  <si>
    <t>FEC.ktoe.CY.PPA.PRINT.FANS.GENERIC.ELEC</t>
  </si>
  <si>
    <t>FEC.ktoe.CY.PPA.PRINT.LOW_ENTH.TOTAL.TOTAL</t>
  </si>
  <si>
    <t>FEC.ktoe.CY.PPA.PRINT.LOW_ENTH.THERM.DIESEL_LIQBIO</t>
  </si>
  <si>
    <t>FEC.ktoe.CY.PPA.PRINT.LOW_ENTH.THERM.NG_BIOGAS</t>
  </si>
  <si>
    <t>FEC.ktoe.CY.PPA.PRINT.LOW_ENTH.THERM.SOLAR_GEO</t>
  </si>
  <si>
    <t>FEC.ktoe.CY.PPA.PRINT.LOW_ENTH.HP.AMBIENT</t>
  </si>
  <si>
    <t>FEC.ktoe.CY.PPA.PRINT.LOW_ENTH.THERM.ELEC</t>
  </si>
  <si>
    <t>Printing and publishing</t>
  </si>
  <si>
    <t>FEC.ktoe.CY.PPA.PRINT.PRINTING.MECH.ELEC</t>
  </si>
  <si>
    <t>UED.ktoe.CY.PPA.PULP.TOTAL.TOTAL.TOTAL</t>
  </si>
  <si>
    <t>UED.ktoe.CY.PPA.PULP.LIGHT.GENERIC.ELEC</t>
  </si>
  <si>
    <t>UED.ktoe.CY.PPA.PULP.AIRCOMP.GENERIC.ELEC</t>
  </si>
  <si>
    <t>UED.ktoe.CY.PPA.PULP.MOTOR.GENERIC.ELEC</t>
  </si>
  <si>
    <t>UED.ktoe.CY.PPA.PULP.FANS.GENERIC.ELEC</t>
  </si>
  <si>
    <t>UED.ktoe.CY.PPA.PULP.LOW_ENTH.TOTAL.TOTAL</t>
  </si>
  <si>
    <t>UED.ktoe.CY.PPA.PULP.LOW_ENTH.THERM.DIESEL_LIQBIO</t>
  </si>
  <si>
    <t>UED.ktoe.CY.PPA.PULP.LOW_ENTH.THERM.NG_BIOGAS</t>
  </si>
  <si>
    <t>UED.ktoe.CY.PPA.PULP.LOW_ENTH.THERM.SOLAR_GEO</t>
  </si>
  <si>
    <t>UED.ktoe.CY.PPA.PULP.LOW_ENTH.HP.AMBIENT</t>
  </si>
  <si>
    <t>UED.ktoe.CY.PPA.PULP.LOW_ENTH.THERM.ELEC</t>
  </si>
  <si>
    <t>UED.ktoe.CY.PPA.PULP.PREPARATION.MECH.ELEC</t>
  </si>
  <si>
    <t>UED.ktoe.CY.PPA.PULP.PULPING.TOTAL.TOTAL</t>
  </si>
  <si>
    <t>UED.ktoe.CY.PPA.PULP.PULPING.STEAM.SOLIDS</t>
  </si>
  <si>
    <t>UED.ktoe.CY.PPA.PULP.PULPING.STEAM.RFG</t>
  </si>
  <si>
    <t>UED.ktoe.CY.PPA.PULP.PULPING.STEAM.LPG</t>
  </si>
  <si>
    <t>UED.ktoe.CY.PPA.PULP.PULPING.STEAM.DIESEL_LIQBIO</t>
  </si>
  <si>
    <t>UED.ktoe.CY.PPA.PULP.PULPING.STEAM.RFO</t>
  </si>
  <si>
    <t>UED.ktoe.CY.PPA.PULP.PULPING.STEAM.OTHER</t>
  </si>
  <si>
    <t>UED.ktoe.CY.PPA.PULP.PULPING.STEAM.NG_BIOGAS</t>
  </si>
  <si>
    <t>UED.ktoe.CY.PPA.PULP.PULPING.STEAM.DERIVED</t>
  </si>
  <si>
    <t>UED.ktoe.CY.PPA.PULP.PULPING.STEAM.BIOMASS_WASTE</t>
  </si>
  <si>
    <t>UED.ktoe.CY.PPA.PULP.PULPING.STEAM.STEAM_DISTR</t>
  </si>
  <si>
    <t>UED.ktoe.CY.PPA.PULP.PULPING_MECH.MECH.ELEC</t>
  </si>
  <si>
    <t>UED.ktoe.CY.PPA.PULP.BLEACHING.THERM.ELEC</t>
  </si>
  <si>
    <t>UED.ktoe.CY.PPA.PAPER.TOTAL.TOTAL.TOTAL</t>
  </si>
  <si>
    <t>UED.ktoe.CY.PPA.PAPER.LIGHT.GENERIC.ELEC</t>
  </si>
  <si>
    <t>UED.ktoe.CY.PPA.PAPER.AIRCOMP.GENERIC.ELEC</t>
  </si>
  <si>
    <t>UED.ktoe.CY.PPA.PAPER.MOTOR.GENERIC.ELEC</t>
  </si>
  <si>
    <t>UED.ktoe.CY.PPA.PAPER.FANS.GENERIC.ELEC</t>
  </si>
  <si>
    <t>UED.ktoe.CY.PPA.PAPER.LOW_ENTH.TOTAL.TOTAL</t>
  </si>
  <si>
    <t>UED.ktoe.CY.PPA.PAPER.LOW_ENTH.THERM.DIESEL_LIQBIO</t>
  </si>
  <si>
    <t>UED.ktoe.CY.PPA.PAPER.LOW_ENTH.THERM.NG_BIOGAS</t>
  </si>
  <si>
    <t>UED.ktoe.CY.PPA.PAPER.LOW_ENTH.THERM.SOLAR_GEO</t>
  </si>
  <si>
    <t>UED.ktoe.CY.PPA.PAPER.LOW_ENTH.HP.AMBIENT</t>
  </si>
  <si>
    <t>UED.ktoe.CY.PPA.PAPER.LOW_ENTH.THERM.ELEC</t>
  </si>
  <si>
    <t>UED.ktoe.CY.PPA.PAPER.PREPARATION.TOTAL.TOTAL</t>
  </si>
  <si>
    <t>UED.ktoe.CY.PPA.PAPER.PREPARATION.THERM.SOLIDS</t>
  </si>
  <si>
    <t>UED.ktoe.CY.PPA.PAPER.PREPARATION.THERM.RFG</t>
  </si>
  <si>
    <t>UED.ktoe.CY.PPA.PAPER.PREPARATION.THERM.LPG</t>
  </si>
  <si>
    <t>UED.ktoe.CY.PPA.PAPER.PREPARATION.THERM.DIESEL_LIQBIO</t>
  </si>
  <si>
    <t>UED.ktoe.CY.PPA.PAPER.PREPARATION.THERM.RFO</t>
  </si>
  <si>
    <t>UED.ktoe.CY.PPA.PAPER.PREPARATION.THERM.OTHER</t>
  </si>
  <si>
    <t>UED.ktoe.CY.PPA.PAPER.PREPARATION.THERM.NG_BIOGAS</t>
  </si>
  <si>
    <t>UED.ktoe.CY.PPA.PAPER.PREPARATION.THERM.DERIVED</t>
  </si>
  <si>
    <t>UED.ktoe.CY.PPA.PAPER.PREPARATION.THERM.BIOMASS_WASTE</t>
  </si>
  <si>
    <t>UED.ktoe.CY.PPA.PAPER.PREPARATION.THERM.STEAM_DISTR</t>
  </si>
  <si>
    <t>UED.ktoe.CY.PPA.PAPER.PREPARATION_ELEC.MECH.ELEC</t>
  </si>
  <si>
    <t>UED.ktoe.CY.PPA.PAPER.PAPER_MACHINE.TOTAL.TOTAL</t>
  </si>
  <si>
    <t>UED.ktoe.CY.PPA.PAPER.PAPER_MACHINE.STEAM.SOLIDS</t>
  </si>
  <si>
    <t>UED.ktoe.CY.PPA.PAPER.PAPER_MACHINE.STEAM.RFG</t>
  </si>
  <si>
    <t>UED.ktoe.CY.PPA.PAPER.PAPER_MACHINE.STEAM.LPG</t>
  </si>
  <si>
    <t>UED.ktoe.CY.PPA.PAPER.PAPER_MACHINE.STEAM.DIESEL_LIQBIO</t>
  </si>
  <si>
    <t>UED.ktoe.CY.PPA.PAPER.PAPER_MACHINE.STEAM.RFO</t>
  </si>
  <si>
    <t>UED.ktoe.CY.PPA.PAPER.PAPER_MACHINE.STEAM.OTHER</t>
  </si>
  <si>
    <t>UED.ktoe.CY.PPA.PAPER.PAPER_MACHINE.STEAM.NG_BIOGAS</t>
  </si>
  <si>
    <t>UED.ktoe.CY.PPA.PAPER.PAPER_MACHINE.STEAM.DERIVED</t>
  </si>
  <si>
    <t>UED.ktoe.CY.PPA.PAPER.PAPER_MACHINE.STEAM.BIOMASS_WASTE</t>
  </si>
  <si>
    <t>UED.ktoe.CY.PPA.PAPER.PAPER_MACHINE.STEAM.STEAM_DISTR</t>
  </si>
  <si>
    <t>UED.ktoe.CY.PPA.PAPER.PAPER_MACHINE_ELEC.ELEC.ELEC</t>
  </si>
  <si>
    <t>UED.ktoe.CY.PPA.PAPER.FINISHING.TOTAL.TOTAL</t>
  </si>
  <si>
    <t>UED.ktoe.CY.PPA.PAPER.FINISHING.STEAM.SOLIDS</t>
  </si>
  <si>
    <t>UED.ktoe.CY.PPA.PAPER.FINISHING.STEAM.RFG</t>
  </si>
  <si>
    <t>UED.ktoe.CY.PPA.PAPER.FINISHING.STEAM.LPG</t>
  </si>
  <si>
    <t>UED.ktoe.CY.PPA.PAPER.FINISHING.STEAM.DIESEL_LIQBIO</t>
  </si>
  <si>
    <t>UED.ktoe.CY.PPA.PAPER.FINISHING.STEAM.RFO</t>
  </si>
  <si>
    <t>UED.ktoe.CY.PPA.PAPER.FINISHING.STEAM.OTHER</t>
  </si>
  <si>
    <t>UED.ktoe.CY.PPA.PAPER.FINISHING.STEAM.NG_BIOGAS</t>
  </si>
  <si>
    <t>UED.ktoe.CY.PPA.PAPER.FINISHING.STEAM.DERIVED</t>
  </si>
  <si>
    <t>UED.ktoe.CY.PPA.PAPER.FINISHING.STEAM.BIOMASS_WASTE</t>
  </si>
  <si>
    <t>UED.ktoe.CY.PPA.PAPER.FINISHING.STEAM.STEAM_DISTR</t>
  </si>
  <si>
    <t>UED.ktoe.CY.PPA.PAPER.FINISHING_ELEC.ELEC.ELEC</t>
  </si>
  <si>
    <t>UED.ktoe.CY.PPA.PRINT.TOTAL.TOTAL.TOTAL</t>
  </si>
  <si>
    <t>UED.ktoe.CY.PPA.PRINT.LIGHT.GENERIC.ELEC</t>
  </si>
  <si>
    <t>UED.ktoe.CY.PPA.PRINT.AIRCOMP.GENERIC.ELEC</t>
  </si>
  <si>
    <t>UED.ktoe.CY.PPA.PRINT.MOTOR.GENERIC.ELEC</t>
  </si>
  <si>
    <t>UED.ktoe.CY.PPA.PRINT.FANS.GENERIC.ELEC</t>
  </si>
  <si>
    <t>UED.ktoe.CY.PPA.PRINT.LOW_ENTH.TOTAL.TOTAL</t>
  </si>
  <si>
    <t>UED.ktoe.CY.PPA.PRINT.LOW_ENTH.THERM.DIESEL_LIQBIO</t>
  </si>
  <si>
    <t>UED.ktoe.CY.PPA.PRINT.LOW_ENTH.THERM.NG_BIOGAS</t>
  </si>
  <si>
    <t>UED.ktoe.CY.PPA.PRINT.LOW_ENTH.THERM.SOLAR_GEO</t>
  </si>
  <si>
    <t>UED.ktoe.CY.PPA.PRINT.LOW_ENTH.HP.AMBIENT</t>
  </si>
  <si>
    <t>UED.ktoe.CY.PPA.PRINT.LOW_ENTH.THERM.ELEC</t>
  </si>
  <si>
    <t>UED.ktoe.CY.PPA.PRINT.PRINTING.MECH.ELEC</t>
  </si>
  <si>
    <t>FUEL_EMI.ktCO2.CY.PPA.PULP.TOTAL.TOTAL.TOTAL</t>
  </si>
  <si>
    <t>FUEL_EMI.ktCO2.CY.PPA.PULP.LIGHT.GENERIC.ELEC</t>
  </si>
  <si>
    <t>FUEL_EMI.ktCO2.CY.PPA.PULP.AIRCOMP.GENERIC.ELEC</t>
  </si>
  <si>
    <t>FUEL_EMI.ktCO2.CY.PPA.PULP.MOTOR.GENERIC.ELEC</t>
  </si>
  <si>
    <t>FUEL_EMI.ktCO2.CY.PPA.PULP.FANS.GENERIC.ELEC</t>
  </si>
  <si>
    <t>FUEL_EMI.ktCO2.CY.PPA.PULP.LOW_ENTH.TOTAL.TOTAL</t>
  </si>
  <si>
    <t>FUEL_EMI.ktCO2.CY.PPA.PULP.LOW_ENTH.THERM.DIESEL_LIQBIO</t>
  </si>
  <si>
    <t>FUEL_EMI.ktCO2.CY.PPA.PULP.LOW_ENTH.THERM.NG_BIOGAS</t>
  </si>
  <si>
    <t>FUEL_EMI.ktCO2.CY.PPA.PULP.LOW_ENTH.THERM.SOLAR_GEO</t>
  </si>
  <si>
    <t>FUEL_EMI.ktCO2.CY.PPA.PULP.LOW_ENTH.HP.AMBIENT</t>
  </si>
  <si>
    <t>FUEL_EMI.ktCO2.CY.PPA.PULP.LOW_ENTH.THERM.ELEC</t>
  </si>
  <si>
    <t>FUEL_EMI.ktCO2.CY.PPA.PULP.PREPARATION.MECH.ELEC</t>
  </si>
  <si>
    <t>FUEL_EMI.ktCO2.CY.PPA.PULP.PULPING.TOTAL.TOTAL</t>
  </si>
  <si>
    <t>FUEL_EMI.ktCO2.CY.PPA.PULP.PULPING.STEAM.SOLIDS</t>
  </si>
  <si>
    <t>FUEL_EMI.ktCO2.CY.PPA.PULP.PULPING.STEAM.RFG</t>
  </si>
  <si>
    <t>FUEL_EMI.ktCO2.CY.PPA.PULP.PULPING.STEAM.LPG</t>
  </si>
  <si>
    <t>FUEL_EMI.ktCO2.CY.PPA.PULP.PULPING.STEAM.DIESEL_LIQBIO</t>
  </si>
  <si>
    <t>FUEL_EMI.ktCO2.CY.PPA.PULP.PULPING.STEAM.RFO</t>
  </si>
  <si>
    <t>FUEL_EMI.ktCO2.CY.PPA.PULP.PULPING.STEAM.OTHER</t>
  </si>
  <si>
    <t>FUEL_EMI.ktCO2.CY.PPA.PULP.PULPING.STEAM.NG_BIOGAS</t>
  </si>
  <si>
    <t>FUEL_EMI.ktCO2.CY.PPA.PULP.PULPING.STEAM.DERIVED</t>
  </si>
  <si>
    <t>FUEL_EMI.ktCO2.CY.PPA.PULP.PULPING.STEAM.BIOMASS_WASTE</t>
  </si>
  <si>
    <t>FUEL_EMI.ktCO2.CY.PPA.PULP.PULPING.STEAM.STEAM_DISTR</t>
  </si>
  <si>
    <t>FUEL_EMI.ktCO2.CY.PPA.PULP.PULPING_MECH.MECH.ELEC</t>
  </si>
  <si>
    <t>FUEL_EMI.ktCO2.CY.PPA.PULP.BLEACHING.THERM.ELEC</t>
  </si>
  <si>
    <t>FUEL_EMI.ktCO2.CY.PPA.PAPER.TOTAL.TOTAL.TOTAL</t>
  </si>
  <si>
    <t>FUEL_EMI.ktCO2.CY.PPA.PAPER.LIGHT.GENERIC.ELEC</t>
  </si>
  <si>
    <t>FUEL_EMI.ktCO2.CY.PPA.PAPER.AIRCOMP.GENERIC.ELEC</t>
  </si>
  <si>
    <t>FUEL_EMI.ktCO2.CY.PPA.PAPER.MOTOR.GENERIC.ELEC</t>
  </si>
  <si>
    <t>FUEL_EMI.ktCO2.CY.PPA.PAPER.FANS.GENERIC.ELEC</t>
  </si>
  <si>
    <t>FUEL_EMI.ktCO2.CY.PPA.PAPER.LOW_ENTH.TOTAL.TOTAL</t>
  </si>
  <si>
    <t>FUEL_EMI.ktCO2.CY.PPA.PAPER.LOW_ENTH.THERM.DIESEL_LIQBIO</t>
  </si>
  <si>
    <t>FUEL_EMI.ktCO2.CY.PPA.PAPER.LOW_ENTH.THERM.NG_BIOGAS</t>
  </si>
  <si>
    <t>FUEL_EMI.ktCO2.CY.PPA.PAPER.LOW_ENTH.THERM.SOLAR_GEO</t>
  </si>
  <si>
    <t>FUEL_EMI.ktCO2.CY.PPA.PAPER.LOW_ENTH.HP.AMBIENT</t>
  </si>
  <si>
    <t>FUEL_EMI.ktCO2.CY.PPA.PAPER.LOW_ENTH.THERM.ELEC</t>
  </si>
  <si>
    <t>FUEL_EMI.ktCO2.CY.PPA.PAPER.PREPARATION.TOTAL.TOTAL</t>
  </si>
  <si>
    <t>FUEL_EMI.ktCO2.CY.PPA.PAPER.PREPARATION.THERM.SOLIDS</t>
  </si>
  <si>
    <t>FUEL_EMI.ktCO2.CY.PPA.PAPER.PREPARATION.THERM.RFG</t>
  </si>
  <si>
    <t>FUEL_EMI.ktCO2.CY.PPA.PAPER.PREPARATION.THERM.LPG</t>
  </si>
  <si>
    <t>FUEL_EMI.ktCO2.CY.PPA.PAPER.PREPARATION.THERM.DIESEL_LIQBIO</t>
  </si>
  <si>
    <t>FUEL_EMI.ktCO2.CY.PPA.PAPER.PREPARATION.THERM.RFO</t>
  </si>
  <si>
    <t>FUEL_EMI.ktCO2.CY.PPA.PAPER.PREPARATION.THERM.OTHER</t>
  </si>
  <si>
    <t>FUEL_EMI.ktCO2.CY.PPA.PAPER.PREPARATION.THERM.NG_BIOGAS</t>
  </si>
  <si>
    <t>FUEL_EMI.ktCO2.CY.PPA.PAPER.PREPARATION.THERM.DERIVED</t>
  </si>
  <si>
    <t>FUEL_EMI.ktCO2.CY.PPA.PAPER.PREPARATION.THERM.BIOMASS_WASTE</t>
  </si>
  <si>
    <t>FUEL_EMI.ktCO2.CY.PPA.PAPER.PREPARATION.THERM.STEAM_DISTR</t>
  </si>
  <si>
    <t>FUEL_EMI.ktCO2.CY.PPA.PAPER.PREPARATION_ELEC.MECH.ELEC</t>
  </si>
  <si>
    <t>FUEL_EMI.ktCO2.CY.PPA.PAPER.PAPER_MACHINE.TOTAL.TOTAL</t>
  </si>
  <si>
    <t>FUEL_EMI.ktCO2.CY.PPA.PAPER.PAPER_MACHINE.STEAM.SOLIDS</t>
  </si>
  <si>
    <t>FUEL_EMI.ktCO2.CY.PPA.PAPER.PAPER_MACHINE.STEAM.RFG</t>
  </si>
  <si>
    <t>FUEL_EMI.ktCO2.CY.PPA.PAPER.PAPER_MACHINE.STEAM.LPG</t>
  </si>
  <si>
    <t>FUEL_EMI.ktCO2.CY.PPA.PAPER.PAPER_MACHINE.STEAM.DIESEL_LIQBIO</t>
  </si>
  <si>
    <t>FUEL_EMI.ktCO2.CY.PPA.PAPER.PAPER_MACHINE.STEAM.RFO</t>
  </si>
  <si>
    <t>FUEL_EMI.ktCO2.CY.PPA.PAPER.PAPER_MACHINE.STEAM.OTHER</t>
  </si>
  <si>
    <t>FUEL_EMI.ktCO2.CY.PPA.PAPER.PAPER_MACHINE.STEAM.NG_BIOGAS</t>
  </si>
  <si>
    <t>FUEL_EMI.ktCO2.CY.PPA.PAPER.PAPER_MACHINE.STEAM.DERIVED</t>
  </si>
  <si>
    <t>FUEL_EMI.ktCO2.CY.PPA.PAPER.PAPER_MACHINE.STEAM.BIOMASS_WASTE</t>
  </si>
  <si>
    <t>FUEL_EMI.ktCO2.CY.PPA.PAPER.PAPER_MACHINE.STEAM.STEAM_DISTR</t>
  </si>
  <si>
    <t>FUEL_EMI.ktCO2.CY.PPA.PAPER.PAPER_MACHINE_ELEC.ELEC.ELEC</t>
  </si>
  <si>
    <t>FUEL_EMI.ktCO2.CY.PPA.PAPER.FINISHING.TOTAL.TOTAL</t>
  </si>
  <si>
    <t>FUEL_EMI.ktCO2.CY.PPA.PAPER.FINISHING.STEAM.SOLIDS</t>
  </si>
  <si>
    <t>FUEL_EMI.ktCO2.CY.PPA.PAPER.FINISHING.STEAM.RFG</t>
  </si>
  <si>
    <t>FUEL_EMI.ktCO2.CY.PPA.PAPER.FINISHING.STEAM.LPG</t>
  </si>
  <si>
    <t>FUEL_EMI.ktCO2.CY.PPA.PAPER.FINISHING.STEAM.DIESEL_LIQBIO</t>
  </si>
  <si>
    <t>FUEL_EMI.ktCO2.CY.PPA.PAPER.FINISHING.STEAM.RFO</t>
  </si>
  <si>
    <t>FUEL_EMI.ktCO2.CY.PPA.PAPER.FINISHING.STEAM.OTHER</t>
  </si>
  <si>
    <t>FUEL_EMI.ktCO2.CY.PPA.PAPER.FINISHING.STEAM.NG_BIOGAS</t>
  </si>
  <si>
    <t>FUEL_EMI.ktCO2.CY.PPA.PAPER.FINISHING.STEAM.DERIVED</t>
  </si>
  <si>
    <t>FUEL_EMI.ktCO2.CY.PPA.PAPER.FINISHING.STEAM.BIOMASS_WASTE</t>
  </si>
  <si>
    <t>FUEL_EMI.ktCO2.CY.PPA.PAPER.FINISHING.STEAM.STEAM_DISTR</t>
  </si>
  <si>
    <t>FUEL_EMI.ktCO2.CY.PPA.PAPER.FINISHING_ELEC.ELEC.ELEC</t>
  </si>
  <si>
    <t>FUEL_EMI.ktCO2.CY.PPA.PRINT.TOTAL.TOTAL.TOTAL</t>
  </si>
  <si>
    <t>FUEL_EMI.ktCO2.CY.PPA.PRINT.LIGHT.GENERIC.ELEC</t>
  </si>
  <si>
    <t>FUEL_EMI.ktCO2.CY.PPA.PRINT.AIRCOMP.GENERIC.ELEC</t>
  </si>
  <si>
    <t>FUEL_EMI.ktCO2.CY.PPA.PRINT.MOTOR.GENERIC.ELEC</t>
  </si>
  <si>
    <t>FUEL_EMI.ktCO2.CY.PPA.PRINT.FANS.GENERIC.ELEC</t>
  </si>
  <si>
    <t>FUEL_EMI.ktCO2.CY.PPA.PRINT.LOW_ENTH.TOTAL.TOTAL</t>
  </si>
  <si>
    <t>FUEL_EMI.ktCO2.CY.PPA.PRINT.LOW_ENTH.THERM.DIESEL_LIQBIO</t>
  </si>
  <si>
    <t>FUEL_EMI.ktCO2.CY.PPA.PRINT.LOW_ENTH.THERM.NG_BIOGAS</t>
  </si>
  <si>
    <t>FUEL_EMI.ktCO2.CY.PPA.PRINT.LOW_ENTH.THERM.SOLAR_GEO</t>
  </si>
  <si>
    <t>FUEL_EMI.ktCO2.CY.PPA.PRINT.LOW_ENTH.HP.AMBIENT</t>
  </si>
  <si>
    <t>FUEL_EMI.ktCO2.CY.PPA.PRINT.LOW_ENTH.THERM.ELEC</t>
  </si>
  <si>
    <t>FUEL_EMI.ktCO2.CY.PPA.PRINT.PRINTING.MECH.ELEC</t>
  </si>
  <si>
    <t>VA.Meuro2015.CY.FBT.FBT</t>
  </si>
  <si>
    <t>Physical output (index)</t>
  </si>
  <si>
    <t>OUTPUT.index.CY.FBT.FBT</t>
  </si>
  <si>
    <t>Installed capacity (production index)</t>
  </si>
  <si>
    <t>CAP.index.CY.FBT.FBT</t>
  </si>
  <si>
    <t>Capacity investment (production index)</t>
  </si>
  <si>
    <t>NEWCAP.index.CY.FBT.FBT</t>
  </si>
  <si>
    <t>Decommissioned capacity (production index)</t>
  </si>
  <si>
    <t>Idle capacity (production index)</t>
  </si>
  <si>
    <t>FEC.ktoe.CY.FBT.FBT.TOTAL.TOTAL.TOTAL</t>
  </si>
  <si>
    <t>FEC.ktoe.CY.FBT.FBT.TOTAL.TOTAL.SOLIDS</t>
  </si>
  <si>
    <t>FEC.ktoe.CY.FBT.FBT.TOTAL.TOTAL.RFG</t>
  </si>
  <si>
    <t>FEC.ktoe.CY.FBT.FBT.TOTAL.TOTAL.LPG</t>
  </si>
  <si>
    <t>FEC.ktoe.CY.FBT.FBT.TOTAL.TOTAL.DIESEL</t>
  </si>
  <si>
    <t>FEC.ktoe.CY.FBT.FBT.TOTAL.TOTAL.RFO</t>
  </si>
  <si>
    <t>FEC.ktoe.CY.FBT.FBT.TOTAL.TOTAL.OTHER</t>
  </si>
  <si>
    <t>FEC.ktoe.CY.FBT.FBT.TOTAL.TOTAL.NG</t>
  </si>
  <si>
    <t>FEC.ktoe.CY.FBT.FBT.TOTAL.TOTAL.DERIVED</t>
  </si>
  <si>
    <t>FEC.ktoe.CY.FBT.FBT.TOTAL.TOTAL.BIOMASS_WASTE</t>
  </si>
  <si>
    <t>FEC.ktoe.CY.FBT.FBT.TOTAL.TOTAL.BIOGAS</t>
  </si>
  <si>
    <t>FEC.ktoe.CY.FBT.FBT.TOTAL.TOTAL.LIQBIO</t>
  </si>
  <si>
    <t>FEC.ktoe.CY.FBT.FBT.TOTAL.TOTAL.SOLAR</t>
  </si>
  <si>
    <t>FEC.ktoe.CY.FBT.FBT.TOTAL.TOTAL.GEO</t>
  </si>
  <si>
    <t>FEC.ktoe.CY.FBT.FBT.TOTAL.TOTAL.AMBIENT</t>
  </si>
  <si>
    <t>FEC.ktoe.CY.FBT.FBT.TOTAL.TOTAL.STEAM_DISTR</t>
  </si>
  <si>
    <t>FEC.ktoe.CY.FBT.FBT.TOTAL.TOTAL.ELEC</t>
  </si>
  <si>
    <t>Energy intensity (toe / physical output index)</t>
  </si>
  <si>
    <t>Useful energy demand intensity (toe useful / physical output index)</t>
  </si>
  <si>
    <t>FEC.ktoe.CY.FBT.FBT.LIGHT.GENERIC.ELEC</t>
  </si>
  <si>
    <t>FEC.ktoe.CY.FBT.FBT.AIRCOMP.GENERIC.ELEC</t>
  </si>
  <si>
    <t>FEC.ktoe.CY.FBT.FBT.MOTOR.GENERIC.ELEC</t>
  </si>
  <si>
    <t>FEC.ktoe.CY.FBT.FBT.FANS.GENERIC.ELEC</t>
  </si>
  <si>
    <t>FEC.ktoe.CY.FBT.FBT.LOW_ENTH.TOTAL.TOTAL</t>
  </si>
  <si>
    <t>FEC.ktoe.CY.FBT.FBT.LOW_ENTH.THERM.DIESEL_LIQBIO</t>
  </si>
  <si>
    <t>FEC.ktoe.CY.FBT.FBT.LOW_ENTH.THERM.NG_BIOGAS</t>
  </si>
  <si>
    <t>FEC.ktoe.CY.FBT.FBT.LOW_ENTH.THERM.SOLAR_GEO</t>
  </si>
  <si>
    <t>FEC.ktoe.CY.FBT.FBT.LOW_ENTH.HP.AMBIENT</t>
  </si>
  <si>
    <t>FEC.ktoe.CY.FBT.FBT.LOW_ENTH.THERM.ELEC</t>
  </si>
  <si>
    <t>Food: Oven (direct heat)</t>
  </si>
  <si>
    <t>Food: Direct Heat - Thermal</t>
  </si>
  <si>
    <t>FEC.ktoe.CY.FBT.FBT.OVEN.THERM.TOTAL</t>
  </si>
  <si>
    <t>FEC.ktoe.CY.FBT.FBT.OVEN.THERM.SOLIDS</t>
  </si>
  <si>
    <t>FEC.ktoe.CY.FBT.FBT.OVEN.THERM.LPG</t>
  </si>
  <si>
    <t>FEC.ktoe.CY.FBT.FBT.OVEN.THERM.DIESEL_LIQBIO</t>
  </si>
  <si>
    <t>FEC.ktoe.CY.FBT.FBT.OVEN.THERM.RFO</t>
  </si>
  <si>
    <t>FEC.ktoe.CY.FBT.FBT.OVEN.THERM.NG_BIOGAS</t>
  </si>
  <si>
    <t>Food: Direct Heat - Electric</t>
  </si>
  <si>
    <t>FEC.ktoe.CY.FBT.FBT.OVEN.ELEC.ELEC</t>
  </si>
  <si>
    <t>Food: Direct Heat - Microwave</t>
  </si>
  <si>
    <t>FEC.ktoe.CY.FBT.FBT.OVEN_MICROW.MICROW.ELEC</t>
  </si>
  <si>
    <t>Food: Specific process heat</t>
  </si>
  <si>
    <t>Food: Process Heat - Thermal</t>
  </si>
  <si>
    <t>FEC.ktoe.CY.FBT.FBT.PROC_HEAT.THERM.TOTAL</t>
  </si>
  <si>
    <t>FEC.ktoe.CY.FBT.FBT.PROC_HEAT.THERM.SOLIDS</t>
  </si>
  <si>
    <t>FEC.ktoe.CY.FBT.FBT.PROC_HEAT.THERM.LPG</t>
  </si>
  <si>
    <t>FEC.ktoe.CY.FBT.FBT.PROC_HEAT.THERM.DIESEL_LIQBIO</t>
  </si>
  <si>
    <t>FEC.ktoe.CY.FBT.FBT.PROC_HEAT.THERM.RFO</t>
  </si>
  <si>
    <t>FEC.ktoe.CY.FBT.FBT.PROC_HEAT.THERM.NG_BIOGAS</t>
  </si>
  <si>
    <t>Food: Process Heat - Electric</t>
  </si>
  <si>
    <t>FEC.ktoe.CY.FBT.FBT.PROC_HEAT.ELEC.ELEC</t>
  </si>
  <si>
    <t>Food: Process Heat - Microwave</t>
  </si>
  <si>
    <t>FEC.ktoe.CY.FBT.FBT.PROC_HEAT_MICROW.MICROW.ELEC</t>
  </si>
  <si>
    <t>Food: Steam processing</t>
  </si>
  <si>
    <t>FEC.ktoe.CY.FBT.FBT.PROCESSING.TOTAL.TOTAL</t>
  </si>
  <si>
    <t>FEC.ktoe.CY.FBT.FBT.PROCESSING.STEAM.SOLIDS</t>
  </si>
  <si>
    <t>FEC.ktoe.CY.FBT.FBT.PROCESSING.STEAM.RFG</t>
  </si>
  <si>
    <t>FEC.ktoe.CY.FBT.FBT.PROCESSING.STEAM.LPG</t>
  </si>
  <si>
    <t>FEC.ktoe.CY.FBT.FBT.PROCESSING.STEAM.DIESEL_LIQBIO</t>
  </si>
  <si>
    <t>FEC.ktoe.CY.FBT.FBT.PROCESSING.STEAM.RFO</t>
  </si>
  <si>
    <t>FEC.ktoe.CY.FBT.FBT.PROCESSING.STEAM.OTHER</t>
  </si>
  <si>
    <t>FEC.ktoe.CY.FBT.FBT.PROCESSING.STEAM.NG_BIOGAS</t>
  </si>
  <si>
    <t>FEC.ktoe.CY.FBT.FBT.PROCESSING.STEAM.DERIVED</t>
  </si>
  <si>
    <t>FEC.ktoe.CY.FBT.FBT.PROCESSING.STEAM.BIOMASS_WASTE</t>
  </si>
  <si>
    <t>FEC.ktoe.CY.FBT.FBT.PROCESSING.STEAM.STEAM_DISTR</t>
  </si>
  <si>
    <t>Food: Drying</t>
  </si>
  <si>
    <t>Food: Thermal drying</t>
  </si>
  <si>
    <t>FEC.ktoe.CY.FBT.FBT.DRYING.TOTAL.TOTAL</t>
  </si>
  <si>
    <t>FEC.ktoe.CY.FBT.FBT.DRYING.THERM.SOLIDS</t>
  </si>
  <si>
    <t>FEC.ktoe.CY.FBT.FBT.DRYING.THERM.LPG</t>
  </si>
  <si>
    <t>FEC.ktoe.CY.FBT.FBT.DRYING.THERM.DIESEL_LIQBIO</t>
  </si>
  <si>
    <t>FEC.ktoe.CY.FBT.FBT.DRYING.THERM.RFO</t>
  </si>
  <si>
    <t>FEC.ktoe.CY.FBT.FBT.DRYING.THERM.NG_BIOGAS</t>
  </si>
  <si>
    <t>Food: Steam drying</t>
  </si>
  <si>
    <t>FEC.ktoe.CY.FBT.FBT.DRYING_STEAM.TOTAL.TOTAL</t>
  </si>
  <si>
    <t>FEC.ktoe.CY.FBT.FBT.DRYING_STEAM.STEAM.SOLIDS</t>
  </si>
  <si>
    <t>FEC.ktoe.CY.FBT.FBT.DRYING_STEAM.STEAM.RFG</t>
  </si>
  <si>
    <t>FEC.ktoe.CY.FBT.FBT.DRYING_STEAM.STEAM.LPG</t>
  </si>
  <si>
    <t>FEC.ktoe.CY.FBT.FBT.DRYING_STEAM.STEAM.DIESEL_LIQBIO</t>
  </si>
  <si>
    <t>FEC.ktoe.CY.FBT.FBT.DRYING_STEAM.STEAM.RFO</t>
  </si>
  <si>
    <t>FEC.ktoe.CY.FBT.FBT.DRYING_STEAM.STEAM.OTHER</t>
  </si>
  <si>
    <t>FEC.ktoe.CY.FBT.FBT.DRYING_STEAM.STEAM.NG_BIOGAS</t>
  </si>
  <si>
    <t>FEC.ktoe.CY.FBT.FBT.DRYING_STEAM.STEAM.DERIVED</t>
  </si>
  <si>
    <t>FEC.ktoe.CY.FBT.FBT.DRYING_STEAM.STEAM.BIOMASS_WASTE</t>
  </si>
  <si>
    <t>FEC.ktoe.CY.FBT.FBT.DRYING_STEAM.STEAM.STEAM_DISTR</t>
  </si>
  <si>
    <t>Food: Electric drying</t>
  </si>
  <si>
    <t>FEC.ktoe.CY.FBT.FBT.DRYING_ELEC.ELEC.ELEC</t>
  </si>
  <si>
    <t>Food: Freeze drying</t>
  </si>
  <si>
    <t>FEC.ktoe.CY.FBT.FBT.DRYING_FREEZE.FREEZE_DRY.ELEC</t>
  </si>
  <si>
    <t>Food: Microwave drying</t>
  </si>
  <si>
    <t>FEC.ktoe.CY.FBT.FBT.DRYING_MICROW.MICROW.ELEC</t>
  </si>
  <si>
    <t>Food: Process cooling and refrigeration</t>
  </si>
  <si>
    <t>Food: Thermal cooling</t>
  </si>
  <si>
    <t>FEC.ktoe.CY.FBT.FBT.PROC_COOL_THERM.THERM.NG_BIOGAS</t>
  </si>
  <si>
    <t>Food: Steam cooling</t>
  </si>
  <si>
    <t>FEC.ktoe.CY.FBT.FBT.PROC_COOL.TOTAL.TOTAL</t>
  </si>
  <si>
    <t>FEC.ktoe.CY.FBT.FBT.PROC_COOL.STEAM.SOLIDS</t>
  </si>
  <si>
    <t>FEC.ktoe.CY.FBT.FBT.PROC_COOL.STEAM.RFG</t>
  </si>
  <si>
    <t>FEC.ktoe.CY.FBT.FBT.PROC_COOL.STEAM.LPG</t>
  </si>
  <si>
    <t>FEC.ktoe.CY.FBT.FBT.PROC_COOL.STEAM.DIESEL_LIQBIO</t>
  </si>
  <si>
    <t>FEC.ktoe.CY.FBT.FBT.PROC_COOL.STEAM.RFO</t>
  </si>
  <si>
    <t>FEC.ktoe.CY.FBT.FBT.PROC_COOL.STEAM.OTHER</t>
  </si>
  <si>
    <t>FEC.ktoe.CY.FBT.FBT.PROC_COOL.STEAM.NG_BIOGAS</t>
  </si>
  <si>
    <t>FEC.ktoe.CY.FBT.FBT.PROC_COOL.STEAM.DERIVED</t>
  </si>
  <si>
    <t>FEC.ktoe.CY.FBT.FBT.PROC_COOL.STEAM.BIOMASS_WASTE</t>
  </si>
  <si>
    <t>FEC.ktoe.CY.FBT.FBT.PROC_COOL.STEAM.STEAM_DISTR</t>
  </si>
  <si>
    <t>Food: Electric cooling</t>
  </si>
  <si>
    <t>FEC.ktoe.CY.FBT.FBT.PROC_COOL_ELEC.ELEC.ELEC</t>
  </si>
  <si>
    <t>Food: Electric machinery</t>
  </si>
  <si>
    <t>FEC.ktoe.CY.FBT.FBT.GENERIC.MECH.ELEC</t>
  </si>
  <si>
    <t>UED.ktoe.CY.FBT.FBT.TOTAL.TOTAL.TOTAL</t>
  </si>
  <si>
    <t>UED.ktoe.CY.FBT.FBT.LIGHT.GENERIC.ELEC</t>
  </si>
  <si>
    <t>UED.ktoe.CY.FBT.FBT.AIRCOMP.GENERIC.ELEC</t>
  </si>
  <si>
    <t>UED.ktoe.CY.FBT.FBT.MOTOR.GENERIC.ELEC</t>
  </si>
  <si>
    <t>UED.ktoe.CY.FBT.FBT.FANS.GENERIC.ELEC</t>
  </si>
  <si>
    <t>UED.ktoe.CY.FBT.FBT.LOW_ENTH.TOTAL.TOTAL</t>
  </si>
  <si>
    <t>UED.ktoe.CY.FBT.FBT.LOW_ENTH.THERM.DIESEL_LIQBIO</t>
  </si>
  <si>
    <t>UED.ktoe.CY.FBT.FBT.LOW_ENTH.THERM.NG_BIOGAS</t>
  </si>
  <si>
    <t>UED.ktoe.CY.FBT.FBT.LOW_ENTH.THERM.SOLAR_GEO</t>
  </si>
  <si>
    <t>UED.ktoe.CY.FBT.FBT.LOW_ENTH.HP.AMBIENT</t>
  </si>
  <si>
    <t>UED.ktoe.CY.FBT.FBT.LOW_ENTH.THERM.ELEC</t>
  </si>
  <si>
    <t>UED.ktoe.CY.FBT.FBT.OVEN.THERM.TOTAL</t>
  </si>
  <si>
    <t>UED.ktoe.CY.FBT.FBT.OVEN.THERM.SOLIDS</t>
  </si>
  <si>
    <t>UED.ktoe.CY.FBT.FBT.OVEN.THERM.LPG</t>
  </si>
  <si>
    <t>UED.ktoe.CY.FBT.FBT.OVEN.THERM.DIESEL_LIQBIO</t>
  </si>
  <si>
    <t>UED.ktoe.CY.FBT.FBT.OVEN.THERM.RFO</t>
  </si>
  <si>
    <t>UED.ktoe.CY.FBT.FBT.OVEN.THERM.NG_BIOGAS</t>
  </si>
  <si>
    <t>UED.ktoe.CY.FBT.FBT.OVEN.ELEC.ELEC</t>
  </si>
  <si>
    <t>UED.ktoe.CY.FBT.FBT.OVEN_MICROW.MICROW.ELEC</t>
  </si>
  <si>
    <t>UED.ktoe.CY.FBT.FBT.PROC_HEAT.THERM.TOTAL</t>
  </si>
  <si>
    <t>UED.ktoe.CY.FBT.FBT.PROC_HEAT.THERM.SOLIDS</t>
  </si>
  <si>
    <t>UED.ktoe.CY.FBT.FBT.PROC_HEAT.THERM.LPG</t>
  </si>
  <si>
    <t>UED.ktoe.CY.FBT.FBT.PROC_HEAT.THERM.DIESEL_LIQBIO</t>
  </si>
  <si>
    <t>UED.ktoe.CY.FBT.FBT.PROC_HEAT.THERM.RFO</t>
  </si>
  <si>
    <t>UED.ktoe.CY.FBT.FBT.PROC_HEAT.THERM.NG_BIOGAS</t>
  </si>
  <si>
    <t>UED.ktoe.CY.FBT.FBT.PROC_HEAT.ELEC.ELEC</t>
  </si>
  <si>
    <t>UED.ktoe.CY.FBT.FBT.PROC_HEAT_MICROW.MICROW.ELEC</t>
  </si>
  <si>
    <t>UED.ktoe.CY.FBT.FBT.PROCESSING.TOTAL.TOTAL</t>
  </si>
  <si>
    <t>UED.ktoe.CY.FBT.FBT.PROCESSING.STEAM.SOLIDS</t>
  </si>
  <si>
    <t>UED.ktoe.CY.FBT.FBT.PROCESSING.STEAM.RFG</t>
  </si>
  <si>
    <t>UED.ktoe.CY.FBT.FBT.PROCESSING.STEAM.LPG</t>
  </si>
  <si>
    <t>UED.ktoe.CY.FBT.FBT.PROCESSING.STEAM.DIESEL_LIQBIO</t>
  </si>
  <si>
    <t>UED.ktoe.CY.FBT.FBT.PROCESSING.STEAM.RFO</t>
  </si>
  <si>
    <t>UED.ktoe.CY.FBT.FBT.PROCESSING.STEAM.OTHER</t>
  </si>
  <si>
    <t>UED.ktoe.CY.FBT.FBT.PROCESSING.STEAM.NG_BIOGAS</t>
  </si>
  <si>
    <t>UED.ktoe.CY.FBT.FBT.PROCESSING.STEAM.DERIVED</t>
  </si>
  <si>
    <t>UED.ktoe.CY.FBT.FBT.PROCESSING.STEAM.BIOMASS_WASTE</t>
  </si>
  <si>
    <t>UED.ktoe.CY.FBT.FBT.PROCESSING.STEAM.STEAM_DISTR</t>
  </si>
  <si>
    <t>UED.ktoe.CY.FBT.FBT.DRYING.TOTAL.TOTAL</t>
  </si>
  <si>
    <t>UED.ktoe.CY.FBT.FBT.DRYING.THERM.SOLIDS</t>
  </si>
  <si>
    <t>UED.ktoe.CY.FBT.FBT.DRYING.THERM.LPG</t>
  </si>
  <si>
    <t>UED.ktoe.CY.FBT.FBT.DRYING.THERM.DIESEL_LIQBIO</t>
  </si>
  <si>
    <t>UED.ktoe.CY.FBT.FBT.DRYING.THERM.RFO</t>
  </si>
  <si>
    <t>UED.ktoe.CY.FBT.FBT.DRYING.THERM.NG_BIOGAS</t>
  </si>
  <si>
    <t>UED.ktoe.CY.FBT.FBT.DRYING_STEAM.TOTAL.TOTAL</t>
  </si>
  <si>
    <t>UED.ktoe.CY.FBT.FBT.DRYING_STEAM.STEAM.SOLIDS</t>
  </si>
  <si>
    <t>UED.ktoe.CY.FBT.FBT.DRYING_STEAM.STEAM.RFG</t>
  </si>
  <si>
    <t>UED.ktoe.CY.FBT.FBT.DRYING_STEAM.STEAM.LPG</t>
  </si>
  <si>
    <t>UED.ktoe.CY.FBT.FBT.DRYING_STEAM.STEAM.DIESEL_LIQBIO</t>
  </si>
  <si>
    <t>UED.ktoe.CY.FBT.FBT.DRYING_STEAM.STEAM.RFO</t>
  </si>
  <si>
    <t>UED.ktoe.CY.FBT.FBT.DRYING_STEAM.STEAM.OTHER</t>
  </si>
  <si>
    <t>UED.ktoe.CY.FBT.FBT.DRYING_STEAM.STEAM.NG_BIOGAS</t>
  </si>
  <si>
    <t>UED.ktoe.CY.FBT.FBT.DRYING_STEAM.STEAM.DERIVED</t>
  </si>
  <si>
    <t>UED.ktoe.CY.FBT.FBT.DRYING_STEAM.STEAM.BIOMASS_WASTE</t>
  </si>
  <si>
    <t>UED.ktoe.CY.FBT.FBT.DRYING_STEAM.STEAM.STEAM_DISTR</t>
  </si>
  <si>
    <t>UED.ktoe.CY.FBT.FBT.DRYING_ELEC.ELEC.ELEC</t>
  </si>
  <si>
    <t>UED.ktoe.CY.FBT.FBT.DRYING_FREEZE.FREEZE_DRY.ELEC</t>
  </si>
  <si>
    <t>UED.ktoe.CY.FBT.FBT.DRYING_MICROW.MICROW.ELEC</t>
  </si>
  <si>
    <t>UED.ktoe.CY.FBT.FBT.PROC_COOL_THERM.THERM.NG_BIOGAS</t>
  </si>
  <si>
    <t>UED.ktoe.CY.FBT.FBT.PROC_COOL.TOTAL.TOTAL</t>
  </si>
  <si>
    <t>UED.ktoe.CY.FBT.FBT.PROC_COOL.STEAM.SOLIDS</t>
  </si>
  <si>
    <t>UED.ktoe.CY.FBT.FBT.PROC_COOL.STEAM.RFG</t>
  </si>
  <si>
    <t>UED.ktoe.CY.FBT.FBT.PROC_COOL.STEAM.LPG</t>
  </si>
  <si>
    <t>UED.ktoe.CY.FBT.FBT.PROC_COOL.STEAM.DIESEL_LIQBIO</t>
  </si>
  <si>
    <t>UED.ktoe.CY.FBT.FBT.PROC_COOL.STEAM.RFO</t>
  </si>
  <si>
    <t>UED.ktoe.CY.FBT.FBT.PROC_COOL.STEAM.OTHER</t>
  </si>
  <si>
    <t>UED.ktoe.CY.FBT.FBT.PROC_COOL.STEAM.NG_BIOGAS</t>
  </si>
  <si>
    <t>UED.ktoe.CY.FBT.FBT.PROC_COOL.STEAM.DERIVED</t>
  </si>
  <si>
    <t>UED.ktoe.CY.FBT.FBT.PROC_COOL.STEAM.BIOMASS_WASTE</t>
  </si>
  <si>
    <t>UED.ktoe.CY.FBT.FBT.PROC_COOL.STEAM.STEAM_DISTR</t>
  </si>
  <si>
    <t>UED.ktoe.CY.FBT.FBT.PROC_COOL_ELEC.ELEC.ELEC</t>
  </si>
  <si>
    <t>UED.ktoe.CY.FBT.FBT.GENERIC.MECH.ELEC</t>
  </si>
  <si>
    <t>FUEL_EMI.ktCO2.CY.FBT.FBT.TOTAL.TOTAL.TOTAL</t>
  </si>
  <si>
    <t>FUEL_EMI.ktCO2.CY.FBT.FBT.LIGHT.GENERIC.ELEC</t>
  </si>
  <si>
    <t>FUEL_EMI.ktCO2.CY.FBT.FBT.AIRCOMP.GENERIC.ELEC</t>
  </si>
  <si>
    <t>FUEL_EMI.ktCO2.CY.FBT.FBT.MOTOR.GENERIC.ELEC</t>
  </si>
  <si>
    <t>FUEL_EMI.ktCO2.CY.FBT.FBT.FANS.GENERIC.ELEC</t>
  </si>
  <si>
    <t>FUEL_EMI.ktCO2.CY.FBT.FBT.LOW_ENTH.TOTAL.TOTAL</t>
  </si>
  <si>
    <t>FUEL_EMI.ktCO2.CY.FBT.FBT.LOW_ENTH.THERM.DIESEL_LIQBIO</t>
  </si>
  <si>
    <t>FUEL_EMI.ktCO2.CY.FBT.FBT.LOW_ENTH.THERM.NG_BIOGAS</t>
  </si>
  <si>
    <t>FUEL_EMI.ktCO2.CY.FBT.FBT.LOW_ENTH.THERM.SOLAR_GEO</t>
  </si>
  <si>
    <t>FUEL_EMI.ktCO2.CY.FBT.FBT.LOW_ENTH.HP.AMBIENT</t>
  </si>
  <si>
    <t>FUEL_EMI.ktCO2.CY.FBT.FBT.LOW_ENTH.THERM.ELEC</t>
  </si>
  <si>
    <t>FUEL_EMI.ktCO2.CY.FBT.FBT.OVEN.THERM.TOTAL</t>
  </si>
  <si>
    <t>FUEL_EMI.ktCO2.CY.FBT.FBT.OVEN.THERM.SOLIDS</t>
  </si>
  <si>
    <t>FUEL_EMI.ktCO2.CY.FBT.FBT.OVEN.THERM.LPG</t>
  </si>
  <si>
    <t>FUEL_EMI.ktCO2.CY.FBT.FBT.OVEN.THERM.DIESEL_LIQBIO</t>
  </si>
  <si>
    <t>FUEL_EMI.ktCO2.CY.FBT.FBT.OVEN.THERM.RFO</t>
  </si>
  <si>
    <t>FUEL_EMI.ktCO2.CY.FBT.FBT.OVEN.THERM.NG_BIOGAS</t>
  </si>
  <si>
    <t>FUEL_EMI.ktCO2.CY.FBT.FBT.OVEN.ELEC.ELEC</t>
  </si>
  <si>
    <t>FUEL_EMI.ktCO2.CY.FBT.FBT.OVEN_MICROW.MICROW.ELEC</t>
  </si>
  <si>
    <t>FUEL_EMI.ktCO2.CY.FBT.FBT.PROC_HEAT.THERM.TOTAL</t>
  </si>
  <si>
    <t>FUEL_EMI.ktCO2.CY.FBT.FBT.PROC_HEAT.THERM.SOLIDS</t>
  </si>
  <si>
    <t>FUEL_EMI.ktCO2.CY.FBT.FBT.PROC_HEAT.THERM.LPG</t>
  </si>
  <si>
    <t>FUEL_EMI.ktCO2.CY.FBT.FBT.PROC_HEAT.THERM.DIESEL_LIQBIO</t>
  </si>
  <si>
    <t>FUEL_EMI.ktCO2.CY.FBT.FBT.PROC_HEAT.THERM.RFO</t>
  </si>
  <si>
    <t>FUEL_EMI.ktCO2.CY.FBT.FBT.PROC_HEAT.THERM.NG_BIOGAS</t>
  </si>
  <si>
    <t>FUEL_EMI.ktCO2.CY.FBT.FBT.PROC_HEAT.ELEC.ELEC</t>
  </si>
  <si>
    <t>FUEL_EMI.ktCO2.CY.FBT.FBT.PROC_HEAT_MICROW.MICROW.ELEC</t>
  </si>
  <si>
    <t>FUEL_EMI.ktCO2.CY.FBT.FBT.PROCESSING.TOTAL.TOTAL</t>
  </si>
  <si>
    <t>FUEL_EMI.ktCO2.CY.FBT.FBT.PROCESSING.STEAM.SOLIDS</t>
  </si>
  <si>
    <t>FUEL_EMI.ktCO2.CY.FBT.FBT.PROCESSING.STEAM.RFG</t>
  </si>
  <si>
    <t>FUEL_EMI.ktCO2.CY.FBT.FBT.PROCESSING.STEAM.LPG</t>
  </si>
  <si>
    <t>FUEL_EMI.ktCO2.CY.FBT.FBT.PROCESSING.STEAM.DIESEL_LIQBIO</t>
  </si>
  <si>
    <t>FUEL_EMI.ktCO2.CY.FBT.FBT.PROCESSING.STEAM.RFO</t>
  </si>
  <si>
    <t>FUEL_EMI.ktCO2.CY.FBT.FBT.PROCESSING.STEAM.OTHER</t>
  </si>
  <si>
    <t>FUEL_EMI.ktCO2.CY.FBT.FBT.PROCESSING.STEAM.NG_BIOGAS</t>
  </si>
  <si>
    <t>FUEL_EMI.ktCO2.CY.FBT.FBT.PROCESSING.STEAM.DERIVED</t>
  </si>
  <si>
    <t>FUEL_EMI.ktCO2.CY.FBT.FBT.PROCESSING.STEAM.BIOMASS_WASTE</t>
  </si>
  <si>
    <t>FUEL_EMI.ktCO2.CY.FBT.FBT.PROCESSING.STEAM.STEAM_DISTR</t>
  </si>
  <si>
    <t>FUEL_EMI.ktCO2.CY.FBT.FBT.DRYING.TOTAL.TOTAL</t>
  </si>
  <si>
    <t>FUEL_EMI.ktCO2.CY.FBT.FBT.DRYING.THERM.SOLIDS</t>
  </si>
  <si>
    <t>FUEL_EMI.ktCO2.CY.FBT.FBT.DRYING.THERM.LPG</t>
  </si>
  <si>
    <t>FUEL_EMI.ktCO2.CY.FBT.FBT.DRYING.THERM.DIESEL_LIQBIO</t>
  </si>
  <si>
    <t>FUEL_EMI.ktCO2.CY.FBT.FBT.DRYING.THERM.RFO</t>
  </si>
  <si>
    <t>FUEL_EMI.ktCO2.CY.FBT.FBT.DRYING.THERM.NG_BIOGAS</t>
  </si>
  <si>
    <t>FUEL_EMI.ktCO2.CY.FBT.FBT.DRYING_STEAM.TOTAL.TOTAL</t>
  </si>
  <si>
    <t>FUEL_EMI.ktCO2.CY.FBT.FBT.DRYING_STEAM.STEAM.SOLIDS</t>
  </si>
  <si>
    <t>FUEL_EMI.ktCO2.CY.FBT.FBT.DRYING_STEAM.STEAM.RFG</t>
  </si>
  <si>
    <t>FUEL_EMI.ktCO2.CY.FBT.FBT.DRYING_STEAM.STEAM.LPG</t>
  </si>
  <si>
    <t>FUEL_EMI.ktCO2.CY.FBT.FBT.DRYING_STEAM.STEAM.DIESEL_LIQBIO</t>
  </si>
  <si>
    <t>FUEL_EMI.ktCO2.CY.FBT.FBT.DRYING_STEAM.STEAM.RFO</t>
  </si>
  <si>
    <t>FUEL_EMI.ktCO2.CY.FBT.FBT.DRYING_STEAM.STEAM.OTHER</t>
  </si>
  <si>
    <t>FUEL_EMI.ktCO2.CY.FBT.FBT.DRYING_STEAM.STEAM.NG_BIOGAS</t>
  </si>
  <si>
    <t>FUEL_EMI.ktCO2.CY.FBT.FBT.DRYING_STEAM.STEAM.DERIVED</t>
  </si>
  <si>
    <t>FUEL_EMI.ktCO2.CY.FBT.FBT.DRYING_STEAM.STEAM.BIOMASS_WASTE</t>
  </si>
  <si>
    <t>FUEL_EMI.ktCO2.CY.FBT.FBT.DRYING_STEAM.STEAM.STEAM_DISTR</t>
  </si>
  <si>
    <t>FUEL_EMI.ktCO2.CY.FBT.FBT.DRYING_ELEC.ELEC.ELEC</t>
  </si>
  <si>
    <t>FUEL_EMI.ktCO2.CY.FBT.FBT.DRYING_FREEZE.FREEZE_DRY.ELEC</t>
  </si>
  <si>
    <t>FUEL_EMI.ktCO2.CY.FBT.FBT.DRYING_MICROW.MICROW.ELEC</t>
  </si>
  <si>
    <t>FUEL_EMI.ktCO2.CY.FBT.FBT.PROC_COOL_THERM.THERM.NG_BIOGAS</t>
  </si>
  <si>
    <t>FUEL_EMI.ktCO2.CY.FBT.FBT.PROC_COOL.TOTAL.TOTAL</t>
  </si>
  <si>
    <t>FUEL_EMI.ktCO2.CY.FBT.FBT.PROC_COOL.STEAM.SOLIDS</t>
  </si>
  <si>
    <t>FUEL_EMI.ktCO2.CY.FBT.FBT.PROC_COOL.STEAM.RFG</t>
  </si>
  <si>
    <t>FUEL_EMI.ktCO2.CY.FBT.FBT.PROC_COOL.STEAM.LPG</t>
  </si>
  <si>
    <t>FUEL_EMI.ktCO2.CY.FBT.FBT.PROC_COOL.STEAM.DIESEL_LIQBIO</t>
  </si>
  <si>
    <t>FUEL_EMI.ktCO2.CY.FBT.FBT.PROC_COOL.STEAM.RFO</t>
  </si>
  <si>
    <t>FUEL_EMI.ktCO2.CY.FBT.FBT.PROC_COOL.STEAM.OTHER</t>
  </si>
  <si>
    <t>FUEL_EMI.ktCO2.CY.FBT.FBT.PROC_COOL.STEAM.NG_BIOGAS</t>
  </si>
  <si>
    <t>FUEL_EMI.ktCO2.CY.FBT.FBT.PROC_COOL.STEAM.DERIVED</t>
  </si>
  <si>
    <t>FUEL_EMI.ktCO2.CY.FBT.FBT.PROC_COOL.STEAM.BIOMASS_WASTE</t>
  </si>
  <si>
    <t>FUEL_EMI.ktCO2.CY.FBT.FBT.PROC_COOL.STEAM.STEAM_DISTR</t>
  </si>
  <si>
    <t>FUEL_EMI.ktCO2.CY.FBT.FBT.PROC_COOL_ELEC.ELEC.ELEC</t>
  </si>
  <si>
    <t>FUEL_EMI.ktCO2.CY.FBT.FBT.GENERIC.MECH.ELEC</t>
  </si>
  <si>
    <t>VA.Meuro2015.CY.TRE.TRE</t>
  </si>
  <si>
    <t>OUTPUT.index.CY.TRE.TRE</t>
  </si>
  <si>
    <t>CAP.index.CY.TRE.TRE</t>
  </si>
  <si>
    <t>NEWCAP.index.CY.TRE.TRE</t>
  </si>
  <si>
    <t>FEC.ktoe.CY.TRE.TRE.TOTAL.TOTAL.TOTAL</t>
  </si>
  <si>
    <t>FEC.ktoe.CY.TRE.TRE.TOTAL.TOTAL.SOLIDS</t>
  </si>
  <si>
    <t>FEC.ktoe.CY.TRE.TRE.TOTAL.TOTAL.RFG</t>
  </si>
  <si>
    <t>FEC.ktoe.CY.TRE.TRE.TOTAL.TOTAL.LPG</t>
  </si>
  <si>
    <t>FEC.ktoe.CY.TRE.TRE.TOTAL.TOTAL.DIESEL</t>
  </si>
  <si>
    <t>FEC.ktoe.CY.TRE.TRE.TOTAL.TOTAL.RFO</t>
  </si>
  <si>
    <t>FEC.ktoe.CY.TRE.TRE.TOTAL.TOTAL.OTHER</t>
  </si>
  <si>
    <t>FEC.ktoe.CY.TRE.TRE.TOTAL.TOTAL.NG</t>
  </si>
  <si>
    <t>FEC.ktoe.CY.TRE.TRE.TOTAL.TOTAL.DERIVED</t>
  </si>
  <si>
    <t>FEC.ktoe.CY.TRE.TRE.TOTAL.TOTAL.BIOMASS_WASTE</t>
  </si>
  <si>
    <t>FEC.ktoe.CY.TRE.TRE.TOTAL.TOTAL.BIOGAS</t>
  </si>
  <si>
    <t>FEC.ktoe.CY.TRE.TRE.TOTAL.TOTAL.LIQBIO</t>
  </si>
  <si>
    <t>FEC.ktoe.CY.TRE.TRE.TOTAL.TOTAL.SOLAR</t>
  </si>
  <si>
    <t>FEC.ktoe.CY.TRE.TRE.TOTAL.TOTAL.GEO</t>
  </si>
  <si>
    <t>FEC.ktoe.CY.TRE.TRE.TOTAL.TOTAL.AMBIENT</t>
  </si>
  <si>
    <t>FEC.ktoe.CY.TRE.TRE.TOTAL.TOTAL.STEAM_DISTR</t>
  </si>
  <si>
    <t>FEC.ktoe.CY.TRE.TRE.TOTAL.TOTAL.ELEC</t>
  </si>
  <si>
    <t>FEC.ktoe.CY.TRE.TRE.LIGHT.GENERIC.ELEC</t>
  </si>
  <si>
    <t>FEC.ktoe.CY.TRE.TRE.AIRCOMP.GENERIC.ELEC</t>
  </si>
  <si>
    <t>FEC.ktoe.CY.TRE.TRE.MOTOR.GENERIC.ELEC</t>
  </si>
  <si>
    <t>FEC.ktoe.CY.TRE.TRE.FANS.GENERIC.ELEC</t>
  </si>
  <si>
    <t>FEC.ktoe.CY.TRE.TRE.LOW_ENTH.TOTAL.TOTAL</t>
  </si>
  <si>
    <t>FEC.ktoe.CY.TRE.TRE.LOW_ENTH.THERM.DIESEL_LIQBIO</t>
  </si>
  <si>
    <t>FEC.ktoe.CY.TRE.TRE.LOW_ENTH.THERM.NG_BIOGAS</t>
  </si>
  <si>
    <t>FEC.ktoe.CY.TRE.TRE.LOW_ENTH.THERM.SOLAR_GEO</t>
  </si>
  <si>
    <t>FEC.ktoe.CY.TRE.TRE.LOW_ENTH.HP.AMBIENT</t>
  </si>
  <si>
    <t>FEC.ktoe.CY.TRE.TRE.LOW_ENTH.THERM.ELEC</t>
  </si>
  <si>
    <t>Trans. Eq.: Foundries</t>
  </si>
  <si>
    <t>Trans. Eq.: Thermal Foundries</t>
  </si>
  <si>
    <t>FEC.ktoe.CY.TRE.TRE.FOUNDRY.THERM.TOTAL</t>
  </si>
  <si>
    <t>FEC.ktoe.CY.TRE.TRE.FOUNDRY.THERM.SOLIDS</t>
  </si>
  <si>
    <t>FEC.ktoe.CY.TRE.TRE.FOUNDRY.THERM.LPG</t>
  </si>
  <si>
    <t>FEC.ktoe.CY.TRE.TRE.FOUNDRY.THERM.DIESEL_LIQBIO</t>
  </si>
  <si>
    <t>FEC.ktoe.CY.TRE.TRE.FOUNDRY.THERM.RFO</t>
  </si>
  <si>
    <t>FEC.ktoe.CY.TRE.TRE.FOUNDRY.THERM.NG_BIOGAS</t>
  </si>
  <si>
    <t>Trans. Eq.: Electric Foundries</t>
  </si>
  <si>
    <t>FEC.ktoe.CY.TRE.TRE.FOUNDRY.ELEC.ELEC</t>
  </si>
  <si>
    <t>Trans. Eq.: Connection techniques</t>
  </si>
  <si>
    <t>Trans. Eq.: Thermal connection</t>
  </si>
  <si>
    <t>FEC.ktoe.CY.TRE.TRE.CONNECTION_THERM.THERM.NG_BIOGAS</t>
  </si>
  <si>
    <t>Trans. Eq.: Electric connection</t>
  </si>
  <si>
    <t>FEC.ktoe.CY.TRE.TRE.CONNECTION_ELEC.ELEC.ELEC</t>
  </si>
  <si>
    <t>Trans. Eq.: Heat treatment</t>
  </si>
  <si>
    <t>Trans. Eq.: Heat treatment - Thermal</t>
  </si>
  <si>
    <t>FEC.ktoe.CY.TRE.TRE.HEAT_TREAT.THERM.TOTAL</t>
  </si>
  <si>
    <t>FEC.ktoe.CY.TRE.TRE.HEAT_TREAT.THERM.SOLIDS</t>
  </si>
  <si>
    <t>FEC.ktoe.CY.TRE.TRE.HEAT_TREAT.THERM.LPG</t>
  </si>
  <si>
    <t>FEC.ktoe.CY.TRE.TRE.HEAT_TREAT.THERM.DIESEL_LIQBIO</t>
  </si>
  <si>
    <t>FEC.ktoe.CY.TRE.TRE.HEAT_TREAT.THERM.RFO</t>
  </si>
  <si>
    <t>FEC.ktoe.CY.TRE.TRE.HEAT_TREAT.THERM.NG_BIOGAS</t>
  </si>
  <si>
    <t>Trans. Eq.: Heat treatment - Electric</t>
  </si>
  <si>
    <t>FEC.ktoe.CY.TRE.TRE.HEAT_TREAT.ELEC.ELEC</t>
  </si>
  <si>
    <t>Trans. Eq.: Steam processing</t>
  </si>
  <si>
    <t>FEC.ktoe.CY.TRE.TRE.PROCESSING.TOTAL.TOTAL</t>
  </si>
  <si>
    <t>FEC.ktoe.CY.TRE.TRE.PROCESSING.STEAM.SOLIDS</t>
  </si>
  <si>
    <t>FEC.ktoe.CY.TRE.TRE.PROCESSING.STEAM.RFG</t>
  </si>
  <si>
    <t>FEC.ktoe.CY.TRE.TRE.PROCESSING.STEAM.LPG</t>
  </si>
  <si>
    <t>FEC.ktoe.CY.TRE.TRE.PROCESSING.STEAM.DIESEL_LIQBIO</t>
  </si>
  <si>
    <t>FEC.ktoe.CY.TRE.TRE.PROCESSING.STEAM.RFO</t>
  </si>
  <si>
    <t>FEC.ktoe.CY.TRE.TRE.PROCESSING.STEAM.OTHER</t>
  </si>
  <si>
    <t>FEC.ktoe.CY.TRE.TRE.PROCESSING.STEAM.NG_BIOGAS</t>
  </si>
  <si>
    <t>FEC.ktoe.CY.TRE.TRE.PROCESSING.STEAM.DERIVED</t>
  </si>
  <si>
    <t>FEC.ktoe.CY.TRE.TRE.PROCESSING.STEAM.BIOMASS_WASTE</t>
  </si>
  <si>
    <t>FEC.ktoe.CY.TRE.TRE.PROCESSING.STEAM.STEAM_DISTR</t>
  </si>
  <si>
    <t>Trans. Eq.: General machinery</t>
  </si>
  <si>
    <t>FEC.ktoe.CY.TRE.TRE.GENERIC.MECH.ELEC</t>
  </si>
  <si>
    <t>Trans. Eq.: Product finishing</t>
  </si>
  <si>
    <t>FEC.ktoe.CY.TRE.TRE.FINISHING.THERM.ELEC</t>
  </si>
  <si>
    <t>UED.ktoe.CY.TRE.TRE.TOTAL.TOTAL.TOTAL</t>
  </si>
  <si>
    <t>UED.ktoe.CY.TRE.TRE.LIGHT.GENERIC.ELEC</t>
  </si>
  <si>
    <t>UED.ktoe.CY.TRE.TRE.AIRCOMP.GENERIC.ELEC</t>
  </si>
  <si>
    <t>UED.ktoe.CY.TRE.TRE.MOTOR.GENERIC.ELEC</t>
  </si>
  <si>
    <t>UED.ktoe.CY.TRE.TRE.FANS.GENERIC.ELEC</t>
  </si>
  <si>
    <t>UED.ktoe.CY.TRE.TRE.LOW_ENTH.TOTAL.TOTAL</t>
  </si>
  <si>
    <t>UED.ktoe.CY.TRE.TRE.LOW_ENTH.THERM.DIESEL_LIQBIO</t>
  </si>
  <si>
    <t>UED.ktoe.CY.TRE.TRE.LOW_ENTH.THERM.NG_BIOGAS</t>
  </si>
  <si>
    <t>UED.ktoe.CY.TRE.TRE.LOW_ENTH.THERM.SOLAR_GEO</t>
  </si>
  <si>
    <t>UED.ktoe.CY.TRE.TRE.LOW_ENTH.HP.AMBIENT</t>
  </si>
  <si>
    <t>UED.ktoe.CY.TRE.TRE.LOW_ENTH.THERM.ELEC</t>
  </si>
  <si>
    <t>UED.ktoe.CY.TRE.TRE.FOUNDRY.THERM.TOTAL</t>
  </si>
  <si>
    <t>UED.ktoe.CY.TRE.TRE.FOUNDRY.THERM.SOLIDS</t>
  </si>
  <si>
    <t>UED.ktoe.CY.TRE.TRE.FOUNDRY.THERM.LPG</t>
  </si>
  <si>
    <t>UED.ktoe.CY.TRE.TRE.FOUNDRY.THERM.DIESEL_LIQBIO</t>
  </si>
  <si>
    <t>UED.ktoe.CY.TRE.TRE.FOUNDRY.THERM.RFO</t>
  </si>
  <si>
    <t>UED.ktoe.CY.TRE.TRE.FOUNDRY.THERM.NG_BIOGAS</t>
  </si>
  <si>
    <t>UED.ktoe.CY.TRE.TRE.FOUNDRY.ELEC.ELEC</t>
  </si>
  <si>
    <t>UED.ktoe.CY.TRE.TRE.CONNECTION_THERM.THERM.NG_BIOGAS</t>
  </si>
  <si>
    <t>UED.ktoe.CY.TRE.TRE.CONNECTION_ELEC.ELEC.ELEC</t>
  </si>
  <si>
    <t>UED.ktoe.CY.TRE.TRE.HEAT_TREAT.THERM.TOTAL</t>
  </si>
  <si>
    <t>UED.ktoe.CY.TRE.TRE.HEAT_TREAT.THERM.SOLIDS</t>
  </si>
  <si>
    <t>UED.ktoe.CY.TRE.TRE.HEAT_TREAT.THERM.LPG</t>
  </si>
  <si>
    <t>UED.ktoe.CY.TRE.TRE.HEAT_TREAT.THERM.DIESEL_LIQBIO</t>
  </si>
  <si>
    <t>UED.ktoe.CY.TRE.TRE.HEAT_TREAT.THERM.RFO</t>
  </si>
  <si>
    <t>UED.ktoe.CY.TRE.TRE.HEAT_TREAT.THERM.NG_BIOGAS</t>
  </si>
  <si>
    <t>UED.ktoe.CY.TRE.TRE.HEAT_TREAT.ELEC.ELEC</t>
  </si>
  <si>
    <t>UED.ktoe.CY.TRE.TRE.PROCESSING.TOTAL.TOTAL</t>
  </si>
  <si>
    <t>UED.ktoe.CY.TRE.TRE.PROCESSING.STEAM.SOLIDS</t>
  </si>
  <si>
    <t>UED.ktoe.CY.TRE.TRE.PROCESSING.STEAM.RFG</t>
  </si>
  <si>
    <t>UED.ktoe.CY.TRE.TRE.PROCESSING.STEAM.LPG</t>
  </si>
  <si>
    <t>UED.ktoe.CY.TRE.TRE.PROCESSING.STEAM.DIESEL_LIQBIO</t>
  </si>
  <si>
    <t>UED.ktoe.CY.TRE.TRE.PROCESSING.STEAM.RFO</t>
  </si>
  <si>
    <t>UED.ktoe.CY.TRE.TRE.PROCESSING.STEAM.OTHER</t>
  </si>
  <si>
    <t>UED.ktoe.CY.TRE.TRE.PROCESSING.STEAM.NG_BIOGAS</t>
  </si>
  <si>
    <t>UED.ktoe.CY.TRE.TRE.PROCESSING.STEAM.DERIVED</t>
  </si>
  <si>
    <t>UED.ktoe.CY.TRE.TRE.PROCESSING.STEAM.BIOMASS_WASTE</t>
  </si>
  <si>
    <t>UED.ktoe.CY.TRE.TRE.PROCESSING.STEAM.STEAM_DISTR</t>
  </si>
  <si>
    <t>UED.ktoe.CY.TRE.TRE.GENERIC.MECH.ELEC</t>
  </si>
  <si>
    <t>UED.ktoe.CY.TRE.TRE.FINISHING.THERM.ELEC</t>
  </si>
  <si>
    <t>FUEL_EMI.ktCO2.CY.TRE.TRE.TOTAL.TOTAL.TOTAL</t>
  </si>
  <si>
    <t>FUEL_EMI.ktCO2.CY.TRE.TRE.LIGHT.GENERIC.ELEC</t>
  </si>
  <si>
    <t>FUEL_EMI.ktCO2.CY.TRE.TRE.AIRCOMP.GENERIC.ELEC</t>
  </si>
  <si>
    <t>FUEL_EMI.ktCO2.CY.TRE.TRE.MOTOR.GENERIC.ELEC</t>
  </si>
  <si>
    <t>FUEL_EMI.ktCO2.CY.TRE.TRE.FANS.GENERIC.ELEC</t>
  </si>
  <si>
    <t>FUEL_EMI.ktCO2.CY.TRE.TRE.LOW_ENTH.TOTAL.TOTAL</t>
  </si>
  <si>
    <t>FUEL_EMI.ktCO2.CY.TRE.TRE.LOW_ENTH.THERM.DIESEL_LIQBIO</t>
  </si>
  <si>
    <t>FUEL_EMI.ktCO2.CY.TRE.TRE.LOW_ENTH.THERM.NG_BIOGAS</t>
  </si>
  <si>
    <t>FUEL_EMI.ktCO2.CY.TRE.TRE.LOW_ENTH.THERM.SOLAR_GEO</t>
  </si>
  <si>
    <t>FUEL_EMI.ktCO2.CY.TRE.TRE.LOW_ENTH.HP.AMBIENT</t>
  </si>
  <si>
    <t>FUEL_EMI.ktCO2.CY.TRE.TRE.LOW_ENTH.THERM.ELEC</t>
  </si>
  <si>
    <t>FUEL_EMI.ktCO2.CY.TRE.TRE.FOUNDRY.THERM.TOTAL</t>
  </si>
  <si>
    <t>FUEL_EMI.ktCO2.CY.TRE.TRE.FOUNDRY.THERM.SOLIDS</t>
  </si>
  <si>
    <t>FUEL_EMI.ktCO2.CY.TRE.TRE.FOUNDRY.THERM.LPG</t>
  </si>
  <si>
    <t>FUEL_EMI.ktCO2.CY.TRE.TRE.FOUNDRY.THERM.DIESEL_LIQBIO</t>
  </si>
  <si>
    <t>FUEL_EMI.ktCO2.CY.TRE.TRE.FOUNDRY.THERM.RFO</t>
  </si>
  <si>
    <t>FUEL_EMI.ktCO2.CY.TRE.TRE.FOUNDRY.THERM.NG_BIOGAS</t>
  </si>
  <si>
    <t>FUEL_EMI.ktCO2.CY.TRE.TRE.FOUNDRY.ELEC.ELEC</t>
  </si>
  <si>
    <t>FUEL_EMI.ktCO2.CY.TRE.TRE.CONNECTION_THERM.THERM.NG_BIOGAS</t>
  </si>
  <si>
    <t>FUEL_EMI.ktCO2.CY.TRE.TRE.CONNECTION_ELEC.ELEC.ELEC</t>
  </si>
  <si>
    <t>FUEL_EMI.ktCO2.CY.TRE.TRE.HEAT_TREAT.THERM.TOTAL</t>
  </si>
  <si>
    <t>FUEL_EMI.ktCO2.CY.TRE.TRE.HEAT_TREAT.THERM.SOLIDS</t>
  </si>
  <si>
    <t>FUEL_EMI.ktCO2.CY.TRE.TRE.HEAT_TREAT.THERM.LPG</t>
  </si>
  <si>
    <t>FUEL_EMI.ktCO2.CY.TRE.TRE.HEAT_TREAT.THERM.DIESEL_LIQBIO</t>
  </si>
  <si>
    <t>FUEL_EMI.ktCO2.CY.TRE.TRE.HEAT_TREAT.THERM.RFO</t>
  </si>
  <si>
    <t>FUEL_EMI.ktCO2.CY.TRE.TRE.HEAT_TREAT.THERM.NG_BIOGAS</t>
  </si>
  <si>
    <t>FUEL_EMI.ktCO2.CY.TRE.TRE.HEAT_TREAT.ELEC.ELEC</t>
  </si>
  <si>
    <t>FUEL_EMI.ktCO2.CY.TRE.TRE.PROCESSING.TOTAL.TOTAL</t>
  </si>
  <si>
    <t>FUEL_EMI.ktCO2.CY.TRE.TRE.PROCESSING.STEAM.SOLIDS</t>
  </si>
  <si>
    <t>FUEL_EMI.ktCO2.CY.TRE.TRE.PROCESSING.STEAM.RFG</t>
  </si>
  <si>
    <t>FUEL_EMI.ktCO2.CY.TRE.TRE.PROCESSING.STEAM.LPG</t>
  </si>
  <si>
    <t>FUEL_EMI.ktCO2.CY.TRE.TRE.PROCESSING.STEAM.DIESEL_LIQBIO</t>
  </si>
  <si>
    <t>FUEL_EMI.ktCO2.CY.TRE.TRE.PROCESSING.STEAM.RFO</t>
  </si>
  <si>
    <t>FUEL_EMI.ktCO2.CY.TRE.TRE.PROCESSING.STEAM.OTHER</t>
  </si>
  <si>
    <t>FUEL_EMI.ktCO2.CY.TRE.TRE.PROCESSING.STEAM.NG_BIOGAS</t>
  </si>
  <si>
    <t>FUEL_EMI.ktCO2.CY.TRE.TRE.PROCESSING.STEAM.DERIVED</t>
  </si>
  <si>
    <t>FUEL_EMI.ktCO2.CY.TRE.TRE.PROCESSING.STEAM.BIOMASS_WASTE</t>
  </si>
  <si>
    <t>FUEL_EMI.ktCO2.CY.TRE.TRE.PROCESSING.STEAM.STEAM_DISTR</t>
  </si>
  <si>
    <t>FUEL_EMI.ktCO2.CY.TRE.TRE.GENERIC.MECH.ELEC</t>
  </si>
  <si>
    <t>FUEL_EMI.ktCO2.CY.TRE.TRE.FINISHING.THERM.ELEC</t>
  </si>
  <si>
    <t>VA.Meuro2015.CY.MAE.MAE</t>
  </si>
  <si>
    <t>OUTPUT.index.CY.MAE.MAE</t>
  </si>
  <si>
    <t>CAP.index.CY.MAE.MAE</t>
  </si>
  <si>
    <t>NEWCAP.index.CY.MAE.MAE</t>
  </si>
  <si>
    <t>FEC.ktoe.CY.MAE.MAE.TOTAL.TOTAL.TOTAL</t>
  </si>
  <si>
    <t>FEC.ktoe.CY.MAE.MAE.TOTAL.TOTAL.SOLIDS</t>
  </si>
  <si>
    <t>FEC.ktoe.CY.MAE.MAE.TOTAL.TOTAL.RFG</t>
  </si>
  <si>
    <t>FEC.ktoe.CY.MAE.MAE.TOTAL.TOTAL.LPG</t>
  </si>
  <si>
    <t>FEC.ktoe.CY.MAE.MAE.TOTAL.TOTAL.DIESEL</t>
  </si>
  <si>
    <t>FEC.ktoe.CY.MAE.MAE.TOTAL.TOTAL.RFO</t>
  </si>
  <si>
    <t>FEC.ktoe.CY.MAE.MAE.TOTAL.TOTAL.OTHER</t>
  </si>
  <si>
    <t>FEC.ktoe.CY.MAE.MAE.TOTAL.TOTAL.NG</t>
  </si>
  <si>
    <t>FEC.ktoe.CY.MAE.MAE.TOTAL.TOTAL.DERIVED</t>
  </si>
  <si>
    <t>FEC.ktoe.CY.MAE.MAE.TOTAL.TOTAL.BIOMASS_WASTE</t>
  </si>
  <si>
    <t>FEC.ktoe.CY.MAE.MAE.TOTAL.TOTAL.BIOGAS</t>
  </si>
  <si>
    <t>FEC.ktoe.CY.MAE.MAE.TOTAL.TOTAL.LIQBIO</t>
  </si>
  <si>
    <t>FEC.ktoe.CY.MAE.MAE.TOTAL.TOTAL.SOLAR</t>
  </si>
  <si>
    <t>FEC.ktoe.CY.MAE.MAE.TOTAL.TOTAL.GEO</t>
  </si>
  <si>
    <t>FEC.ktoe.CY.MAE.MAE.TOTAL.TOTAL.AMBIENT</t>
  </si>
  <si>
    <t>FEC.ktoe.CY.MAE.MAE.TOTAL.TOTAL.STEAM_DISTR</t>
  </si>
  <si>
    <t>FEC.ktoe.CY.MAE.MAE.TOTAL.TOTAL.ELEC</t>
  </si>
  <si>
    <t>FEC.ktoe.CY.MAE.MAE.LIGHT.GENERIC.ELEC</t>
  </si>
  <si>
    <t>FEC.ktoe.CY.MAE.MAE.AIRCOMP.GENERIC.ELEC</t>
  </si>
  <si>
    <t>FEC.ktoe.CY.MAE.MAE.MOTOR.GENERIC.ELEC</t>
  </si>
  <si>
    <t>FEC.ktoe.CY.MAE.MAE.FANS.GENERIC.ELEC</t>
  </si>
  <si>
    <t>FEC.ktoe.CY.MAE.MAE.LOW_ENTH.TOTAL.TOTAL</t>
  </si>
  <si>
    <t>FEC.ktoe.CY.MAE.MAE.LOW_ENTH.THERM.DIESEL_LIQBIO</t>
  </si>
  <si>
    <t>FEC.ktoe.CY.MAE.MAE.LOW_ENTH.THERM.NG_BIOGAS</t>
  </si>
  <si>
    <t>FEC.ktoe.CY.MAE.MAE.LOW_ENTH.THERM.SOLAR_GEO</t>
  </si>
  <si>
    <t>FEC.ktoe.CY.MAE.MAE.LOW_ENTH.HP.AMBIENT</t>
  </si>
  <si>
    <t>FEC.ktoe.CY.MAE.MAE.LOW_ENTH.THERM.ELEC</t>
  </si>
  <si>
    <t>Mach. Eq.: Foundries</t>
  </si>
  <si>
    <t>Mach. Eq.: Thermal Foundries</t>
  </si>
  <si>
    <t>FEC.ktoe.CY.MAE.MAE.FOUNDRY.THERM.TOTAL</t>
  </si>
  <si>
    <t>FEC.ktoe.CY.MAE.MAE.FOUNDRY.THERM.SOLIDS</t>
  </si>
  <si>
    <t>FEC.ktoe.CY.MAE.MAE.FOUNDRY.THERM.LPG</t>
  </si>
  <si>
    <t>FEC.ktoe.CY.MAE.MAE.FOUNDRY.THERM.DIESEL_LIQBIO</t>
  </si>
  <si>
    <t>FEC.ktoe.CY.MAE.MAE.FOUNDRY.THERM.RFO</t>
  </si>
  <si>
    <t>FEC.ktoe.CY.MAE.MAE.FOUNDRY.THERM.NG_BIOGAS</t>
  </si>
  <si>
    <t>Mach. Eq.: Electric Foundries</t>
  </si>
  <si>
    <t>FEC.ktoe.CY.MAE.MAE.FOUNDRY.ELEC.ELEC</t>
  </si>
  <si>
    <t>Mach. Eq.: Connection techniques</t>
  </si>
  <si>
    <t>Mach. Eq.: Thermal connection</t>
  </si>
  <si>
    <t>FEC.ktoe.CY.MAE.MAE.CONNECTION_THERM.THERM.NG_BIOGAS</t>
  </si>
  <si>
    <t>Mach. Eq.: Electric connection</t>
  </si>
  <si>
    <t>FEC.ktoe.CY.MAE.MAE.CONNECTION_ELEC.ELEC.ELEC</t>
  </si>
  <si>
    <t>Mach. Eq.: Heat treatment</t>
  </si>
  <si>
    <t>Mach. Eq.: Heat treatment - Thermal</t>
  </si>
  <si>
    <t>FEC.ktoe.CY.MAE.MAE.HEAT_TREAT.THERM.TOTAL</t>
  </si>
  <si>
    <t>FEC.ktoe.CY.MAE.MAE.HEAT_TREAT.THERM.SOLIDS</t>
  </si>
  <si>
    <t>FEC.ktoe.CY.MAE.MAE.HEAT_TREAT.THERM.LPG</t>
  </si>
  <si>
    <t>FEC.ktoe.CY.MAE.MAE.HEAT_TREAT.THERM.DIESEL_LIQBIO</t>
  </si>
  <si>
    <t>FEC.ktoe.CY.MAE.MAE.HEAT_TREAT.THERM.RFO</t>
  </si>
  <si>
    <t>FEC.ktoe.CY.MAE.MAE.HEAT_TREAT.THERM.NG_BIOGAS</t>
  </si>
  <si>
    <t>Mach. Eq.: Heat treatment - Electric</t>
  </si>
  <si>
    <t>FEC.ktoe.CY.MAE.MAE.HEAT_TREAT.ELEC.ELEC</t>
  </si>
  <si>
    <t>Mach. Eq.: Steam processing</t>
  </si>
  <si>
    <t>FEC.ktoe.CY.MAE.MAE.PROCESSING.TOTAL.TOTAL</t>
  </si>
  <si>
    <t>FEC.ktoe.CY.MAE.MAE.PROCESSING.STEAM.SOLIDS</t>
  </si>
  <si>
    <t>FEC.ktoe.CY.MAE.MAE.PROCESSING.STEAM.RFG</t>
  </si>
  <si>
    <t>FEC.ktoe.CY.MAE.MAE.PROCESSING.STEAM.LPG</t>
  </si>
  <si>
    <t>FEC.ktoe.CY.MAE.MAE.PROCESSING.STEAM.DIESEL_LIQBIO</t>
  </si>
  <si>
    <t>FEC.ktoe.CY.MAE.MAE.PROCESSING.STEAM.RFO</t>
  </si>
  <si>
    <t>FEC.ktoe.CY.MAE.MAE.PROCESSING.STEAM.OTHER</t>
  </si>
  <si>
    <t>FEC.ktoe.CY.MAE.MAE.PROCESSING.STEAM.NG_BIOGAS</t>
  </si>
  <si>
    <t>FEC.ktoe.CY.MAE.MAE.PROCESSING.STEAM.DERIVED</t>
  </si>
  <si>
    <t>FEC.ktoe.CY.MAE.MAE.PROCESSING.STEAM.BIOMASS_WASTE</t>
  </si>
  <si>
    <t>FEC.ktoe.CY.MAE.MAE.PROCESSING.STEAM.STEAM_DISTR</t>
  </si>
  <si>
    <t>Mach. Eq.: General machinery</t>
  </si>
  <si>
    <t>FEC.ktoe.CY.MAE.MAE.GENERIC.MECH.ELEC</t>
  </si>
  <si>
    <t>Mach. Eq.: Product finishing</t>
  </si>
  <si>
    <t>FEC.ktoe.CY.MAE.MAE.FINISHING.THERM.ELEC</t>
  </si>
  <si>
    <t>UED.ktoe.CY.MAE.MAE.TOTAL.TOTAL.TOTAL</t>
  </si>
  <si>
    <t>UED.ktoe.CY.MAE.MAE.LIGHT.GENERIC.ELEC</t>
  </si>
  <si>
    <t>UED.ktoe.CY.MAE.MAE.AIRCOMP.GENERIC.ELEC</t>
  </si>
  <si>
    <t>UED.ktoe.CY.MAE.MAE.MOTOR.GENERIC.ELEC</t>
  </si>
  <si>
    <t>UED.ktoe.CY.MAE.MAE.FANS.GENERIC.ELEC</t>
  </si>
  <si>
    <t>UED.ktoe.CY.MAE.MAE.LOW_ENTH.TOTAL.TOTAL</t>
  </si>
  <si>
    <t>UED.ktoe.CY.MAE.MAE.LOW_ENTH.THERM.DIESEL_LIQBIO</t>
  </si>
  <si>
    <t>UED.ktoe.CY.MAE.MAE.LOW_ENTH.THERM.NG_BIOGAS</t>
  </si>
  <si>
    <t>UED.ktoe.CY.MAE.MAE.LOW_ENTH.THERM.SOLAR_GEO</t>
  </si>
  <si>
    <t>UED.ktoe.CY.MAE.MAE.LOW_ENTH.HP.AMBIENT</t>
  </si>
  <si>
    <t>UED.ktoe.CY.MAE.MAE.LOW_ENTH.THERM.ELEC</t>
  </si>
  <si>
    <t>UED.ktoe.CY.MAE.MAE.FOUNDRY.THERM.TOTAL</t>
  </si>
  <si>
    <t>UED.ktoe.CY.MAE.MAE.FOUNDRY.THERM.SOLIDS</t>
  </si>
  <si>
    <t>UED.ktoe.CY.MAE.MAE.FOUNDRY.THERM.LPG</t>
  </si>
  <si>
    <t>UED.ktoe.CY.MAE.MAE.FOUNDRY.THERM.DIESEL_LIQBIO</t>
  </si>
  <si>
    <t>UED.ktoe.CY.MAE.MAE.FOUNDRY.THERM.RFO</t>
  </si>
  <si>
    <t>UED.ktoe.CY.MAE.MAE.FOUNDRY.THERM.NG_BIOGAS</t>
  </si>
  <si>
    <t>UED.ktoe.CY.MAE.MAE.FOUNDRY.ELEC.ELEC</t>
  </si>
  <si>
    <t>UED.ktoe.CY.MAE.MAE.CONNECTION_THERM.THERM.NG_BIOGAS</t>
  </si>
  <si>
    <t>UED.ktoe.CY.MAE.MAE.CONNECTION_ELEC.ELEC.ELEC</t>
  </si>
  <si>
    <t>UED.ktoe.CY.MAE.MAE.HEAT_TREAT.THERM.TOTAL</t>
  </si>
  <si>
    <t>UED.ktoe.CY.MAE.MAE.HEAT_TREAT.THERM.SOLIDS</t>
  </si>
  <si>
    <t>UED.ktoe.CY.MAE.MAE.HEAT_TREAT.THERM.LPG</t>
  </si>
  <si>
    <t>UED.ktoe.CY.MAE.MAE.HEAT_TREAT.THERM.DIESEL_LIQBIO</t>
  </si>
  <si>
    <t>UED.ktoe.CY.MAE.MAE.HEAT_TREAT.THERM.RFO</t>
  </si>
  <si>
    <t>UED.ktoe.CY.MAE.MAE.HEAT_TREAT.THERM.NG_BIOGAS</t>
  </si>
  <si>
    <t>UED.ktoe.CY.MAE.MAE.HEAT_TREAT.ELEC.ELEC</t>
  </si>
  <si>
    <t>UED.ktoe.CY.MAE.MAE.PROCESSING.TOTAL.TOTAL</t>
  </si>
  <si>
    <t>UED.ktoe.CY.MAE.MAE.PROCESSING.STEAM.SOLIDS</t>
  </si>
  <si>
    <t>UED.ktoe.CY.MAE.MAE.PROCESSING.STEAM.RFG</t>
  </si>
  <si>
    <t>UED.ktoe.CY.MAE.MAE.PROCESSING.STEAM.LPG</t>
  </si>
  <si>
    <t>UED.ktoe.CY.MAE.MAE.PROCESSING.STEAM.DIESEL_LIQBIO</t>
  </si>
  <si>
    <t>UED.ktoe.CY.MAE.MAE.PROCESSING.STEAM.RFO</t>
  </si>
  <si>
    <t>UED.ktoe.CY.MAE.MAE.PROCESSING.STEAM.OTHER</t>
  </si>
  <si>
    <t>UED.ktoe.CY.MAE.MAE.PROCESSING.STEAM.NG_BIOGAS</t>
  </si>
  <si>
    <t>UED.ktoe.CY.MAE.MAE.PROCESSING.STEAM.DERIVED</t>
  </si>
  <si>
    <t>UED.ktoe.CY.MAE.MAE.PROCESSING.STEAM.BIOMASS_WASTE</t>
  </si>
  <si>
    <t>UED.ktoe.CY.MAE.MAE.PROCESSING.STEAM.STEAM_DISTR</t>
  </si>
  <si>
    <t>UED.ktoe.CY.MAE.MAE.GENERIC.MECH.ELEC</t>
  </si>
  <si>
    <t>UED.ktoe.CY.MAE.MAE.FINISHING.THERM.ELEC</t>
  </si>
  <si>
    <t>FUEL_EMI.ktCO2.CY.MAE.MAE.TOTAL.TOTAL.TOTAL</t>
  </si>
  <si>
    <t>FUEL_EMI.ktCO2.CY.MAE.MAE.LIGHT.GENERIC.ELEC</t>
  </si>
  <si>
    <t>FUEL_EMI.ktCO2.CY.MAE.MAE.AIRCOMP.GENERIC.ELEC</t>
  </si>
  <si>
    <t>FUEL_EMI.ktCO2.CY.MAE.MAE.MOTOR.GENERIC.ELEC</t>
  </si>
  <si>
    <t>FUEL_EMI.ktCO2.CY.MAE.MAE.FANS.GENERIC.ELEC</t>
  </si>
  <si>
    <t>FUEL_EMI.ktCO2.CY.MAE.MAE.LOW_ENTH.TOTAL.TOTAL</t>
  </si>
  <si>
    <t>FUEL_EMI.ktCO2.CY.MAE.MAE.LOW_ENTH.THERM.DIESEL_LIQBIO</t>
  </si>
  <si>
    <t>FUEL_EMI.ktCO2.CY.MAE.MAE.LOW_ENTH.THERM.NG_BIOGAS</t>
  </si>
  <si>
    <t>FUEL_EMI.ktCO2.CY.MAE.MAE.LOW_ENTH.THERM.SOLAR_GEO</t>
  </si>
  <si>
    <t>FUEL_EMI.ktCO2.CY.MAE.MAE.LOW_ENTH.HP.AMBIENT</t>
  </si>
  <si>
    <t>FUEL_EMI.ktCO2.CY.MAE.MAE.LOW_ENTH.THERM.ELEC</t>
  </si>
  <si>
    <t>FUEL_EMI.ktCO2.CY.MAE.MAE.FOUNDRY.THERM.TOTAL</t>
  </si>
  <si>
    <t>FUEL_EMI.ktCO2.CY.MAE.MAE.FOUNDRY.THERM.SOLIDS</t>
  </si>
  <si>
    <t>FUEL_EMI.ktCO2.CY.MAE.MAE.FOUNDRY.THERM.LPG</t>
  </si>
  <si>
    <t>FUEL_EMI.ktCO2.CY.MAE.MAE.FOUNDRY.THERM.DIESEL_LIQBIO</t>
  </si>
  <si>
    <t>FUEL_EMI.ktCO2.CY.MAE.MAE.FOUNDRY.THERM.RFO</t>
  </si>
  <si>
    <t>FUEL_EMI.ktCO2.CY.MAE.MAE.FOUNDRY.THERM.NG_BIOGAS</t>
  </si>
  <si>
    <t>FUEL_EMI.ktCO2.CY.MAE.MAE.FOUNDRY.ELEC.ELEC</t>
  </si>
  <si>
    <t>FUEL_EMI.ktCO2.CY.MAE.MAE.CONNECTION_THERM.THERM.NG_BIOGAS</t>
  </si>
  <si>
    <t>FUEL_EMI.ktCO2.CY.MAE.MAE.CONNECTION_ELEC.ELEC.ELEC</t>
  </si>
  <si>
    <t>FUEL_EMI.ktCO2.CY.MAE.MAE.HEAT_TREAT.THERM.TOTAL</t>
  </si>
  <si>
    <t>FUEL_EMI.ktCO2.CY.MAE.MAE.HEAT_TREAT.THERM.SOLIDS</t>
  </si>
  <si>
    <t>FUEL_EMI.ktCO2.CY.MAE.MAE.HEAT_TREAT.THERM.LPG</t>
  </si>
  <si>
    <t>FUEL_EMI.ktCO2.CY.MAE.MAE.HEAT_TREAT.THERM.DIESEL_LIQBIO</t>
  </si>
  <si>
    <t>FUEL_EMI.ktCO2.CY.MAE.MAE.HEAT_TREAT.THERM.RFO</t>
  </si>
  <si>
    <t>FUEL_EMI.ktCO2.CY.MAE.MAE.HEAT_TREAT.THERM.NG_BIOGAS</t>
  </si>
  <si>
    <t>FUEL_EMI.ktCO2.CY.MAE.MAE.HEAT_TREAT.ELEC.ELEC</t>
  </si>
  <si>
    <t>FUEL_EMI.ktCO2.CY.MAE.MAE.PROCESSING.TOTAL.TOTAL</t>
  </si>
  <si>
    <t>FUEL_EMI.ktCO2.CY.MAE.MAE.PROCESSING.STEAM.SOLIDS</t>
  </si>
  <si>
    <t>FUEL_EMI.ktCO2.CY.MAE.MAE.PROCESSING.STEAM.RFG</t>
  </si>
  <si>
    <t>FUEL_EMI.ktCO2.CY.MAE.MAE.PROCESSING.STEAM.LPG</t>
  </si>
  <si>
    <t>FUEL_EMI.ktCO2.CY.MAE.MAE.PROCESSING.STEAM.DIESEL_LIQBIO</t>
  </si>
  <si>
    <t>FUEL_EMI.ktCO2.CY.MAE.MAE.PROCESSING.STEAM.RFO</t>
  </si>
  <si>
    <t>FUEL_EMI.ktCO2.CY.MAE.MAE.PROCESSING.STEAM.OTHER</t>
  </si>
  <si>
    <t>FUEL_EMI.ktCO2.CY.MAE.MAE.PROCESSING.STEAM.NG_BIOGAS</t>
  </si>
  <si>
    <t>FUEL_EMI.ktCO2.CY.MAE.MAE.PROCESSING.STEAM.DERIVED</t>
  </si>
  <si>
    <t>FUEL_EMI.ktCO2.CY.MAE.MAE.PROCESSING.STEAM.BIOMASS_WASTE</t>
  </si>
  <si>
    <t>FUEL_EMI.ktCO2.CY.MAE.MAE.PROCESSING.STEAM.STEAM_DISTR</t>
  </si>
  <si>
    <t>FUEL_EMI.ktCO2.CY.MAE.MAE.GENERIC.MECH.ELEC</t>
  </si>
  <si>
    <t>FUEL_EMI.ktCO2.CY.MAE.MAE.FINISHING.THERM.ELEC</t>
  </si>
  <si>
    <t>VA.Meuro2015.CY.TEL.TEL</t>
  </si>
  <si>
    <t>OUTPUT.index.CY.TEL.TEL</t>
  </si>
  <si>
    <t>CAP.index.CY.TEL.TEL</t>
  </si>
  <si>
    <t>NEWCAP.index.CY.TEL.TEL</t>
  </si>
  <si>
    <t>FEC.ktoe.CY.TEL.TEL.TOTAL.TOTAL.TOTAL</t>
  </si>
  <si>
    <t>FEC.ktoe.CY.TEL.TEL.TOTAL.TOTAL.SOLIDS</t>
  </si>
  <si>
    <t>FEC.ktoe.CY.TEL.TEL.TOTAL.TOTAL.RFG</t>
  </si>
  <si>
    <t>FEC.ktoe.CY.TEL.TEL.TOTAL.TOTAL.LPG</t>
  </si>
  <si>
    <t>FEC.ktoe.CY.TEL.TEL.TOTAL.TOTAL.DIESEL</t>
  </si>
  <si>
    <t>FEC.ktoe.CY.TEL.TEL.TOTAL.TOTAL.RFO</t>
  </si>
  <si>
    <t>FEC.ktoe.CY.TEL.TEL.TOTAL.TOTAL.OTHER</t>
  </si>
  <si>
    <t>FEC.ktoe.CY.TEL.TEL.TOTAL.TOTAL.NG</t>
  </si>
  <si>
    <t>FEC.ktoe.CY.TEL.TEL.TOTAL.TOTAL.DERIVED</t>
  </si>
  <si>
    <t>FEC.ktoe.CY.TEL.TEL.TOTAL.TOTAL.BIOMASS_WASTE</t>
  </si>
  <si>
    <t>FEC.ktoe.CY.TEL.TEL.TOTAL.TOTAL.BIOGAS</t>
  </si>
  <si>
    <t>FEC.ktoe.CY.TEL.TEL.TOTAL.TOTAL.LIQBIO</t>
  </si>
  <si>
    <t>FEC.ktoe.CY.TEL.TEL.TOTAL.TOTAL.SOLAR</t>
  </si>
  <si>
    <t>FEC.ktoe.CY.TEL.TEL.TOTAL.TOTAL.GEO</t>
  </si>
  <si>
    <t>FEC.ktoe.CY.TEL.TEL.TOTAL.TOTAL.AMBIENT</t>
  </si>
  <si>
    <t>FEC.ktoe.CY.TEL.TEL.TOTAL.TOTAL.STEAM_DISTR</t>
  </si>
  <si>
    <t>FEC.ktoe.CY.TEL.TEL.TOTAL.TOTAL.ELEC</t>
  </si>
  <si>
    <t>FEC.ktoe.CY.TEL.TEL.LIGHT.GENERIC.ELEC</t>
  </si>
  <si>
    <t>FEC.ktoe.CY.TEL.TEL.AIRCOMP.GENERIC.ELEC</t>
  </si>
  <si>
    <t>FEC.ktoe.CY.TEL.TEL.MOTOR.GENERIC.ELEC</t>
  </si>
  <si>
    <t>FEC.ktoe.CY.TEL.TEL.FANS.GENERIC.ELEC</t>
  </si>
  <si>
    <t>FEC.ktoe.CY.TEL.TEL.LOW_ENTH.TOTAL.TOTAL</t>
  </si>
  <si>
    <t>FEC.ktoe.CY.TEL.TEL.LOW_ENTH.THERM.DIESEL_LIQBIO</t>
  </si>
  <si>
    <t>FEC.ktoe.CY.TEL.TEL.LOW_ENTH.THERM.NG_BIOGAS</t>
  </si>
  <si>
    <t>FEC.ktoe.CY.TEL.TEL.LOW_ENTH.THERM.SOLAR_GEO</t>
  </si>
  <si>
    <t>FEC.ktoe.CY.TEL.TEL.LOW_ENTH.HP.AMBIENT</t>
  </si>
  <si>
    <t>FEC.ktoe.CY.TEL.TEL.LOW_ENTH.THERM.ELEC</t>
  </si>
  <si>
    <t>Textiles: Pretreatment with steam</t>
  </si>
  <si>
    <t>FEC.ktoe.CY.TEL.TEL.PRETREAT.TOTAL.TOTAL</t>
  </si>
  <si>
    <t>FEC.ktoe.CY.TEL.TEL.PRETREAT.STEAM.SOLIDS</t>
  </si>
  <si>
    <t>FEC.ktoe.CY.TEL.TEL.PRETREAT.STEAM.RFG</t>
  </si>
  <si>
    <t>FEC.ktoe.CY.TEL.TEL.PRETREAT.STEAM.LPG</t>
  </si>
  <si>
    <t>FEC.ktoe.CY.TEL.TEL.PRETREAT.STEAM.DIESEL_LIQBIO</t>
  </si>
  <si>
    <t>FEC.ktoe.CY.TEL.TEL.PRETREAT.STEAM.RFO</t>
  </si>
  <si>
    <t>FEC.ktoe.CY.TEL.TEL.PRETREAT.STEAM.OTHER</t>
  </si>
  <si>
    <t>FEC.ktoe.CY.TEL.TEL.PRETREAT.STEAM.NG_BIOGAS</t>
  </si>
  <si>
    <t>FEC.ktoe.CY.TEL.TEL.PRETREAT.STEAM.DERIVED</t>
  </si>
  <si>
    <t>FEC.ktoe.CY.TEL.TEL.PRETREAT.STEAM.BIOMASS_WASTE</t>
  </si>
  <si>
    <t>FEC.ktoe.CY.TEL.TEL.PRETREAT.STEAM.STEAM_DISTR</t>
  </si>
  <si>
    <t>Textiles: Wet processing with steam</t>
  </si>
  <si>
    <t>FEC.ktoe.CY.TEL.TEL.PROCESSING.TOTAL.TOTAL</t>
  </si>
  <si>
    <t>FEC.ktoe.CY.TEL.TEL.PROCESSING.STEAM.SOLIDS</t>
  </si>
  <si>
    <t>FEC.ktoe.CY.TEL.TEL.PROCESSING.STEAM.RFG</t>
  </si>
  <si>
    <t>FEC.ktoe.CY.TEL.TEL.PROCESSING.STEAM.LPG</t>
  </si>
  <si>
    <t>FEC.ktoe.CY.TEL.TEL.PROCESSING.STEAM.DIESEL_LIQBIO</t>
  </si>
  <si>
    <t>FEC.ktoe.CY.TEL.TEL.PROCESSING.STEAM.RFO</t>
  </si>
  <si>
    <t>FEC.ktoe.CY.TEL.TEL.PROCESSING.STEAM.OTHER</t>
  </si>
  <si>
    <t>FEC.ktoe.CY.TEL.TEL.PROCESSING.STEAM.NG_BIOGAS</t>
  </si>
  <si>
    <t>FEC.ktoe.CY.TEL.TEL.PROCESSING.STEAM.DERIVED</t>
  </si>
  <si>
    <t>FEC.ktoe.CY.TEL.TEL.PROCESSING.STEAM.BIOMASS_WASTE</t>
  </si>
  <si>
    <t>FEC.ktoe.CY.TEL.TEL.PROCESSING.STEAM.STEAM_DISTR</t>
  </si>
  <si>
    <t>Textiles: Electric general machinery</t>
  </si>
  <si>
    <t>FEC.ktoe.CY.TEL.TEL.GENERIC.MECH.ELEC</t>
  </si>
  <si>
    <t>Textiles: Drying</t>
  </si>
  <si>
    <t>Textiles: Thermal drying</t>
  </si>
  <si>
    <t>FEC.ktoe.CY.TEL.TEL.DRYING.TOTAL.TOTAL</t>
  </si>
  <si>
    <t>FEC.ktoe.CY.TEL.TEL.DRYING.THERM.SOLIDS</t>
  </si>
  <si>
    <t>FEC.ktoe.CY.TEL.TEL.DRYING.THERM.LPG</t>
  </si>
  <si>
    <t>FEC.ktoe.CY.TEL.TEL.DRYING.THERM.DIESEL_LIQBIO</t>
  </si>
  <si>
    <t>FEC.ktoe.CY.TEL.TEL.DRYING.THERM.RFO</t>
  </si>
  <si>
    <t>FEC.ktoe.CY.TEL.TEL.DRYING.THERM.NG_BIOGAS</t>
  </si>
  <si>
    <t>Textiles: Steam drying</t>
  </si>
  <si>
    <t>FEC.ktoe.CY.TEL.TEL.DRYING_STEAM.TOTAL.TOTAL</t>
  </si>
  <si>
    <t>FEC.ktoe.CY.TEL.TEL.DRYING_STEAM.STEAM.SOLIDS</t>
  </si>
  <si>
    <t>FEC.ktoe.CY.TEL.TEL.DRYING_STEAM.STEAM.RFG</t>
  </si>
  <si>
    <t>FEC.ktoe.CY.TEL.TEL.DRYING_STEAM.STEAM.LPG</t>
  </si>
  <si>
    <t>FEC.ktoe.CY.TEL.TEL.DRYING_STEAM.STEAM.DIESEL_LIQBIO</t>
  </si>
  <si>
    <t>FEC.ktoe.CY.TEL.TEL.DRYING_STEAM.STEAM.RFO</t>
  </si>
  <si>
    <t>FEC.ktoe.CY.TEL.TEL.DRYING_STEAM.STEAM.OTHER</t>
  </si>
  <si>
    <t>FEC.ktoe.CY.TEL.TEL.DRYING_STEAM.STEAM.NG_BIOGAS</t>
  </si>
  <si>
    <t>FEC.ktoe.CY.TEL.TEL.DRYING_STEAM.STEAM.DERIVED</t>
  </si>
  <si>
    <t>FEC.ktoe.CY.TEL.TEL.DRYING_STEAM.STEAM.BIOMASS_WASTE</t>
  </si>
  <si>
    <t>FEC.ktoe.CY.TEL.TEL.DRYING_STEAM.STEAM.STEAM_DISTR</t>
  </si>
  <si>
    <t>Textiles: Electric drying</t>
  </si>
  <si>
    <t>FEC.ktoe.CY.TEL.TEL.DRYING_ELEC.ELEC.ELEC</t>
  </si>
  <si>
    <t>Textiles: Microwave drying</t>
  </si>
  <si>
    <t>FEC.ktoe.CY.TEL.TEL.DRYING_MICROW.MICROW.ELEC</t>
  </si>
  <si>
    <t>Textiles: Finishing Electric</t>
  </si>
  <si>
    <t>FEC.ktoe.CY.TEL.TEL.FINISHING.THERM.ELEC</t>
  </si>
  <si>
    <t>UED.ktoe.CY.TEL.TEL.TOTAL.TOTAL.TOTAL</t>
  </si>
  <si>
    <t>UED.ktoe.CY.TEL.TEL.LIGHT.GENERIC.ELEC</t>
  </si>
  <si>
    <t>UED.ktoe.CY.TEL.TEL.AIRCOMP.GENERIC.ELEC</t>
  </si>
  <si>
    <t>UED.ktoe.CY.TEL.TEL.MOTOR.GENERIC.ELEC</t>
  </si>
  <si>
    <t>UED.ktoe.CY.TEL.TEL.FANS.GENERIC.ELEC</t>
  </si>
  <si>
    <t>UED.ktoe.CY.TEL.TEL.LOW_ENTH.TOTAL.TOTAL</t>
  </si>
  <si>
    <t>UED.ktoe.CY.TEL.TEL.LOW_ENTH.THERM.DIESEL_LIQBIO</t>
  </si>
  <si>
    <t>UED.ktoe.CY.TEL.TEL.LOW_ENTH.THERM.NG_BIOGAS</t>
  </si>
  <si>
    <t>UED.ktoe.CY.TEL.TEL.LOW_ENTH.THERM.SOLAR_GEO</t>
  </si>
  <si>
    <t>UED.ktoe.CY.TEL.TEL.LOW_ENTH.HP.AMBIENT</t>
  </si>
  <si>
    <t>UED.ktoe.CY.TEL.TEL.LOW_ENTH.THERM.ELEC</t>
  </si>
  <si>
    <t>UED.ktoe.CY.TEL.TEL.PRETREAT.TOTAL.TOTAL</t>
  </si>
  <si>
    <t>UED.ktoe.CY.TEL.TEL.PRETREAT.STEAM.SOLIDS</t>
  </si>
  <si>
    <t>UED.ktoe.CY.TEL.TEL.PRETREAT.STEAM.RFG</t>
  </si>
  <si>
    <t>UED.ktoe.CY.TEL.TEL.PRETREAT.STEAM.LPG</t>
  </si>
  <si>
    <t>UED.ktoe.CY.TEL.TEL.PRETREAT.STEAM.DIESEL_LIQBIO</t>
  </si>
  <si>
    <t>UED.ktoe.CY.TEL.TEL.PRETREAT.STEAM.RFO</t>
  </si>
  <si>
    <t>UED.ktoe.CY.TEL.TEL.PRETREAT.STEAM.OTHER</t>
  </si>
  <si>
    <t>UED.ktoe.CY.TEL.TEL.PRETREAT.STEAM.NG_BIOGAS</t>
  </si>
  <si>
    <t>UED.ktoe.CY.TEL.TEL.PRETREAT.STEAM.DERIVED</t>
  </si>
  <si>
    <t>UED.ktoe.CY.TEL.TEL.PRETREAT.STEAM.BIOMASS_WASTE</t>
  </si>
  <si>
    <t>UED.ktoe.CY.TEL.TEL.PRETREAT.STEAM.STEAM_DISTR</t>
  </si>
  <si>
    <t>UED.ktoe.CY.TEL.TEL.PROCESSING.TOTAL.TOTAL</t>
  </si>
  <si>
    <t>UED.ktoe.CY.TEL.TEL.PROCESSING.STEAM.SOLIDS</t>
  </si>
  <si>
    <t>UED.ktoe.CY.TEL.TEL.PROCESSING.STEAM.RFG</t>
  </si>
  <si>
    <t>UED.ktoe.CY.TEL.TEL.PROCESSING.STEAM.LPG</t>
  </si>
  <si>
    <t>UED.ktoe.CY.TEL.TEL.PROCESSING.STEAM.DIESEL_LIQBIO</t>
  </si>
  <si>
    <t>UED.ktoe.CY.TEL.TEL.PROCESSING.STEAM.RFO</t>
  </si>
  <si>
    <t>UED.ktoe.CY.TEL.TEL.PROCESSING.STEAM.OTHER</t>
  </si>
  <si>
    <t>UED.ktoe.CY.TEL.TEL.PROCESSING.STEAM.NG_BIOGAS</t>
  </si>
  <si>
    <t>UED.ktoe.CY.TEL.TEL.PROCESSING.STEAM.DERIVED</t>
  </si>
  <si>
    <t>UED.ktoe.CY.TEL.TEL.PROCESSING.STEAM.BIOMASS_WASTE</t>
  </si>
  <si>
    <t>UED.ktoe.CY.TEL.TEL.PROCESSING.STEAM.STEAM_DISTR</t>
  </si>
  <si>
    <t>UED.ktoe.CY.TEL.TEL.GENERIC.MECH.ELEC</t>
  </si>
  <si>
    <t>UED.ktoe.CY.TEL.TEL.DRYING.TOTAL.TOTAL</t>
  </si>
  <si>
    <t>UED.ktoe.CY.TEL.TEL.DRYING.THERM.SOLIDS</t>
  </si>
  <si>
    <t>UED.ktoe.CY.TEL.TEL.DRYING.THERM.LPG</t>
  </si>
  <si>
    <t>UED.ktoe.CY.TEL.TEL.DRYING.THERM.DIESEL_LIQBIO</t>
  </si>
  <si>
    <t>UED.ktoe.CY.TEL.TEL.DRYING.THERM.RFO</t>
  </si>
  <si>
    <t>UED.ktoe.CY.TEL.TEL.DRYING.THERM.NG_BIOGAS</t>
  </si>
  <si>
    <t>UED.ktoe.CY.TEL.TEL.DRYING_STEAM.TOTAL.TOTAL</t>
  </si>
  <si>
    <t>UED.ktoe.CY.TEL.TEL.DRYING_STEAM.STEAM.SOLIDS</t>
  </si>
  <si>
    <t>UED.ktoe.CY.TEL.TEL.DRYING_STEAM.STEAM.RFG</t>
  </si>
  <si>
    <t>UED.ktoe.CY.TEL.TEL.DRYING_STEAM.STEAM.LPG</t>
  </si>
  <si>
    <t>UED.ktoe.CY.TEL.TEL.DRYING_STEAM.STEAM.DIESEL_LIQBIO</t>
  </si>
  <si>
    <t>UED.ktoe.CY.TEL.TEL.DRYING_STEAM.STEAM.RFO</t>
  </si>
  <si>
    <t>UED.ktoe.CY.TEL.TEL.DRYING_STEAM.STEAM.OTHER</t>
  </si>
  <si>
    <t>UED.ktoe.CY.TEL.TEL.DRYING_STEAM.STEAM.NG_BIOGAS</t>
  </si>
  <si>
    <t>UED.ktoe.CY.TEL.TEL.DRYING_STEAM.STEAM.DERIVED</t>
  </si>
  <si>
    <t>UED.ktoe.CY.TEL.TEL.DRYING_STEAM.STEAM.BIOMASS_WASTE</t>
  </si>
  <si>
    <t>UED.ktoe.CY.TEL.TEL.DRYING_STEAM.STEAM.STEAM_DISTR</t>
  </si>
  <si>
    <t>UED.ktoe.CY.TEL.TEL.DRYING_ELEC.ELEC.ELEC</t>
  </si>
  <si>
    <t>UED.ktoe.CY.TEL.TEL.DRYING_MICROW.MICROW.ELEC</t>
  </si>
  <si>
    <t>UED.ktoe.CY.TEL.TEL.FINISHING.THERM.ELEC</t>
  </si>
  <si>
    <t>FUEL_EMI.ktCO2.CY.TEL.TEL.TOTAL.TOTAL.TOTAL</t>
  </si>
  <si>
    <t>FUEL_EMI.ktCO2.CY.TEL.TEL.LIGHT.GENERIC.ELEC</t>
  </si>
  <si>
    <t>FUEL_EMI.ktCO2.CY.TEL.TEL.AIRCOMP.GENERIC.ELEC</t>
  </si>
  <si>
    <t>FUEL_EMI.ktCO2.CY.TEL.TEL.MOTOR.GENERIC.ELEC</t>
  </si>
  <si>
    <t>FUEL_EMI.ktCO2.CY.TEL.TEL.FANS.GENERIC.ELEC</t>
  </si>
  <si>
    <t>FUEL_EMI.ktCO2.CY.TEL.TEL.LOW_ENTH.TOTAL.TOTAL</t>
  </si>
  <si>
    <t>FUEL_EMI.ktCO2.CY.TEL.TEL.LOW_ENTH.THERM.DIESEL_LIQBIO</t>
  </si>
  <si>
    <t>FUEL_EMI.ktCO2.CY.TEL.TEL.LOW_ENTH.THERM.NG_BIOGAS</t>
  </si>
  <si>
    <t>FUEL_EMI.ktCO2.CY.TEL.TEL.LOW_ENTH.THERM.SOLAR_GEO</t>
  </si>
  <si>
    <t>FUEL_EMI.ktCO2.CY.TEL.TEL.LOW_ENTH.HP.AMBIENT</t>
  </si>
  <si>
    <t>FUEL_EMI.ktCO2.CY.TEL.TEL.LOW_ENTH.THERM.ELEC</t>
  </si>
  <si>
    <t>FUEL_EMI.ktCO2.CY.TEL.TEL.PRETREAT.TOTAL.TOTAL</t>
  </si>
  <si>
    <t>FUEL_EMI.ktCO2.CY.TEL.TEL.PRETREAT.STEAM.SOLIDS</t>
  </si>
  <si>
    <t>FUEL_EMI.ktCO2.CY.TEL.TEL.PRETREAT.STEAM.RFG</t>
  </si>
  <si>
    <t>FUEL_EMI.ktCO2.CY.TEL.TEL.PRETREAT.STEAM.LPG</t>
  </si>
  <si>
    <t>FUEL_EMI.ktCO2.CY.TEL.TEL.PRETREAT.STEAM.DIESEL_LIQBIO</t>
  </si>
  <si>
    <t>FUEL_EMI.ktCO2.CY.TEL.TEL.PRETREAT.STEAM.RFO</t>
  </si>
  <si>
    <t>FUEL_EMI.ktCO2.CY.TEL.TEL.PRETREAT.STEAM.OTHER</t>
  </si>
  <si>
    <t>FUEL_EMI.ktCO2.CY.TEL.TEL.PRETREAT.STEAM.NG_BIOGAS</t>
  </si>
  <si>
    <t>FUEL_EMI.ktCO2.CY.TEL.TEL.PRETREAT.STEAM.DERIVED</t>
  </si>
  <si>
    <t>FUEL_EMI.ktCO2.CY.TEL.TEL.PRETREAT.STEAM.BIOMASS_WASTE</t>
  </si>
  <si>
    <t>FUEL_EMI.ktCO2.CY.TEL.TEL.PRETREAT.STEAM.STEAM_DISTR</t>
  </si>
  <si>
    <t>FUEL_EMI.ktCO2.CY.TEL.TEL.PROCESSING.TOTAL.TOTAL</t>
  </si>
  <si>
    <t>FUEL_EMI.ktCO2.CY.TEL.TEL.PROCESSING.STEAM.SOLIDS</t>
  </si>
  <si>
    <t>FUEL_EMI.ktCO2.CY.TEL.TEL.PROCESSING.STEAM.RFG</t>
  </si>
  <si>
    <t>FUEL_EMI.ktCO2.CY.TEL.TEL.PROCESSING.STEAM.LPG</t>
  </si>
  <si>
    <t>FUEL_EMI.ktCO2.CY.TEL.TEL.PROCESSING.STEAM.DIESEL_LIQBIO</t>
  </si>
  <si>
    <t>FUEL_EMI.ktCO2.CY.TEL.TEL.PROCESSING.STEAM.RFO</t>
  </si>
  <si>
    <t>FUEL_EMI.ktCO2.CY.TEL.TEL.PROCESSING.STEAM.OTHER</t>
  </si>
  <si>
    <t>FUEL_EMI.ktCO2.CY.TEL.TEL.PROCESSING.STEAM.NG_BIOGAS</t>
  </si>
  <si>
    <t>FUEL_EMI.ktCO2.CY.TEL.TEL.PROCESSING.STEAM.DERIVED</t>
  </si>
  <si>
    <t>FUEL_EMI.ktCO2.CY.TEL.TEL.PROCESSING.STEAM.BIOMASS_WASTE</t>
  </si>
  <si>
    <t>FUEL_EMI.ktCO2.CY.TEL.TEL.PROCESSING.STEAM.STEAM_DISTR</t>
  </si>
  <si>
    <t>FUEL_EMI.ktCO2.CY.TEL.TEL.GENERIC.MECH.ELEC</t>
  </si>
  <si>
    <t>FUEL_EMI.ktCO2.CY.TEL.TEL.DRYING.TOTAL.TOTAL</t>
  </si>
  <si>
    <t>FUEL_EMI.ktCO2.CY.TEL.TEL.DRYING.THERM.SOLIDS</t>
  </si>
  <si>
    <t>FUEL_EMI.ktCO2.CY.TEL.TEL.DRYING.THERM.LPG</t>
  </si>
  <si>
    <t>FUEL_EMI.ktCO2.CY.TEL.TEL.DRYING.THERM.DIESEL_LIQBIO</t>
  </si>
  <si>
    <t>FUEL_EMI.ktCO2.CY.TEL.TEL.DRYING.THERM.RFO</t>
  </si>
  <si>
    <t>FUEL_EMI.ktCO2.CY.TEL.TEL.DRYING.THERM.NG_BIOGAS</t>
  </si>
  <si>
    <t>FUEL_EMI.ktCO2.CY.TEL.TEL.DRYING_STEAM.TOTAL.TOTAL</t>
  </si>
  <si>
    <t>FUEL_EMI.ktCO2.CY.TEL.TEL.DRYING_STEAM.STEAM.SOLIDS</t>
  </si>
  <si>
    <t>FUEL_EMI.ktCO2.CY.TEL.TEL.DRYING_STEAM.STEAM.RFG</t>
  </si>
  <si>
    <t>FUEL_EMI.ktCO2.CY.TEL.TEL.DRYING_STEAM.STEAM.LPG</t>
  </si>
  <si>
    <t>FUEL_EMI.ktCO2.CY.TEL.TEL.DRYING_STEAM.STEAM.DIESEL_LIQBIO</t>
  </si>
  <si>
    <t>FUEL_EMI.ktCO2.CY.TEL.TEL.DRYING_STEAM.STEAM.RFO</t>
  </si>
  <si>
    <t>FUEL_EMI.ktCO2.CY.TEL.TEL.DRYING_STEAM.STEAM.OTHER</t>
  </si>
  <si>
    <t>FUEL_EMI.ktCO2.CY.TEL.TEL.DRYING_STEAM.STEAM.NG_BIOGAS</t>
  </si>
  <si>
    <t>FUEL_EMI.ktCO2.CY.TEL.TEL.DRYING_STEAM.STEAM.DERIVED</t>
  </si>
  <si>
    <t>FUEL_EMI.ktCO2.CY.TEL.TEL.DRYING_STEAM.STEAM.BIOMASS_WASTE</t>
  </si>
  <si>
    <t>FUEL_EMI.ktCO2.CY.TEL.TEL.DRYING_STEAM.STEAM.STEAM_DISTR</t>
  </si>
  <si>
    <t>FUEL_EMI.ktCO2.CY.TEL.TEL.DRYING_ELEC.ELEC.ELEC</t>
  </si>
  <si>
    <t>FUEL_EMI.ktCO2.CY.TEL.TEL.DRYING_MICROW.MICROW.ELEC</t>
  </si>
  <si>
    <t>FUEL_EMI.ktCO2.CY.TEL.TEL.FINISHING.THERM.ELEC</t>
  </si>
  <si>
    <t>VA.Meuro2015.CY.WWP.WWP</t>
  </si>
  <si>
    <t>OUTPUT.index.CY.WWP.WWP</t>
  </si>
  <si>
    <t>CAP.index.CY.WWP.WWP</t>
  </si>
  <si>
    <t>NEWCAP.index.CY.WWP.WWP</t>
  </si>
  <si>
    <t>FEC.ktoe.CY.WWP.WWP.TOTAL.TOTAL.TOTAL</t>
  </si>
  <si>
    <t>FEC.ktoe.CY.WWP.WWP.TOTAL.TOTAL.SOLIDS</t>
  </si>
  <si>
    <t>FEC.ktoe.CY.WWP.WWP.TOTAL.TOTAL.RFG</t>
  </si>
  <si>
    <t>FEC.ktoe.CY.WWP.WWP.TOTAL.TOTAL.LPG</t>
  </si>
  <si>
    <t>FEC.ktoe.CY.WWP.WWP.TOTAL.TOTAL.DIESEL</t>
  </si>
  <si>
    <t>FEC.ktoe.CY.WWP.WWP.TOTAL.TOTAL.RFO</t>
  </si>
  <si>
    <t>FEC.ktoe.CY.WWP.WWP.TOTAL.TOTAL.OTHER</t>
  </si>
  <si>
    <t>FEC.ktoe.CY.WWP.WWP.TOTAL.TOTAL.NG</t>
  </si>
  <si>
    <t>FEC.ktoe.CY.WWP.WWP.TOTAL.TOTAL.DERIVED</t>
  </si>
  <si>
    <t>FEC.ktoe.CY.WWP.WWP.TOTAL.TOTAL.BIOMASS_WASTE</t>
  </si>
  <si>
    <t>FEC.ktoe.CY.WWP.WWP.TOTAL.TOTAL.BIOGAS</t>
  </si>
  <si>
    <t>FEC.ktoe.CY.WWP.WWP.TOTAL.TOTAL.LIQBIO</t>
  </si>
  <si>
    <t>FEC.ktoe.CY.WWP.WWP.TOTAL.TOTAL.SOLAR</t>
  </si>
  <si>
    <t>FEC.ktoe.CY.WWP.WWP.TOTAL.TOTAL.GEO</t>
  </si>
  <si>
    <t>FEC.ktoe.CY.WWP.WWP.TOTAL.TOTAL.AMBIENT</t>
  </si>
  <si>
    <t>FEC.ktoe.CY.WWP.WWP.TOTAL.TOTAL.STEAM_DISTR</t>
  </si>
  <si>
    <t>FEC.ktoe.CY.WWP.WWP.TOTAL.TOTAL.ELEC</t>
  </si>
  <si>
    <t>FEC.ktoe.CY.WWP.WWP.LIGHT.GENERIC.ELEC</t>
  </si>
  <si>
    <t>FEC.ktoe.CY.WWP.WWP.AIRCOMP.GENERIC.ELEC</t>
  </si>
  <si>
    <t>FEC.ktoe.CY.WWP.WWP.MOTOR.GENERIC.ELEC</t>
  </si>
  <si>
    <t>FEC.ktoe.CY.WWP.WWP.FANS.GENERIC.ELEC</t>
  </si>
  <si>
    <t>FEC.ktoe.CY.WWP.WWP.LOW_ENTH.TOTAL.TOTAL</t>
  </si>
  <si>
    <t>FEC.ktoe.CY.WWP.WWP.LOW_ENTH.THERM.DIESEL_LIQBIO</t>
  </si>
  <si>
    <t>FEC.ktoe.CY.WWP.WWP.LOW_ENTH.THERM.NG_BIOGAS</t>
  </si>
  <si>
    <t>FEC.ktoe.CY.WWP.WWP.LOW_ENTH.THERM.SOLAR_GEO</t>
  </si>
  <si>
    <t>FEC.ktoe.CY.WWP.WWP.LOW_ENTH.HP.AMBIENT</t>
  </si>
  <si>
    <t>FEC.ktoe.CY.WWP.WWP.LOW_ENTH.THERM.ELEC</t>
  </si>
  <si>
    <t>Wood: Specific processes with steam</t>
  </si>
  <si>
    <t>FEC.ktoe.CY.WWP.WWP.PROCESSING.TOTAL.TOTAL</t>
  </si>
  <si>
    <t>FEC.ktoe.CY.WWP.WWP.PROCESSING.STEAM.SOLIDS</t>
  </si>
  <si>
    <t>FEC.ktoe.CY.WWP.WWP.PROCESSING.STEAM.RFG</t>
  </si>
  <si>
    <t>FEC.ktoe.CY.WWP.WWP.PROCESSING.STEAM.LPG</t>
  </si>
  <si>
    <t>FEC.ktoe.CY.WWP.WWP.PROCESSING.STEAM.DIESEL_LIQBIO</t>
  </si>
  <si>
    <t>FEC.ktoe.CY.WWP.WWP.PROCESSING.STEAM.RFO</t>
  </si>
  <si>
    <t>FEC.ktoe.CY.WWP.WWP.PROCESSING.STEAM.OTHER</t>
  </si>
  <si>
    <t>FEC.ktoe.CY.WWP.WWP.PROCESSING.STEAM.NG_BIOGAS</t>
  </si>
  <si>
    <t>FEC.ktoe.CY.WWP.WWP.PROCESSING.STEAM.DERIVED</t>
  </si>
  <si>
    <t>FEC.ktoe.CY.WWP.WWP.PROCESSING.STEAM.BIOMASS_WASTE</t>
  </si>
  <si>
    <t>FEC.ktoe.CY.WWP.WWP.PROCESSING.STEAM.STEAM_DISTR</t>
  </si>
  <si>
    <t>Wood: Electric mechanical processes</t>
  </si>
  <si>
    <t>FEC.ktoe.CY.WWP.WWP.GENERIC.MECH.ELEC</t>
  </si>
  <si>
    <t>Wood: Drying</t>
  </si>
  <si>
    <t>Wood: Thermal drying</t>
  </si>
  <si>
    <t>FEC.ktoe.CY.WWP.WWP.DRYING.TOTAL.TOTAL</t>
  </si>
  <si>
    <t>FEC.ktoe.CY.WWP.WWP.DRYING.THERM.SOLIDS</t>
  </si>
  <si>
    <t>FEC.ktoe.CY.WWP.WWP.DRYING.THERM.LPG</t>
  </si>
  <si>
    <t>FEC.ktoe.CY.WWP.WWP.DRYING.THERM.DIESEL_LIQBIO</t>
  </si>
  <si>
    <t>FEC.ktoe.CY.WWP.WWP.DRYING.THERM.RFO</t>
  </si>
  <si>
    <t>FEC.ktoe.CY.WWP.WWP.DRYING.THERM.NG_BIOGAS</t>
  </si>
  <si>
    <t>Wood: Steam drying</t>
  </si>
  <si>
    <t>FEC.ktoe.CY.WWP.WWP.DRYING_STEAM.TOTAL.TOTAL</t>
  </si>
  <si>
    <t>FEC.ktoe.CY.WWP.WWP.DRYING_STEAM.STEAM.SOLIDS</t>
  </si>
  <si>
    <t>FEC.ktoe.CY.WWP.WWP.DRYING_STEAM.STEAM.RFG</t>
  </si>
  <si>
    <t>FEC.ktoe.CY.WWP.WWP.DRYING_STEAM.STEAM.LPG</t>
  </si>
  <si>
    <t>FEC.ktoe.CY.WWP.WWP.DRYING_STEAM.STEAM.DIESEL_LIQBIO</t>
  </si>
  <si>
    <t>FEC.ktoe.CY.WWP.WWP.DRYING_STEAM.STEAM.RFO</t>
  </si>
  <si>
    <t>FEC.ktoe.CY.WWP.WWP.DRYING_STEAM.STEAM.OTHER</t>
  </si>
  <si>
    <t>FEC.ktoe.CY.WWP.WWP.DRYING_STEAM.STEAM.NG_BIOGAS</t>
  </si>
  <si>
    <t>FEC.ktoe.CY.WWP.WWP.DRYING_STEAM.STEAM.DERIVED</t>
  </si>
  <si>
    <t>FEC.ktoe.CY.WWP.WWP.DRYING_STEAM.STEAM.BIOMASS_WASTE</t>
  </si>
  <si>
    <t>FEC.ktoe.CY.WWP.WWP.DRYING_STEAM.STEAM.STEAM_DISTR</t>
  </si>
  <si>
    <t>Wood: Electric drying</t>
  </si>
  <si>
    <t>FEC.ktoe.CY.WWP.WWP.DRYING_ELEC.ELEC.ELEC</t>
  </si>
  <si>
    <t>Wood: Microwave drying</t>
  </si>
  <si>
    <t>FEC.ktoe.CY.WWP.WWP.DRYING_MICROW.MICROW.ELEC</t>
  </si>
  <si>
    <t>Wood: Finishing Electric</t>
  </si>
  <si>
    <t>FEC.ktoe.CY.WWP.WWP.FINISHING.ELEC.ELEC</t>
  </si>
  <si>
    <t>UED.ktoe.CY.WWP.WWP.TOTAL.TOTAL.TOTAL</t>
  </si>
  <si>
    <t>UED.ktoe.CY.WWP.WWP.LIGHT.GENERIC.ELEC</t>
  </si>
  <si>
    <t>UED.ktoe.CY.WWP.WWP.AIRCOMP.GENERIC.ELEC</t>
  </si>
  <si>
    <t>UED.ktoe.CY.WWP.WWP.MOTOR.GENERIC.ELEC</t>
  </si>
  <si>
    <t>UED.ktoe.CY.WWP.WWP.FANS.GENERIC.ELEC</t>
  </si>
  <si>
    <t>UED.ktoe.CY.WWP.WWP.LOW_ENTH.TOTAL.TOTAL</t>
  </si>
  <si>
    <t>UED.ktoe.CY.WWP.WWP.LOW_ENTH.THERM.DIESEL_LIQBIO</t>
  </si>
  <si>
    <t>UED.ktoe.CY.WWP.WWP.LOW_ENTH.THERM.NG_BIOGAS</t>
  </si>
  <si>
    <t>UED.ktoe.CY.WWP.WWP.LOW_ENTH.THERM.SOLAR_GEO</t>
  </si>
  <si>
    <t>UED.ktoe.CY.WWP.WWP.LOW_ENTH.HP.AMBIENT</t>
  </si>
  <si>
    <t>UED.ktoe.CY.WWP.WWP.LOW_ENTH.THERM.ELEC</t>
  </si>
  <si>
    <t>UED.ktoe.CY.WWP.WWP.PROCESSING.TOTAL.TOTAL</t>
  </si>
  <si>
    <t>UED.ktoe.CY.WWP.WWP.PROCESSING.STEAM.SOLIDS</t>
  </si>
  <si>
    <t>UED.ktoe.CY.WWP.WWP.PROCESSING.STEAM.RFG</t>
  </si>
  <si>
    <t>UED.ktoe.CY.WWP.WWP.PROCESSING.STEAM.LPG</t>
  </si>
  <si>
    <t>UED.ktoe.CY.WWP.WWP.PROCESSING.STEAM.DIESEL_LIQBIO</t>
  </si>
  <si>
    <t>UED.ktoe.CY.WWP.WWP.PROCESSING.STEAM.RFO</t>
  </si>
  <si>
    <t>UED.ktoe.CY.WWP.WWP.PROCESSING.STEAM.OTHER</t>
  </si>
  <si>
    <t>UED.ktoe.CY.WWP.WWP.PROCESSING.STEAM.NG_BIOGAS</t>
  </si>
  <si>
    <t>UED.ktoe.CY.WWP.WWP.PROCESSING.STEAM.DERIVED</t>
  </si>
  <si>
    <t>UED.ktoe.CY.WWP.WWP.PROCESSING.STEAM.BIOMASS_WASTE</t>
  </si>
  <si>
    <t>UED.ktoe.CY.WWP.WWP.PROCESSING.STEAM.STEAM_DISTR</t>
  </si>
  <si>
    <t>UED.ktoe.CY.WWP.WWP.GENERIC.MECH.ELEC</t>
  </si>
  <si>
    <t>UED.ktoe.CY.WWP.WWP.DRYING.TOTAL.TOTAL</t>
  </si>
  <si>
    <t>UED.ktoe.CY.WWP.WWP.DRYING.THERM.SOLIDS</t>
  </si>
  <si>
    <t>UED.ktoe.CY.WWP.WWP.DRYING.THERM.LPG</t>
  </si>
  <si>
    <t>UED.ktoe.CY.WWP.WWP.DRYING.THERM.DIESEL_LIQBIO</t>
  </si>
  <si>
    <t>UED.ktoe.CY.WWP.WWP.DRYING.THERM.RFO</t>
  </si>
  <si>
    <t>UED.ktoe.CY.WWP.WWP.DRYING.THERM.NG_BIOGAS</t>
  </si>
  <si>
    <t>UED.ktoe.CY.WWP.WWP.DRYING_STEAM.TOTAL.TOTAL</t>
  </si>
  <si>
    <t>UED.ktoe.CY.WWP.WWP.DRYING_STEAM.STEAM.SOLIDS</t>
  </si>
  <si>
    <t>UED.ktoe.CY.WWP.WWP.DRYING_STEAM.STEAM.RFG</t>
  </si>
  <si>
    <t>UED.ktoe.CY.WWP.WWP.DRYING_STEAM.STEAM.LPG</t>
  </si>
  <si>
    <t>UED.ktoe.CY.WWP.WWP.DRYING_STEAM.STEAM.DIESEL_LIQBIO</t>
  </si>
  <si>
    <t>UED.ktoe.CY.WWP.WWP.DRYING_STEAM.STEAM.RFO</t>
  </si>
  <si>
    <t>UED.ktoe.CY.WWP.WWP.DRYING_STEAM.STEAM.OTHER</t>
  </si>
  <si>
    <t>UED.ktoe.CY.WWP.WWP.DRYING_STEAM.STEAM.NG_BIOGAS</t>
  </si>
  <si>
    <t>UED.ktoe.CY.WWP.WWP.DRYING_STEAM.STEAM.DERIVED</t>
  </si>
  <si>
    <t>UED.ktoe.CY.WWP.WWP.DRYING_STEAM.STEAM.BIOMASS_WASTE</t>
  </si>
  <si>
    <t>UED.ktoe.CY.WWP.WWP.DRYING_STEAM.STEAM.STEAM_DISTR</t>
  </si>
  <si>
    <t>UED.ktoe.CY.WWP.WWP.DRYING_ELEC.ELEC.ELEC</t>
  </si>
  <si>
    <t>UED.ktoe.CY.WWP.WWP.DRYING_MICROW.MICROW.ELEC</t>
  </si>
  <si>
    <t>UED.ktoe.CY.WWP.WWP.FINISHING.ELEC.ELEC</t>
  </si>
  <si>
    <t>FUEL_EMI.ktCO2.CY.WWP.WWP.TOTAL.TOTAL.TOTAL</t>
  </si>
  <si>
    <t>FUEL_EMI.ktCO2.CY.WWP.WWP.LIGHT.GENERIC.ELEC</t>
  </si>
  <si>
    <t>FUEL_EMI.ktCO2.CY.WWP.WWP.AIRCOMP.GENERIC.ELEC</t>
  </si>
  <si>
    <t>FUEL_EMI.ktCO2.CY.WWP.WWP.MOTOR.GENERIC.ELEC</t>
  </si>
  <si>
    <t>FUEL_EMI.ktCO2.CY.WWP.WWP.FANS.GENERIC.ELEC</t>
  </si>
  <si>
    <t>FUEL_EMI.ktCO2.CY.WWP.WWP.LOW_ENTH.TOTAL.TOTAL</t>
  </si>
  <si>
    <t>FUEL_EMI.ktCO2.CY.WWP.WWP.LOW_ENTH.THERM.DIESEL_LIQBIO</t>
  </si>
  <si>
    <t>FUEL_EMI.ktCO2.CY.WWP.WWP.LOW_ENTH.THERM.NG_BIOGAS</t>
  </si>
  <si>
    <t>FUEL_EMI.ktCO2.CY.WWP.WWP.LOW_ENTH.THERM.SOLAR_GEO</t>
  </si>
  <si>
    <t>FUEL_EMI.ktCO2.CY.WWP.WWP.LOW_ENTH.HP.AMBIENT</t>
  </si>
  <si>
    <t>FUEL_EMI.ktCO2.CY.WWP.WWP.LOW_ENTH.THERM.ELEC</t>
  </si>
  <si>
    <t>FUEL_EMI.ktCO2.CY.WWP.WWP.PROCESSING.TOTAL.TOTAL</t>
  </si>
  <si>
    <t>FUEL_EMI.ktCO2.CY.WWP.WWP.PROCESSING.STEAM.SOLIDS</t>
  </si>
  <si>
    <t>FUEL_EMI.ktCO2.CY.WWP.WWP.PROCESSING.STEAM.RFG</t>
  </si>
  <si>
    <t>FUEL_EMI.ktCO2.CY.WWP.WWP.PROCESSING.STEAM.LPG</t>
  </si>
  <si>
    <t>FUEL_EMI.ktCO2.CY.WWP.WWP.PROCESSING.STEAM.DIESEL_LIQBIO</t>
  </si>
  <si>
    <t>FUEL_EMI.ktCO2.CY.WWP.WWP.PROCESSING.STEAM.RFO</t>
  </si>
  <si>
    <t>FUEL_EMI.ktCO2.CY.WWP.WWP.PROCESSING.STEAM.OTHER</t>
  </si>
  <si>
    <t>FUEL_EMI.ktCO2.CY.WWP.WWP.PROCESSING.STEAM.NG_BIOGAS</t>
  </si>
  <si>
    <t>FUEL_EMI.ktCO2.CY.WWP.WWP.PROCESSING.STEAM.DERIVED</t>
  </si>
  <si>
    <t>FUEL_EMI.ktCO2.CY.WWP.WWP.PROCESSING.STEAM.BIOMASS_WASTE</t>
  </si>
  <si>
    <t>FUEL_EMI.ktCO2.CY.WWP.WWP.PROCESSING.STEAM.STEAM_DISTR</t>
  </si>
  <si>
    <t>FUEL_EMI.ktCO2.CY.WWP.WWP.GENERIC.MECH.ELEC</t>
  </si>
  <si>
    <t>FUEL_EMI.ktCO2.CY.WWP.WWP.DRYING.TOTAL.TOTAL</t>
  </si>
  <si>
    <t>FUEL_EMI.ktCO2.CY.WWP.WWP.DRYING.THERM.SOLIDS</t>
  </si>
  <si>
    <t>FUEL_EMI.ktCO2.CY.WWP.WWP.DRYING.THERM.LPG</t>
  </si>
  <si>
    <t>FUEL_EMI.ktCO2.CY.WWP.WWP.DRYING.THERM.DIESEL_LIQBIO</t>
  </si>
  <si>
    <t>FUEL_EMI.ktCO2.CY.WWP.WWP.DRYING.THERM.RFO</t>
  </si>
  <si>
    <t>FUEL_EMI.ktCO2.CY.WWP.WWP.DRYING.THERM.NG_BIOGAS</t>
  </si>
  <si>
    <t>FUEL_EMI.ktCO2.CY.WWP.WWP.DRYING_STEAM.TOTAL.TOTAL</t>
  </si>
  <si>
    <t>FUEL_EMI.ktCO2.CY.WWP.WWP.DRYING_STEAM.STEAM.SOLIDS</t>
  </si>
  <si>
    <t>FUEL_EMI.ktCO2.CY.WWP.WWP.DRYING_STEAM.STEAM.RFG</t>
  </si>
  <si>
    <t>FUEL_EMI.ktCO2.CY.WWP.WWP.DRYING_STEAM.STEAM.LPG</t>
  </si>
  <si>
    <t>FUEL_EMI.ktCO2.CY.WWP.WWP.DRYING_STEAM.STEAM.DIESEL_LIQBIO</t>
  </si>
  <si>
    <t>FUEL_EMI.ktCO2.CY.WWP.WWP.DRYING_STEAM.STEAM.RFO</t>
  </si>
  <si>
    <t>FUEL_EMI.ktCO2.CY.WWP.WWP.DRYING_STEAM.STEAM.OTHER</t>
  </si>
  <si>
    <t>FUEL_EMI.ktCO2.CY.WWP.WWP.DRYING_STEAM.STEAM.NG_BIOGAS</t>
  </si>
  <si>
    <t>FUEL_EMI.ktCO2.CY.WWP.WWP.DRYING_STEAM.STEAM.DERIVED</t>
  </si>
  <si>
    <t>FUEL_EMI.ktCO2.CY.WWP.WWP.DRYING_STEAM.STEAM.BIOMASS_WASTE</t>
  </si>
  <si>
    <t>FUEL_EMI.ktCO2.CY.WWP.WWP.DRYING_STEAM.STEAM.STEAM_DISTR</t>
  </si>
  <si>
    <t>FUEL_EMI.ktCO2.CY.WWP.WWP.DRYING_ELEC.ELEC.ELEC</t>
  </si>
  <si>
    <t>FUEL_EMI.ktCO2.CY.WWP.WWP.DRYING_MICROW.MICROW.ELEC</t>
  </si>
  <si>
    <t>FUEL_EMI.ktCO2.CY.WWP.WWP.FINISHING.ELEC.ELEC</t>
  </si>
  <si>
    <t>VA.Meuro2015.CY.OIS.OIS</t>
  </si>
  <si>
    <t>OUTPUT.index.CY.OIS.OIS</t>
  </si>
  <si>
    <t>CAP.index.CY.OIS.OIS</t>
  </si>
  <si>
    <t>NEWCAP.index.CY.OIS.OIS</t>
  </si>
  <si>
    <t>Energy consumption (ktoe)*</t>
  </si>
  <si>
    <t>FEC.ktoe.CY.OIS.OIS.TOTAL.TOTAL.TOTAL</t>
  </si>
  <si>
    <t>FEC.ktoe.CY.OIS.OIS.TOTAL.TOTAL.SOLIDS</t>
  </si>
  <si>
    <t>FEC.ktoe.CY.OIS.OIS.TOTAL.TOTAL.RFG</t>
  </si>
  <si>
    <t>FEC.ktoe.CY.OIS.OIS.TOTAL.TOTAL.LPG</t>
  </si>
  <si>
    <t>FEC.ktoe.CY.OIS.OIS.TOTAL.TOTAL.DIESEL</t>
  </si>
  <si>
    <t>FEC.ktoe.CY.OIS.OIS.TOTAL.TOTAL.RFO</t>
  </si>
  <si>
    <t>FEC.ktoe.CY.OIS.OIS.TOTAL.TOTAL.OTHER</t>
  </si>
  <si>
    <t>FEC.ktoe.CY.OIS.OIS.TOTAL.TOTAL.NG</t>
  </si>
  <si>
    <t>FEC.ktoe.CY.OIS.OIS.TOTAL.TOTAL.DERIVED</t>
  </si>
  <si>
    <t>FEC.ktoe.CY.OIS.OIS.TOTAL.TOTAL.BIOMASS_WASTE</t>
  </si>
  <si>
    <t>FEC.ktoe.CY.OIS.OIS.TOTAL.TOTAL.BIOGAS</t>
  </si>
  <si>
    <t>FEC.ktoe.CY.OIS.OIS.TOTAL.TOTAL.LIQBIO</t>
  </si>
  <si>
    <t>FEC.ktoe.CY.OIS.OIS.TOTAL.TOTAL.SOLAR</t>
  </si>
  <si>
    <t>FEC.ktoe.CY.OIS.OIS.TOTAL.TOTAL.GEO</t>
  </si>
  <si>
    <t>FEC.ktoe.CY.OIS.OIS.TOTAL.TOTAL.AMBIENT</t>
  </si>
  <si>
    <t>FEC.ktoe.CY.OIS.OIS.TOTAL.TOTAL.STEAM_DISTR</t>
  </si>
  <si>
    <t>FEC.ktoe.CY.OIS.OIS.TOTAL.TOTAL.ELEC</t>
  </si>
  <si>
    <t>*Energy consumption includes consumption in Mining and Quarrying and Construction sectors</t>
  </si>
  <si>
    <t>FEC.ktoe.CY.OIS.OIS.LIGHT.GENERIC.ELEC</t>
  </si>
  <si>
    <t>FEC.ktoe.CY.OIS.OIS.AIRCOMP.GENERIC.ELEC</t>
  </si>
  <si>
    <t>FEC.ktoe.CY.OIS.OIS.MOTOR.GENERIC.ELEC</t>
  </si>
  <si>
    <t>FEC.ktoe.CY.OIS.OIS.FANS.GENERIC.ELEC</t>
  </si>
  <si>
    <t>FEC.ktoe.CY.OIS.OIS.LOW_ENTH.TOTAL.TOTAL</t>
  </si>
  <si>
    <t>FEC.ktoe.CY.OIS.OIS.LOW_ENTH.THERM.DIESEL_LIQBIO</t>
  </si>
  <si>
    <t>FEC.ktoe.CY.OIS.OIS.LOW_ENTH.THERM.NG_BIOGAS</t>
  </si>
  <si>
    <t>FEC.ktoe.CY.OIS.OIS.LOW_ENTH.THERM.SOLAR_GEO</t>
  </si>
  <si>
    <t>FEC.ktoe.CY.OIS.OIS.LOW_ENTH.HP.AMBIENT</t>
  </si>
  <si>
    <t>FEC.ktoe.CY.OIS.OIS.LOW_ENTH.THERM.ELEC</t>
  </si>
  <si>
    <t>Other Industrial sectors: Steam processing</t>
  </si>
  <si>
    <t>FEC.ktoe.CY.OIS.OIS.PROCESSING.TOTAL.TOTAL</t>
  </si>
  <si>
    <t>FEC.ktoe.CY.OIS.OIS.PROCESSING.STEAM.SOLIDS</t>
  </si>
  <si>
    <t>FEC.ktoe.CY.OIS.OIS.PROCESSING.STEAM.RFG</t>
  </si>
  <si>
    <t>FEC.ktoe.CY.OIS.OIS.PROCESSING.STEAM.LPG</t>
  </si>
  <si>
    <t>FEC.ktoe.CY.OIS.OIS.PROCESSING.STEAM.DIESEL_LIQBIO</t>
  </si>
  <si>
    <t>FEC.ktoe.CY.OIS.OIS.PROCESSING.STEAM.RFO</t>
  </si>
  <si>
    <t>FEC.ktoe.CY.OIS.OIS.PROCESSING.STEAM.OTHER</t>
  </si>
  <si>
    <t>FEC.ktoe.CY.OIS.OIS.PROCESSING.STEAM.NG_BIOGAS</t>
  </si>
  <si>
    <t>FEC.ktoe.CY.OIS.OIS.PROCESSING.STEAM.DERIVED</t>
  </si>
  <si>
    <t>FEC.ktoe.CY.OIS.OIS.PROCESSING.STEAM.BIOMASS_WASTE</t>
  </si>
  <si>
    <t>FEC.ktoe.CY.OIS.OIS.PROCESSING.STEAM.STEAM_DISTR</t>
  </si>
  <si>
    <t>Other Industrial sectors: Process heating</t>
  </si>
  <si>
    <t>Other Industrial sectors: Thermal processing</t>
  </si>
  <si>
    <t>FEC.ktoe.CY.OIS.OIS.PROC_HEAT.TOTAL.TOTAL</t>
  </si>
  <si>
    <t>FEC.ktoe.CY.OIS.OIS.PROC_HEAT.THERM.SOLIDS</t>
  </si>
  <si>
    <t>FEC.ktoe.CY.OIS.OIS.PROC_HEAT.THERM.LPG</t>
  </si>
  <si>
    <t>FEC.ktoe.CY.OIS.OIS.PROC_HEAT.THERM.DIESEL_LIQBIO</t>
  </si>
  <si>
    <t>FEC.ktoe.CY.OIS.OIS.PROC_HEAT.THERM.RFO</t>
  </si>
  <si>
    <t>FEC.ktoe.CY.OIS.OIS.PROC_HEAT.THERM.NG_BIOGAS</t>
  </si>
  <si>
    <t>Other Industrial sectors: Electric processing</t>
  </si>
  <si>
    <t>FEC.ktoe.CY.OIS.OIS.PROC_HEAT_ELEC.ELEC.ELEC</t>
  </si>
  <si>
    <t>Other Industrial sectors: Drying</t>
  </si>
  <si>
    <t>Other Industries: Thermal drying</t>
  </si>
  <si>
    <t>FEC.ktoe.CY.OIS.OIS.DRYING.TOTAL.TOTAL</t>
  </si>
  <si>
    <t>FEC.ktoe.CY.OIS.OIS.DRYING.THERM.SOLIDS</t>
  </si>
  <si>
    <t>FEC.ktoe.CY.OIS.OIS.DRYING.THERM.LPG</t>
  </si>
  <si>
    <t>FEC.ktoe.CY.OIS.OIS.DRYING.THERM.DIESEL_LIQBIO</t>
  </si>
  <si>
    <t>FEC.ktoe.CY.OIS.OIS.DRYING.THERM.RFO</t>
  </si>
  <si>
    <t>FEC.ktoe.CY.OIS.OIS.DRYING.THERM.NG_BIOGAS</t>
  </si>
  <si>
    <t>Other Industries: Steam drying</t>
  </si>
  <si>
    <t>FEC.ktoe.CY.OIS.OIS.DRYING_STEAM.TOTAL.TOTAL</t>
  </si>
  <si>
    <t>FEC.ktoe.CY.OIS.OIS.DRYING_STEAM.STEAM.SOLIDS</t>
  </si>
  <si>
    <t>FEC.ktoe.CY.OIS.OIS.DRYING_STEAM.STEAM.RFG</t>
  </si>
  <si>
    <t>FEC.ktoe.CY.OIS.OIS.DRYING_STEAM.STEAM.LPG</t>
  </si>
  <si>
    <t>FEC.ktoe.CY.OIS.OIS.DRYING_STEAM.STEAM.DIESEL_LIQBIO</t>
  </si>
  <si>
    <t>FEC.ktoe.CY.OIS.OIS.DRYING_STEAM.STEAM.RFO</t>
  </si>
  <si>
    <t>FEC.ktoe.CY.OIS.OIS.DRYING_STEAM.STEAM.OTHER</t>
  </si>
  <si>
    <t>FEC.ktoe.CY.OIS.OIS.DRYING_STEAM.STEAM.NG_BIOGAS</t>
  </si>
  <si>
    <t>FEC.ktoe.CY.OIS.OIS.DRYING_STEAM.STEAM.DERIVED</t>
  </si>
  <si>
    <t>FEC.ktoe.CY.OIS.OIS.DRYING_STEAM.STEAM.BIOMASS_WASTE</t>
  </si>
  <si>
    <t>FEC.ktoe.CY.OIS.OIS.DRYING_STEAM.STEAM.STEAM_DISTR</t>
  </si>
  <si>
    <t>Other Industries: Electric drying</t>
  </si>
  <si>
    <t>FEC.ktoe.CY.OIS.OIS.DRYING_ELEC.ELEC.ELEC</t>
  </si>
  <si>
    <t>Other Industrial sectors: Process Cooling</t>
  </si>
  <si>
    <t>Other Industries: Thermal cooling</t>
  </si>
  <si>
    <t>FEC.ktoe.CY.OIS.OIS.PROC_COOL_THERM.THERM.NG_BIOGAS</t>
  </si>
  <si>
    <t>Other Industries: Steam cooling</t>
  </si>
  <si>
    <t>FEC.ktoe.CY.OIS.OIS.PROC_COOL_STEAM.TOTAL.TOTAL</t>
  </si>
  <si>
    <t>FEC.ktoe.CY.OIS.OIS.PROC_COOL_STEAM.STEAM.SOLIDS</t>
  </si>
  <si>
    <t>FEC.ktoe.CY.OIS.OIS.PROC_COOL_STEAM.STEAM.RFG</t>
  </si>
  <si>
    <t>FEC.ktoe.CY.OIS.OIS.PROC_COOL_STEAM.STEAM.LPG</t>
  </si>
  <si>
    <t>FEC.ktoe.CY.OIS.OIS.PROC_COOL_STEAM.STEAM.DIESEL_LIQBIO</t>
  </si>
  <si>
    <t>FEC.ktoe.CY.OIS.OIS.PROC_COOL_STEAM.STEAM.RFO</t>
  </si>
  <si>
    <t>FEC.ktoe.CY.OIS.OIS.PROC_COOL_STEAM.STEAM.OTHER</t>
  </si>
  <si>
    <t>FEC.ktoe.CY.OIS.OIS.PROC_COOL_STEAM.STEAM.NG_BIOGAS</t>
  </si>
  <si>
    <t>FEC.ktoe.CY.OIS.OIS.PROC_COOL_STEAM.STEAM.DERIVED</t>
  </si>
  <si>
    <t>FEC.ktoe.CY.OIS.OIS.PROC_COOL_STEAM.STEAM.BIOMASS_WASTE</t>
  </si>
  <si>
    <t>FEC.ktoe.CY.OIS.OIS.PROC_COOL_STEAM.STEAM.STEAM_DISTR</t>
  </si>
  <si>
    <t>Other Industries: Electric cooling</t>
  </si>
  <si>
    <t>FEC.ktoe.CY.OIS.OIS.PROC_COOL_ELEC.ELEC.ELEC</t>
  </si>
  <si>
    <t>Other Industrial sectors: Diesel motors (incl. biofuels)</t>
  </si>
  <si>
    <t>FEC.ktoe.CY.OIS.OIS.MOTOR.MECH.DIESEL_LIQBIO</t>
  </si>
  <si>
    <t>Other Industrial sectors: Electric machinery</t>
  </si>
  <si>
    <t>FEC.ktoe.CY.OIS.OIS.GENERIC.MECH.ELEC</t>
  </si>
  <si>
    <t>Other Industrial sectors: Diesel motors</t>
  </si>
  <si>
    <t>UED.ktoe.CY.OIS.OIS.TOTAL.TOTAL.TOTAL</t>
  </si>
  <si>
    <t>UED.ktoe.CY.OIS.OIS.LIGHT.GENERIC.ELEC</t>
  </si>
  <si>
    <t>UED.ktoe.CY.OIS.OIS.AIRCOMP.GENERIC.ELEC</t>
  </si>
  <si>
    <t>UED.ktoe.CY.OIS.OIS.MOTOR.GENERIC.ELEC</t>
  </si>
  <si>
    <t>UED.ktoe.CY.OIS.OIS.FANS.GENERIC.ELEC</t>
  </si>
  <si>
    <t>UED.ktoe.CY.OIS.OIS.LOW_ENTH.TOTAL.TOTAL</t>
  </si>
  <si>
    <t>UED.ktoe.CY.OIS.OIS.LOW_ENTH.THERM.DIESEL_LIQBIO</t>
  </si>
  <si>
    <t>UED.ktoe.CY.OIS.OIS.LOW_ENTH.THERM.NG_BIOGAS</t>
  </si>
  <si>
    <t>UED.ktoe.CY.OIS.OIS.LOW_ENTH.THERM.SOLAR_GEO</t>
  </si>
  <si>
    <t>UED.ktoe.CY.OIS.OIS.LOW_ENTH.HP.AMBIENT</t>
  </si>
  <si>
    <t>UED.ktoe.CY.OIS.OIS.LOW_ENTH.THERM.ELEC</t>
  </si>
  <si>
    <t>UED.ktoe.CY.OIS.OIS.PROCESSING.TOTAL.TOTAL</t>
  </si>
  <si>
    <t>UED.ktoe.CY.OIS.OIS.PROCESSING.STEAM.SOLIDS</t>
  </si>
  <si>
    <t>UED.ktoe.CY.OIS.OIS.PROCESSING.STEAM.RFG</t>
  </si>
  <si>
    <t>UED.ktoe.CY.OIS.OIS.PROCESSING.STEAM.LPG</t>
  </si>
  <si>
    <t>UED.ktoe.CY.OIS.OIS.PROCESSING.STEAM.DIESEL_LIQBIO</t>
  </si>
  <si>
    <t>UED.ktoe.CY.OIS.OIS.PROCESSING.STEAM.RFO</t>
  </si>
  <si>
    <t>UED.ktoe.CY.OIS.OIS.PROCESSING.STEAM.OTHER</t>
  </si>
  <si>
    <t>UED.ktoe.CY.OIS.OIS.PROCESSING.STEAM.NG_BIOGAS</t>
  </si>
  <si>
    <t>UED.ktoe.CY.OIS.OIS.PROCESSING.STEAM.DERIVED</t>
  </si>
  <si>
    <t>UED.ktoe.CY.OIS.OIS.PROCESSING.STEAM.BIOMASS_WASTE</t>
  </si>
  <si>
    <t>UED.ktoe.CY.OIS.OIS.PROCESSING.STEAM.STEAM_DISTR</t>
  </si>
  <si>
    <t>UED.ktoe.CY.OIS.OIS.PROC_HEAT.TOTAL.TOTAL</t>
  </si>
  <si>
    <t>UED.ktoe.CY.OIS.OIS.PROC_HEAT.THERM.SOLIDS</t>
  </si>
  <si>
    <t>UED.ktoe.CY.OIS.OIS.PROC_HEAT.THERM.LPG</t>
  </si>
  <si>
    <t>UED.ktoe.CY.OIS.OIS.PROC_HEAT.THERM.DIESEL_LIQBIO</t>
  </si>
  <si>
    <t>UED.ktoe.CY.OIS.OIS.PROC_HEAT.THERM.RFO</t>
  </si>
  <si>
    <t>UED.ktoe.CY.OIS.OIS.PROC_HEAT.THERM.NG_BIOGAS</t>
  </si>
  <si>
    <t>UED.ktoe.CY.OIS.OIS.PROC_HEAT_ELEC.ELEC.ELEC</t>
  </si>
  <si>
    <t>UED.ktoe.CY.OIS.OIS.DRYING.TOTAL.TOTAL</t>
  </si>
  <si>
    <t>UED.ktoe.CY.OIS.OIS.DRYING.THERM.SOLIDS</t>
  </si>
  <si>
    <t>UED.ktoe.CY.OIS.OIS.DRYING.THERM.LPG</t>
  </si>
  <si>
    <t>UED.ktoe.CY.OIS.OIS.DRYING.THERM.DIESEL_LIQBIO</t>
  </si>
  <si>
    <t>UED.ktoe.CY.OIS.OIS.DRYING.THERM.RFO</t>
  </si>
  <si>
    <t>UED.ktoe.CY.OIS.OIS.DRYING.THERM.NG_BIOGAS</t>
  </si>
  <si>
    <t>UED.ktoe.CY.OIS.OIS.DRYING_STEAM.TOTAL.TOTAL</t>
  </si>
  <si>
    <t>UED.ktoe.CY.OIS.OIS.DRYING_STEAM.STEAM.SOLIDS</t>
  </si>
  <si>
    <t>UED.ktoe.CY.OIS.OIS.DRYING_STEAM.STEAM.RFG</t>
  </si>
  <si>
    <t>UED.ktoe.CY.OIS.OIS.DRYING_STEAM.STEAM.LPG</t>
  </si>
  <si>
    <t>UED.ktoe.CY.OIS.OIS.DRYING_STEAM.STEAM.DIESEL_LIQBIO</t>
  </si>
  <si>
    <t>UED.ktoe.CY.OIS.OIS.DRYING_STEAM.STEAM.RFO</t>
  </si>
  <si>
    <t>UED.ktoe.CY.OIS.OIS.DRYING_STEAM.STEAM.OTHER</t>
  </si>
  <si>
    <t>UED.ktoe.CY.OIS.OIS.DRYING_STEAM.STEAM.NG_BIOGAS</t>
  </si>
  <si>
    <t>UED.ktoe.CY.OIS.OIS.DRYING_STEAM.STEAM.DERIVED</t>
  </si>
  <si>
    <t>UED.ktoe.CY.OIS.OIS.DRYING_STEAM.STEAM.BIOMASS_WASTE</t>
  </si>
  <si>
    <t>UED.ktoe.CY.OIS.OIS.DRYING_STEAM.STEAM.STEAM_DISTR</t>
  </si>
  <si>
    <t>UED.ktoe.CY.OIS.OIS.DRYING_ELEC.ELEC.ELEC</t>
  </si>
  <si>
    <t>UED.ktoe.CY.OIS.OIS.PROC_COOL_THERM.THERM.NG_BIOGAS</t>
  </si>
  <si>
    <t>UED.ktoe.CY.OIS.OIS.PROC_COOL_STEAM.TOTAL.TOTAL</t>
  </si>
  <si>
    <t>UED.ktoe.CY.OIS.OIS.PROC_COOL_STEAM.STEAM.SOLIDS</t>
  </si>
  <si>
    <t>UED.ktoe.CY.OIS.OIS.PROC_COOL_STEAM.STEAM.RFG</t>
  </si>
  <si>
    <t>UED.ktoe.CY.OIS.OIS.PROC_COOL_STEAM.STEAM.LPG</t>
  </si>
  <si>
    <t>UED.ktoe.CY.OIS.OIS.PROC_COOL_STEAM.STEAM.DIESEL_LIQBIO</t>
  </si>
  <si>
    <t>UED.ktoe.CY.OIS.OIS.PROC_COOL_STEAM.STEAM.RFO</t>
  </si>
  <si>
    <t>UED.ktoe.CY.OIS.OIS.PROC_COOL_STEAM.STEAM.OTHER</t>
  </si>
  <si>
    <t>UED.ktoe.CY.OIS.OIS.PROC_COOL_STEAM.STEAM.NG_BIOGAS</t>
  </si>
  <si>
    <t>UED.ktoe.CY.OIS.OIS.PROC_COOL_STEAM.STEAM.DERIVED</t>
  </si>
  <si>
    <t>UED.ktoe.CY.OIS.OIS.PROC_COOL_STEAM.STEAM.BIOMASS_WASTE</t>
  </si>
  <si>
    <t>UED.ktoe.CY.OIS.OIS.PROC_COOL_STEAM.STEAM.STEAM_DISTR</t>
  </si>
  <si>
    <t>UED.ktoe.CY.OIS.OIS.PROC_COOL_ELEC.ELEC.ELEC</t>
  </si>
  <si>
    <t>UED.ktoe.CY.OIS.OIS.MOTOR.MECH.DIESEL_LIQBIO</t>
  </si>
  <si>
    <t>UED.ktoe.CY.OIS.OIS.GENERIC.MECH.ELEC</t>
  </si>
  <si>
    <t>FUEL_EMI.ktCO2.CY.OIS.OIS.TOTAL.TOTAL.TOTAL</t>
  </si>
  <si>
    <t>FUEL_EMI.ktCO2.CY.OIS.OIS.LIGHT.GENERIC.ELEC</t>
  </si>
  <si>
    <t>FUEL_EMI.ktCO2.CY.OIS.OIS.AIRCOMP.GENERIC.ELEC</t>
  </si>
  <si>
    <t>FUEL_EMI.ktCO2.CY.OIS.OIS.MOTOR.GENERIC.ELEC</t>
  </si>
  <si>
    <t>FUEL_EMI.ktCO2.CY.OIS.OIS.FANS.GENERIC.ELEC</t>
  </si>
  <si>
    <t>FUEL_EMI.ktCO2.CY.OIS.OIS.LOW_ENTH.TOTAL.TOTAL</t>
  </si>
  <si>
    <t>FUEL_EMI.ktCO2.CY.OIS.OIS.LOW_ENTH.THERM.DIESEL_LIQBIO</t>
  </si>
  <si>
    <t>FUEL_EMI.ktCO2.CY.OIS.OIS.LOW_ENTH.THERM.NG_BIOGAS</t>
  </si>
  <si>
    <t>FUEL_EMI.ktCO2.CY.OIS.OIS.LOW_ENTH.THERM.SOLAR_GEO</t>
  </si>
  <si>
    <t>FUEL_EMI.ktCO2.CY.OIS.OIS.LOW_ENTH.HP.AMBIENT</t>
  </si>
  <si>
    <t>FUEL_EMI.ktCO2.CY.OIS.OIS.LOW_ENTH.THERM.ELEC</t>
  </si>
  <si>
    <t>FUEL_EMI.ktCO2.CY.OIS.OIS.PROCESSING.TOTAL.TOTAL</t>
  </si>
  <si>
    <t>FUEL_EMI.ktCO2.CY.OIS.OIS.PROCESSING.STEAM.SOLIDS</t>
  </si>
  <si>
    <t>FUEL_EMI.ktCO2.CY.OIS.OIS.PROCESSING.STEAM.RFG</t>
  </si>
  <si>
    <t>FUEL_EMI.ktCO2.CY.OIS.OIS.PROCESSING.STEAM.LPG</t>
  </si>
  <si>
    <t>FUEL_EMI.ktCO2.CY.OIS.OIS.PROCESSING.STEAM.DIESEL_LIQBIO</t>
  </si>
  <si>
    <t>FUEL_EMI.ktCO2.CY.OIS.OIS.PROCESSING.STEAM.RFO</t>
  </si>
  <si>
    <t>FUEL_EMI.ktCO2.CY.OIS.OIS.PROCESSING.STEAM.OTHER</t>
  </si>
  <si>
    <t>FUEL_EMI.ktCO2.CY.OIS.OIS.PROCESSING.STEAM.NG_BIOGAS</t>
  </si>
  <si>
    <t>FUEL_EMI.ktCO2.CY.OIS.OIS.PROCESSING.STEAM.DERIVED</t>
  </si>
  <si>
    <t>FUEL_EMI.ktCO2.CY.OIS.OIS.PROCESSING.STEAM.BIOMASS_WASTE</t>
  </si>
  <si>
    <t>FUEL_EMI.ktCO2.CY.OIS.OIS.PROCESSING.STEAM.STEAM_DISTR</t>
  </si>
  <si>
    <t>FUEL_EMI.ktCO2.CY.OIS.OIS.PROC_HEAT.TOTAL.TOTAL</t>
  </si>
  <si>
    <t>FUEL_EMI.ktCO2.CY.OIS.OIS.PROC_HEAT.THERM.SOLIDS</t>
  </si>
  <si>
    <t>FUEL_EMI.ktCO2.CY.OIS.OIS.PROC_HEAT.THERM.LPG</t>
  </si>
  <si>
    <t>FUEL_EMI.ktCO2.CY.OIS.OIS.PROC_HEAT.THERM.DIESEL_LIQBIO</t>
  </si>
  <si>
    <t>FUEL_EMI.ktCO2.CY.OIS.OIS.PROC_HEAT.THERM.RFO</t>
  </si>
  <si>
    <t>FUEL_EMI.ktCO2.CY.OIS.OIS.PROC_HEAT.THERM.NG_BIOGAS</t>
  </si>
  <si>
    <t>FUEL_EMI.ktCO2.CY.OIS.OIS.PROC_HEAT_ELEC.ELEC.ELEC</t>
  </si>
  <si>
    <t>FUEL_EMI.ktCO2.CY.OIS.OIS.DRYING.TOTAL.TOTAL</t>
  </si>
  <si>
    <t>FUEL_EMI.ktCO2.CY.OIS.OIS.DRYING.THERM.SOLIDS</t>
  </si>
  <si>
    <t>FUEL_EMI.ktCO2.CY.OIS.OIS.DRYING.THERM.LPG</t>
  </si>
  <si>
    <t>FUEL_EMI.ktCO2.CY.OIS.OIS.DRYING.THERM.DIESEL_LIQBIO</t>
  </si>
  <si>
    <t>FUEL_EMI.ktCO2.CY.OIS.OIS.DRYING.THERM.RFO</t>
  </si>
  <si>
    <t>FUEL_EMI.ktCO2.CY.OIS.OIS.DRYING.THERM.NG_BIOGAS</t>
  </si>
  <si>
    <t>FUEL_EMI.ktCO2.CY.OIS.OIS.DRYING_STEAM.TOTAL.TOTAL</t>
  </si>
  <si>
    <t>FUEL_EMI.ktCO2.CY.OIS.OIS.DRYING_STEAM.STEAM.SOLIDS</t>
  </si>
  <si>
    <t>FUEL_EMI.ktCO2.CY.OIS.OIS.DRYING_STEAM.STEAM.RFG</t>
  </si>
  <si>
    <t>FUEL_EMI.ktCO2.CY.OIS.OIS.DRYING_STEAM.STEAM.LPG</t>
  </si>
  <si>
    <t>FUEL_EMI.ktCO2.CY.OIS.OIS.DRYING_STEAM.STEAM.DIESEL_LIQBIO</t>
  </si>
  <si>
    <t>FUEL_EMI.ktCO2.CY.OIS.OIS.DRYING_STEAM.STEAM.RFO</t>
  </si>
  <si>
    <t>FUEL_EMI.ktCO2.CY.OIS.OIS.DRYING_STEAM.STEAM.OTHER</t>
  </si>
  <si>
    <t>FUEL_EMI.ktCO2.CY.OIS.OIS.DRYING_STEAM.STEAM.NG_BIOGAS</t>
  </si>
  <si>
    <t>FUEL_EMI.ktCO2.CY.OIS.OIS.DRYING_STEAM.STEAM.DERIVED</t>
  </si>
  <si>
    <t>FUEL_EMI.ktCO2.CY.OIS.OIS.DRYING_STEAM.STEAM.BIOMASS_WASTE</t>
  </si>
  <si>
    <t>FUEL_EMI.ktCO2.CY.OIS.OIS.DRYING_STEAM.STEAM.STEAM_DISTR</t>
  </si>
  <si>
    <t>FUEL_EMI.ktCO2.CY.OIS.OIS.DRYING_ELEC.ELEC.ELEC</t>
  </si>
  <si>
    <t>FUEL_EMI.ktCO2.CY.OIS.OIS.PROC_COOL_THERM.THERM.NG_BIOGAS</t>
  </si>
  <si>
    <t>FUEL_EMI.ktCO2.CY.OIS.OIS.PROC_COOL_STEAM.TOTAL.TOTAL</t>
  </si>
  <si>
    <t>FUEL_EMI.ktCO2.CY.OIS.OIS.PROC_COOL_STEAM.STEAM.SOLIDS</t>
  </si>
  <si>
    <t>FUEL_EMI.ktCO2.CY.OIS.OIS.PROC_COOL_STEAM.STEAM.RFG</t>
  </si>
  <si>
    <t>FUEL_EMI.ktCO2.CY.OIS.OIS.PROC_COOL_STEAM.STEAM.LPG</t>
  </si>
  <si>
    <t>FUEL_EMI.ktCO2.CY.OIS.OIS.PROC_COOL_STEAM.STEAM.DIESEL_LIQBIO</t>
  </si>
  <si>
    <t>FUEL_EMI.ktCO2.CY.OIS.OIS.PROC_COOL_STEAM.STEAM.RFO</t>
  </si>
  <si>
    <t>FUEL_EMI.ktCO2.CY.OIS.OIS.PROC_COOL_STEAM.STEAM.OTHER</t>
  </si>
  <si>
    <t>FUEL_EMI.ktCO2.CY.OIS.OIS.PROC_COOL_STEAM.STEAM.NG_BIOGAS</t>
  </si>
  <si>
    <t>FUEL_EMI.ktCO2.CY.OIS.OIS.PROC_COOL_STEAM.STEAM.DERIVED</t>
  </si>
  <si>
    <t>FUEL_EMI.ktCO2.CY.OIS.OIS.PROC_COOL_STEAM.STEAM.BIOMASS_WASTE</t>
  </si>
  <si>
    <t>FUEL_EMI.ktCO2.CY.OIS.OIS.PROC_COOL_STEAM.STEAM.STEAM_DISTR</t>
  </si>
  <si>
    <t>FUEL_EMI.ktCO2.CY.OIS.OIS.PROC_COOL_ELEC.ELEC.ELEC</t>
  </si>
  <si>
    <t>FUEL_EMI.ktCO2.CY.OIS.OIS.MOTOR.MECH.DIESEL_LIQBIO</t>
  </si>
  <si>
    <t>FUEL_EMI.ktCO2.CY.OIS.OIS.GENERIC.MECH.ELEC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</si>
</sst>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45432.782696759263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CY: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2121.3368250405288</v>
      </c>
      <c r="C3" s="205">
        <f>ISI!C$3+NFM!C$3+CHI!C$3+NMM!C$3+PPA!C$3+FBT!C$3+TRE!C$3+MAE!C$3+TEL!C$3+WWP!C$3+OIS!C$3</f>
        <v>2154.4606867077846</v>
      </c>
      <c r="D3" s="205">
        <f>ISI!D$3+NFM!D$3+CHI!D$3+NMM!D$3+PPA!D$3+FBT!D$3+TRE!D$3+MAE!D$3+TEL!D$3+WWP!D$3+OIS!D$3</f>
        <v>2323.8315200875213</v>
      </c>
      <c r="E3" s="205">
        <f>ISI!E$3+NFM!E$3+CHI!E$3+NMM!E$3+PPA!E$3+FBT!E$3+TRE!E$3+MAE!E$3+TEL!E$3+WWP!E$3+OIS!E$3</f>
        <v>2426.3079009349794</v>
      </c>
      <c r="F3" s="205">
        <f>ISI!F$3+NFM!F$3+CHI!F$3+NMM!F$3+PPA!F$3+FBT!F$3+TRE!F$3+MAE!F$3+TEL!F$3+WWP!F$3+OIS!F$3</f>
        <v>2603.1461615432945</v>
      </c>
      <c r="G3" s="205">
        <f>ISI!G$3+NFM!G$3+CHI!G$3+NMM!G$3+PPA!G$3+FBT!G$3+TRE!G$3+MAE!G$3+TEL!G$3+WWP!G$3+OIS!G$3</f>
        <v>2753.17932895381</v>
      </c>
      <c r="H3" s="205">
        <f>ISI!H$3+NFM!H$3+CHI!H$3+NMM!H$3+PPA!H$3+FBT!H$3+TRE!H$3+MAE!H$3+TEL!H$3+WWP!H$3+OIS!H$3</f>
        <v>2881.9763134323412</v>
      </c>
      <c r="I3" s="205">
        <f>ISI!I$3+NFM!I$3+CHI!I$3+NMM!I$3+PPA!I$3+FBT!I$3+TRE!I$3+MAE!I$3+TEL!I$3+WWP!I$3+OIS!I$3</f>
        <v>3111.1087017802543</v>
      </c>
      <c r="J3" s="205">
        <f>ISI!J$3+NFM!J$3+CHI!J$3+NMM!J$3+PPA!J$3+FBT!J$3+TRE!J$3+MAE!J$3+TEL!J$3+WWP!J$3+OIS!J$3</f>
        <v>3229.0454016298022</v>
      </c>
      <c r="K3" s="205">
        <f>ISI!K$3+NFM!K$3+CHI!K$3+NMM!K$3+PPA!K$3+FBT!K$3+TRE!K$3+MAE!K$3+TEL!K$3+WWP!K$3+OIS!K$3</f>
        <v>2668.4995672318105</v>
      </c>
      <c r="L3" s="205">
        <f>ISI!L$3+NFM!L$3+CHI!L$3+NMM!L$3+PPA!L$3+FBT!L$3+TRE!L$3+MAE!L$3+TEL!L$3+WWP!L$3+OIS!L$3</f>
        <v>2429.2692652776386</v>
      </c>
      <c r="M3" s="205">
        <f>ISI!M$3+NFM!M$3+CHI!M$3+NMM!M$3+PPA!M$3+FBT!M$3+TRE!M$3+MAE!M$3+TEL!M$3+WWP!M$3+OIS!M$3</f>
        <v>2106.6207245615055</v>
      </c>
      <c r="N3" s="205">
        <f>ISI!N$3+NFM!N$3+CHI!N$3+NMM!N$3+PPA!N$3+FBT!N$3+TRE!N$3+MAE!N$3+TEL!N$3+WWP!N$3+OIS!N$3</f>
        <v>1762.7368986419092</v>
      </c>
      <c r="O3" s="205">
        <f>ISI!O$3+NFM!O$3+CHI!O$3+NMM!O$3+PPA!O$3+FBT!O$3+TRE!O$3+MAE!O$3+TEL!O$3+WWP!O$3+OIS!O$3</f>
        <v>1423.147521978553</v>
      </c>
      <c r="P3" s="205">
        <f>ISI!P$3+NFM!P$3+CHI!P$3+NMM!P$3+PPA!P$3+FBT!P$3+TRE!P$3+MAE!P$3+TEL!P$3+WWP!P$3+OIS!P$3</f>
        <v>1341.3253347105797</v>
      </c>
      <c r="Q3" s="205">
        <f>ISI!Q$3+NFM!Q$3+CHI!Q$3+NMM!Q$3+PPA!Q$3+FBT!Q$3+TRE!Q$3+MAE!Q$3+TEL!Q$3+WWP!Q$3+OIS!Q$3</f>
        <v>1374.5</v>
      </c>
      <c r="R3" s="205">
        <f>ISI!R$3+NFM!R$3+CHI!R$3+NMM!R$3+PPA!R$3+FBT!R$3+TRE!R$3+MAE!R$3+TEL!R$3+WWP!R$3+OIS!R$3</f>
        <v>1593.6575648429484</v>
      </c>
      <c r="S3" s="205">
        <f>ISI!S$3+NFM!S$3+CHI!S$3+NMM!S$3+PPA!S$3+FBT!S$3+TRE!S$3+MAE!S$3+TEL!S$3+WWP!S$3+OIS!S$3</f>
        <v>1839.4281549811815</v>
      </c>
      <c r="T3" s="205">
        <f>ISI!T$3+NFM!T$3+CHI!T$3+NMM!T$3+PPA!T$3+FBT!T$3+TRE!T$3+MAE!T$3+TEL!T$3+WWP!T$3+OIS!T$3</f>
        <v>2142.0575560949032</v>
      </c>
      <c r="U3" s="205">
        <f>ISI!U$3+NFM!U$3+CHI!U$3+NMM!U$3+PPA!U$3+FBT!U$3+TRE!U$3+MAE!U$3+TEL!U$3+WWP!U$3+OIS!U$3</f>
        <v>2398.9336343027276</v>
      </c>
      <c r="V3" s="205">
        <f>ISI!V$3+NFM!V$3+CHI!V$3+NMM!V$3+PPA!V$3+FBT!V$3+TRE!V$3+MAE!V$3+TEL!V$3+WWP!V$3+OIS!V$3</f>
        <v>2336.422271438008</v>
      </c>
      <c r="W3" s="205">
        <f>ISI!W$3+NFM!W$3+CHI!W$3+NMM!W$3+PPA!W$3+FBT!W$3+TRE!W$3+MAE!W$3+TEL!W$3+WWP!W$3+OIS!W$3</f>
        <v>2339.4145988459559</v>
      </c>
    </row>
    <row r="4" spans="1:23" ht="12" customHeight="1" x14ac:dyDescent="0.25">
      <c r="A4" s="12" t="s">
        <v>16</v>
      </c>
      <c r="B4" s="206">
        <f>ISI!B$3</f>
        <v>0</v>
      </c>
      <c r="C4" s="206">
        <f>ISI!C$3</f>
        <v>0</v>
      </c>
      <c r="D4" s="206">
        <f>ISI!D$3</f>
        <v>0</v>
      </c>
      <c r="E4" s="206">
        <f>ISI!E$3</f>
        <v>0</v>
      </c>
      <c r="F4" s="206">
        <f>ISI!F$3</f>
        <v>0</v>
      </c>
      <c r="G4" s="206">
        <f>ISI!G$3</f>
        <v>0</v>
      </c>
      <c r="H4" s="206">
        <f>ISI!H$3</f>
        <v>0</v>
      </c>
      <c r="I4" s="206">
        <f>ISI!I$3</f>
        <v>0</v>
      </c>
      <c r="J4" s="206">
        <f>ISI!J$3</f>
        <v>0</v>
      </c>
      <c r="K4" s="206">
        <f>ISI!K$3</f>
        <v>0</v>
      </c>
      <c r="L4" s="206">
        <f>ISI!L$3</f>
        <v>0</v>
      </c>
      <c r="M4" s="206">
        <f>ISI!M$3</f>
        <v>0</v>
      </c>
      <c r="N4" s="206">
        <f>ISI!N$3</f>
        <v>0</v>
      </c>
      <c r="O4" s="206">
        <f>ISI!O$3</f>
        <v>0</v>
      </c>
      <c r="P4" s="206">
        <f>ISI!P$3</f>
        <v>0</v>
      </c>
      <c r="Q4" s="206">
        <f>ISI!Q$3</f>
        <v>0</v>
      </c>
      <c r="R4" s="206">
        <f>ISI!R$3</f>
        <v>0</v>
      </c>
      <c r="S4" s="206">
        <f>ISI!S$3</f>
        <v>0</v>
      </c>
      <c r="T4" s="206">
        <f>ISI!T$3</f>
        <v>0</v>
      </c>
      <c r="U4" s="206">
        <f>ISI!U$3</f>
        <v>0</v>
      </c>
      <c r="V4" s="206">
        <f>ISI!V$3</f>
        <v>0</v>
      </c>
      <c r="W4" s="206">
        <f>ISI!W$3</f>
        <v>0</v>
      </c>
    </row>
    <row r="5" spans="1:23" ht="12" customHeight="1" x14ac:dyDescent="0.25">
      <c r="A5" s="13" t="s">
        <v>20</v>
      </c>
      <c r="B5" s="207">
        <f>NFM!B$3</f>
        <v>0</v>
      </c>
      <c r="C5" s="207">
        <f>NFM!C$3</f>
        <v>0</v>
      </c>
      <c r="D5" s="207">
        <f>NFM!D$3</f>
        <v>0</v>
      </c>
      <c r="E5" s="207">
        <f>NFM!E$3</f>
        <v>0</v>
      </c>
      <c r="F5" s="207">
        <f>NFM!F$3</f>
        <v>0</v>
      </c>
      <c r="G5" s="207">
        <f>NFM!G$3</f>
        <v>0</v>
      </c>
      <c r="H5" s="207">
        <f>NFM!H$3</f>
        <v>0</v>
      </c>
      <c r="I5" s="207">
        <f>NFM!I$3</f>
        <v>0</v>
      </c>
      <c r="J5" s="207">
        <f>NFM!J$3</f>
        <v>0</v>
      </c>
      <c r="K5" s="207">
        <f>NFM!K$3</f>
        <v>0</v>
      </c>
      <c r="L5" s="207">
        <f>NFM!L$3</f>
        <v>0</v>
      </c>
      <c r="M5" s="207">
        <f>NFM!M$3</f>
        <v>0</v>
      </c>
      <c r="N5" s="207">
        <f>NFM!N$3</f>
        <v>0</v>
      </c>
      <c r="O5" s="207">
        <f>NFM!O$3</f>
        <v>0</v>
      </c>
      <c r="P5" s="207">
        <f>NFM!P$3</f>
        <v>0</v>
      </c>
      <c r="Q5" s="207">
        <f>NFM!Q$3</f>
        <v>0</v>
      </c>
      <c r="R5" s="207">
        <f>NFM!R$3</f>
        <v>0</v>
      </c>
      <c r="S5" s="207">
        <f>NFM!S$3</f>
        <v>0</v>
      </c>
      <c r="T5" s="207">
        <f>NFM!T$3</f>
        <v>0</v>
      </c>
      <c r="U5" s="207">
        <f>NFM!U$3</f>
        <v>0</v>
      </c>
      <c r="V5" s="207">
        <f>NFM!V$3</f>
        <v>0</v>
      </c>
      <c r="W5" s="207">
        <f>NFM!W$3</f>
        <v>0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0</v>
      </c>
      <c r="C7" s="206">
        <f>NFM!C$5</f>
        <v>0</v>
      </c>
      <c r="D7" s="206">
        <f>NFM!D$5</f>
        <v>0</v>
      </c>
      <c r="E7" s="206">
        <f>NFM!E$5</f>
        <v>0</v>
      </c>
      <c r="F7" s="206">
        <f>NFM!F$5</f>
        <v>0</v>
      </c>
      <c r="G7" s="206">
        <f>NFM!G$5</f>
        <v>0</v>
      </c>
      <c r="H7" s="206">
        <f>NFM!H$5</f>
        <v>0</v>
      </c>
      <c r="I7" s="206">
        <f>NFM!I$5</f>
        <v>0</v>
      </c>
      <c r="J7" s="206">
        <f>NFM!J$5</f>
        <v>0</v>
      </c>
      <c r="K7" s="206">
        <f>NFM!K$5</f>
        <v>0</v>
      </c>
      <c r="L7" s="206">
        <f>NFM!L$5</f>
        <v>0</v>
      </c>
      <c r="M7" s="206">
        <f>NFM!M$5</f>
        <v>0</v>
      </c>
      <c r="N7" s="206">
        <f>NFM!N$5</f>
        <v>0</v>
      </c>
      <c r="O7" s="206">
        <f>NFM!O$5</f>
        <v>0</v>
      </c>
      <c r="P7" s="206">
        <f>NFM!P$5</f>
        <v>0</v>
      </c>
      <c r="Q7" s="206">
        <f>NFM!Q$5</f>
        <v>0</v>
      </c>
      <c r="R7" s="206">
        <f>NFM!R$5</f>
        <v>0</v>
      </c>
      <c r="S7" s="206">
        <f>NFM!S$5</f>
        <v>0</v>
      </c>
      <c r="T7" s="206">
        <f>NFM!T$5</f>
        <v>0</v>
      </c>
      <c r="U7" s="206">
        <f>NFM!U$5</f>
        <v>0</v>
      </c>
      <c r="V7" s="206">
        <f>NFM!V$5</f>
        <v>0</v>
      </c>
      <c r="W7" s="206">
        <f>NFM!W$5</f>
        <v>0</v>
      </c>
    </row>
    <row r="8" spans="1:23" ht="12" customHeight="1" x14ac:dyDescent="0.25">
      <c r="A8" s="14" t="s">
        <v>45</v>
      </c>
      <c r="B8" s="206">
        <f>NFM!B$8</f>
        <v>0</v>
      </c>
      <c r="C8" s="206">
        <f>NFM!C$8</f>
        <v>0</v>
      </c>
      <c r="D8" s="206">
        <f>NFM!D$8</f>
        <v>0</v>
      </c>
      <c r="E8" s="206">
        <f>NFM!E$8</f>
        <v>0</v>
      </c>
      <c r="F8" s="206">
        <f>NFM!F$8</f>
        <v>0</v>
      </c>
      <c r="G8" s="206">
        <f>NFM!G$8</f>
        <v>0</v>
      </c>
      <c r="H8" s="206">
        <f>NFM!H$8</f>
        <v>0</v>
      </c>
      <c r="I8" s="206">
        <f>NFM!I$8</f>
        <v>0</v>
      </c>
      <c r="J8" s="206">
        <f>NFM!J$8</f>
        <v>0</v>
      </c>
      <c r="K8" s="206">
        <f>NFM!K$8</f>
        <v>0</v>
      </c>
      <c r="L8" s="206">
        <f>NFM!L$8</f>
        <v>0</v>
      </c>
      <c r="M8" s="206">
        <f>NFM!M$8</f>
        <v>0</v>
      </c>
      <c r="N8" s="206">
        <f>NFM!N$8</f>
        <v>0</v>
      </c>
      <c r="O8" s="206">
        <f>NFM!O$8</f>
        <v>0</v>
      </c>
      <c r="P8" s="206">
        <f>NFM!P$8</f>
        <v>0</v>
      </c>
      <c r="Q8" s="206">
        <f>NFM!Q$8</f>
        <v>0</v>
      </c>
      <c r="R8" s="206">
        <f>NFM!R$8</f>
        <v>0</v>
      </c>
      <c r="S8" s="206">
        <f>NFM!S$8</f>
        <v>0</v>
      </c>
      <c r="T8" s="206">
        <f>NFM!T$8</f>
        <v>0</v>
      </c>
      <c r="U8" s="206">
        <f>NFM!U$8</f>
        <v>0</v>
      </c>
      <c r="V8" s="206">
        <f>NFM!V$8</f>
        <v>0</v>
      </c>
      <c r="W8" s="206">
        <f>NFM!W$8</f>
        <v>0</v>
      </c>
    </row>
    <row r="9" spans="1:23" ht="12" customHeight="1" x14ac:dyDescent="0.25">
      <c r="A9" s="13" t="s">
        <v>21</v>
      </c>
      <c r="B9" s="207">
        <f>CHI!B$3</f>
        <v>71.081182192293298</v>
      </c>
      <c r="C9" s="207">
        <f>CHI!C$3</f>
        <v>67.748045262493321</v>
      </c>
      <c r="D9" s="207">
        <f>CHI!D$3</f>
        <v>67.951133531878682</v>
      </c>
      <c r="E9" s="207">
        <f>CHI!E$3</f>
        <v>65.06792282254419</v>
      </c>
      <c r="F9" s="207">
        <f>CHI!F$3</f>
        <v>71.207502385218618</v>
      </c>
      <c r="G9" s="207">
        <f>CHI!G$3</f>
        <v>71.727027427049052</v>
      </c>
      <c r="H9" s="207">
        <f>CHI!H$3</f>
        <v>74.531963596554291</v>
      </c>
      <c r="I9" s="207">
        <f>CHI!I$3</f>
        <v>72.207645770540154</v>
      </c>
      <c r="J9" s="207">
        <f>CHI!J$3</f>
        <v>71.199900216198245</v>
      </c>
      <c r="K9" s="207">
        <f>CHI!K$3</f>
        <v>70.770327376406499</v>
      </c>
      <c r="L9" s="207">
        <f>CHI!L$3</f>
        <v>83.939786661349828</v>
      </c>
      <c r="M9" s="207">
        <f>CHI!M$3</f>
        <v>79.327999377056202</v>
      </c>
      <c r="N9" s="207">
        <f>CHI!N$3</f>
        <v>78.742423079874172</v>
      </c>
      <c r="O9" s="207">
        <f>CHI!O$3</f>
        <v>83.663414162882816</v>
      </c>
      <c r="P9" s="207">
        <f>CHI!P$3</f>
        <v>90.679750506535299</v>
      </c>
      <c r="Q9" s="207">
        <f>CHI!Q$3</f>
        <v>107.8</v>
      </c>
      <c r="R9" s="207">
        <f>CHI!R$3</f>
        <v>121.83834034247539</v>
      </c>
      <c r="S9" s="207">
        <f>CHI!S$3</f>
        <v>148.35225173959483</v>
      </c>
      <c r="T9" s="207">
        <f>CHI!T$3</f>
        <v>163.95066620436867</v>
      </c>
      <c r="U9" s="207">
        <f>CHI!U$3</f>
        <v>178.2465289601962</v>
      </c>
      <c r="V9" s="207">
        <f>CHI!V$3</f>
        <v>223.12235303259899</v>
      </c>
      <c r="W9" s="207">
        <f>CHI!W$3</f>
        <v>179.86707546990155</v>
      </c>
    </row>
    <row r="10" spans="1:23" ht="12" customHeight="1" x14ac:dyDescent="0.25">
      <c r="A10" s="14" t="s">
        <v>57</v>
      </c>
      <c r="B10" s="206">
        <f>CHI!B$5</f>
        <v>0</v>
      </c>
      <c r="C10" s="206">
        <f>CHI!C$5</f>
        <v>0</v>
      </c>
      <c r="D10" s="206">
        <f>CHI!D$5</f>
        <v>0</v>
      </c>
      <c r="E10" s="206">
        <f>CHI!E$5</f>
        <v>0</v>
      </c>
      <c r="F10" s="206">
        <f>CHI!F$5</f>
        <v>0</v>
      </c>
      <c r="G10" s="206">
        <f>CHI!G$5</f>
        <v>0</v>
      </c>
      <c r="H10" s="206">
        <f>CHI!H$5</f>
        <v>0</v>
      </c>
      <c r="I10" s="206">
        <f>CHI!I$5</f>
        <v>0</v>
      </c>
      <c r="J10" s="206">
        <f>CHI!J$5</f>
        <v>0</v>
      </c>
      <c r="K10" s="206">
        <f>CHI!K$5</f>
        <v>0</v>
      </c>
      <c r="L10" s="206">
        <f>CHI!L$5</f>
        <v>0</v>
      </c>
      <c r="M10" s="206">
        <f>CHI!M$5</f>
        <v>0</v>
      </c>
      <c r="N10" s="206">
        <f>CHI!N$5</f>
        <v>0</v>
      </c>
      <c r="O10" s="206">
        <f>CHI!O$5</f>
        <v>0</v>
      </c>
      <c r="P10" s="206">
        <f>CHI!P$5</f>
        <v>0</v>
      </c>
      <c r="Q10" s="206">
        <f>CHI!Q$5</f>
        <v>0</v>
      </c>
      <c r="R10" s="206">
        <f>CHI!R$5</f>
        <v>0</v>
      </c>
      <c r="S10" s="206">
        <f>CHI!S$5</f>
        <v>0</v>
      </c>
      <c r="T10" s="206">
        <f>CHI!T$5</f>
        <v>0</v>
      </c>
      <c r="U10" s="206">
        <f>CHI!U$5</f>
        <v>0</v>
      </c>
      <c r="V10" s="206">
        <f>CHI!V$5</f>
        <v>0</v>
      </c>
      <c r="W10" s="206">
        <f>CHI!W$5</f>
        <v>0</v>
      </c>
    </row>
    <row r="11" spans="1:23" ht="12" customHeight="1" x14ac:dyDescent="0.25">
      <c r="A11" s="14" t="s">
        <v>47</v>
      </c>
      <c r="B11" s="206">
        <f>CHI!B$6</f>
        <v>36.039406409776781</v>
      </c>
      <c r="C11" s="206">
        <f>CHI!C$6</f>
        <v>31.810014083823031</v>
      </c>
      <c r="D11" s="206">
        <f>CHI!D$6</f>
        <v>31.605178386920318</v>
      </c>
      <c r="E11" s="206">
        <f>CHI!E$6</f>
        <v>29.85749292222777</v>
      </c>
      <c r="F11" s="206">
        <f>CHI!F$6</f>
        <v>33.044004374840007</v>
      </c>
      <c r="G11" s="206">
        <f>CHI!G$6</f>
        <v>26.186057632097281</v>
      </c>
      <c r="H11" s="206">
        <f>CHI!H$6</f>
        <v>28.530039477612771</v>
      </c>
      <c r="I11" s="206">
        <f>CHI!I$6</f>
        <v>28.514430687165259</v>
      </c>
      <c r="J11" s="206">
        <f>CHI!J$6</f>
        <v>24.634126060202899</v>
      </c>
      <c r="K11" s="206">
        <f>CHI!K$6</f>
        <v>24.235018583575179</v>
      </c>
      <c r="L11" s="206">
        <f>CHI!L$6</f>
        <v>28.810686870700831</v>
      </c>
      <c r="M11" s="206">
        <f>CHI!M$6</f>
        <v>23.749732328836458</v>
      </c>
      <c r="N11" s="206">
        <f>CHI!N$6</f>
        <v>20.045269699992328</v>
      </c>
      <c r="O11" s="206">
        <f>CHI!O$6</f>
        <v>17.969278330596079</v>
      </c>
      <c r="P11" s="206">
        <f>CHI!P$6</f>
        <v>17.182471892256959</v>
      </c>
      <c r="Q11" s="206">
        <f>CHI!Q$6</f>
        <v>19.3</v>
      </c>
      <c r="R11" s="206">
        <f>CHI!R$6</f>
        <v>21.731694066040198</v>
      </c>
      <c r="S11" s="206">
        <f>CHI!S$6</f>
        <v>23.26115387303204</v>
      </c>
      <c r="T11" s="206">
        <f>CHI!T$6</f>
        <v>26.945366288572991</v>
      </c>
      <c r="U11" s="206">
        <f>CHI!U$6</f>
        <v>26.951030852606081</v>
      </c>
      <c r="V11" s="206">
        <f>CHI!V$6</f>
        <v>28.558107005478501</v>
      </c>
      <c r="W11" s="206">
        <f>CHI!W$6</f>
        <v>27.518043838433851</v>
      </c>
    </row>
    <row r="12" spans="1:23" ht="12" customHeight="1" x14ac:dyDescent="0.25">
      <c r="A12" s="14" t="s">
        <v>48</v>
      </c>
      <c r="B12" s="206">
        <f>CHI!B$7</f>
        <v>35.041775782516517</v>
      </c>
      <c r="C12" s="206">
        <f>CHI!C$7</f>
        <v>35.938031178670293</v>
      </c>
      <c r="D12" s="206">
        <f>CHI!D$7</f>
        <v>36.345955144958367</v>
      </c>
      <c r="E12" s="206">
        <f>CHI!E$7</f>
        <v>35.21042990031642</v>
      </c>
      <c r="F12" s="206">
        <f>CHI!F$7</f>
        <v>38.163498010378603</v>
      </c>
      <c r="G12" s="206">
        <f>CHI!G$7</f>
        <v>45.540969794951778</v>
      </c>
      <c r="H12" s="206">
        <f>CHI!H$7</f>
        <v>46.001924118941517</v>
      </c>
      <c r="I12" s="206">
        <f>CHI!I$7</f>
        <v>43.693215083374888</v>
      </c>
      <c r="J12" s="206">
        <f>CHI!J$7</f>
        <v>46.565774155995342</v>
      </c>
      <c r="K12" s="206">
        <f>CHI!K$7</f>
        <v>46.535308792831323</v>
      </c>
      <c r="L12" s="206">
        <f>CHI!L$7</f>
        <v>55.129099790648993</v>
      </c>
      <c r="M12" s="206">
        <f>CHI!M$7</f>
        <v>55.578267048219743</v>
      </c>
      <c r="N12" s="206">
        <f>CHI!N$7</f>
        <v>58.69715337988184</v>
      </c>
      <c r="O12" s="206">
        <f>CHI!O$7</f>
        <v>65.694135832286733</v>
      </c>
      <c r="P12" s="206">
        <f>CHI!P$7</f>
        <v>73.497278614278343</v>
      </c>
      <c r="Q12" s="206">
        <f>CHI!Q$7</f>
        <v>88.5</v>
      </c>
      <c r="R12" s="206">
        <f>CHI!R$7</f>
        <v>100.1066462764352</v>
      </c>
      <c r="S12" s="206">
        <f>CHI!S$7</f>
        <v>125.09109786656281</v>
      </c>
      <c r="T12" s="206">
        <f>CHI!T$7</f>
        <v>137.00529991579569</v>
      </c>
      <c r="U12" s="206">
        <f>CHI!U$7</f>
        <v>151.29549810759011</v>
      </c>
      <c r="V12" s="206">
        <f>CHI!V$7</f>
        <v>194.5642460271205</v>
      </c>
      <c r="W12" s="206">
        <f>CHI!W$7</f>
        <v>152.34903163146771</v>
      </c>
    </row>
    <row r="13" spans="1:23" ht="12" customHeight="1" x14ac:dyDescent="0.25">
      <c r="A13" s="13" t="s">
        <v>22</v>
      </c>
      <c r="B13" s="207">
        <f>NMM!B$3</f>
        <v>128.94375857338821</v>
      </c>
      <c r="C13" s="207">
        <f>NMM!C$3</f>
        <v>129.91112622019324</v>
      </c>
      <c r="D13" s="207">
        <f>NMM!D$3</f>
        <v>147.08563787759073</v>
      </c>
      <c r="E13" s="207">
        <f>NMM!E$3</f>
        <v>153.80772250374704</v>
      </c>
      <c r="F13" s="207">
        <f>NMM!F$3</f>
        <v>173.1319665836688</v>
      </c>
      <c r="G13" s="207">
        <f>NMM!G$3</f>
        <v>184.09937039609258</v>
      </c>
      <c r="H13" s="207">
        <f>NMM!H$3</f>
        <v>192.85422034479328</v>
      </c>
      <c r="I13" s="207">
        <f>NMM!I$3</f>
        <v>194.7221198256608</v>
      </c>
      <c r="J13" s="207">
        <f>NMM!J$3</f>
        <v>188.86163312822214</v>
      </c>
      <c r="K13" s="207">
        <f>NMM!K$3</f>
        <v>156.4075148923171</v>
      </c>
      <c r="L13" s="207">
        <f>NMM!L$3</f>
        <v>139.76672315820954</v>
      </c>
      <c r="M13" s="207">
        <f>NMM!M$3</f>
        <v>125.95144931768191</v>
      </c>
      <c r="N13" s="207">
        <f>NMM!N$3</f>
        <v>88.908923501879855</v>
      </c>
      <c r="O13" s="207">
        <f>NMM!O$3</f>
        <v>60.284030528451353</v>
      </c>
      <c r="P13" s="207">
        <f>NMM!P$3</f>
        <v>71.510865678757298</v>
      </c>
      <c r="Q13" s="207">
        <f>NMM!Q$3</f>
        <v>85.7</v>
      </c>
      <c r="R13" s="207">
        <f>NMM!R$3</f>
        <v>103.92981467694224</v>
      </c>
      <c r="S13" s="207">
        <f>NMM!S$3</f>
        <v>108.91810676170795</v>
      </c>
      <c r="T13" s="207">
        <f>NMM!T$3</f>
        <v>122.04665907177181</v>
      </c>
      <c r="U13" s="207">
        <f>NMM!U$3</f>
        <v>136.70107706827275</v>
      </c>
      <c r="V13" s="207">
        <f>NMM!V$3</f>
        <v>146.96740101798966</v>
      </c>
      <c r="W13" s="207">
        <f>NMM!W$3</f>
        <v>136.54281959970291</v>
      </c>
    </row>
    <row r="14" spans="1:23" ht="12" customHeight="1" x14ac:dyDescent="0.25">
      <c r="A14" s="14" t="s">
        <v>49</v>
      </c>
      <c r="B14" s="206">
        <f>NMM!B$4</f>
        <v>55.424635868238887</v>
      </c>
      <c r="C14" s="206">
        <f>NMM!C$4</f>
        <v>58.168602544547277</v>
      </c>
      <c r="D14" s="206">
        <f>NMM!D$4</f>
        <v>70.207143049480138</v>
      </c>
      <c r="E14" s="206">
        <f>NMM!E$4</f>
        <v>80.469928037248977</v>
      </c>
      <c r="F14" s="206">
        <f>NMM!F$4</f>
        <v>85.79356966106198</v>
      </c>
      <c r="G14" s="206">
        <f>NMM!G$4</f>
        <v>90.972072459944414</v>
      </c>
      <c r="H14" s="206">
        <f>NMM!H$4</f>
        <v>95.945791414388296</v>
      </c>
      <c r="I14" s="206">
        <f>NMM!I$4</f>
        <v>126.4368638301966</v>
      </c>
      <c r="J14" s="206">
        <f>NMM!J$4</f>
        <v>130.21878025702759</v>
      </c>
      <c r="K14" s="206">
        <f>NMM!K$4</f>
        <v>103.4824769845625</v>
      </c>
      <c r="L14" s="206">
        <f>NMM!L$4</f>
        <v>91.024316246612202</v>
      </c>
      <c r="M14" s="206">
        <f>NMM!M$4</f>
        <v>107.85395374208269</v>
      </c>
      <c r="N14" s="206">
        <f>NMM!N$4</f>
        <v>70.205180941290763</v>
      </c>
      <c r="O14" s="206">
        <f>NMM!O$4</f>
        <v>29.103266588052389</v>
      </c>
      <c r="P14" s="206">
        <f>NMM!P$4</f>
        <v>25.43158605734687</v>
      </c>
      <c r="Q14" s="206">
        <f>NMM!Q$4</f>
        <v>32.494583095221103</v>
      </c>
      <c r="R14" s="206">
        <f>NMM!R$4</f>
        <v>55.549691693607663</v>
      </c>
      <c r="S14" s="206">
        <f>NMM!S$4</f>
        <v>63.120998738763433</v>
      </c>
      <c r="T14" s="206">
        <f>NMM!T$4</f>
        <v>73.273026563772774</v>
      </c>
      <c r="U14" s="206">
        <f>NMM!U$4</f>
        <v>112.9493139482218</v>
      </c>
      <c r="V14" s="206">
        <f>NMM!V$4</f>
        <v>85.696359135590697</v>
      </c>
      <c r="W14" s="206">
        <f>NMM!W$4</f>
        <v>88.108274309615439</v>
      </c>
    </row>
    <row r="15" spans="1:23" ht="12" customHeight="1" x14ac:dyDescent="0.25">
      <c r="A15" s="14" t="s">
        <v>50</v>
      </c>
      <c r="B15" s="206">
        <f>NMM!B$5</f>
        <v>73.519122705149314</v>
      </c>
      <c r="C15" s="206">
        <f>NMM!C$5</f>
        <v>71.74252367564597</v>
      </c>
      <c r="D15" s="206">
        <f>NMM!D$5</f>
        <v>76.87849482811059</v>
      </c>
      <c r="E15" s="206">
        <f>NMM!E$5</f>
        <v>73.337794466498067</v>
      </c>
      <c r="F15" s="206">
        <f>NMM!F$5</f>
        <v>87.338396922606819</v>
      </c>
      <c r="G15" s="206">
        <f>NMM!G$5</f>
        <v>93.127297936148167</v>
      </c>
      <c r="H15" s="206">
        <f>NMM!H$5</f>
        <v>96.90842893040498</v>
      </c>
      <c r="I15" s="206">
        <f>NMM!I$5</f>
        <v>68.285255995464183</v>
      </c>
      <c r="J15" s="206">
        <f>NMM!J$5</f>
        <v>58.642852871194549</v>
      </c>
      <c r="K15" s="206">
        <f>NMM!K$5</f>
        <v>52.925037907754593</v>
      </c>
      <c r="L15" s="206">
        <f>NMM!L$5</f>
        <v>48.742406911597342</v>
      </c>
      <c r="M15" s="206">
        <f>NMM!M$5</f>
        <v>18.097495575599211</v>
      </c>
      <c r="N15" s="206">
        <f>NMM!N$5</f>
        <v>18.703742560589092</v>
      </c>
      <c r="O15" s="206">
        <f>NMM!O$5</f>
        <v>31.180763940398961</v>
      </c>
      <c r="P15" s="206">
        <f>NMM!P$5</f>
        <v>46.079279621410429</v>
      </c>
      <c r="Q15" s="206">
        <f>NMM!Q$5</f>
        <v>53.2054169047789</v>
      </c>
      <c r="R15" s="206">
        <f>NMM!R$5</f>
        <v>48.38012298333458</v>
      </c>
      <c r="S15" s="206">
        <f>NMM!S$5</f>
        <v>45.797108022944514</v>
      </c>
      <c r="T15" s="206">
        <f>NMM!T$5</f>
        <v>48.773632507999032</v>
      </c>
      <c r="U15" s="206">
        <f>NMM!U$5</f>
        <v>23.751763120050938</v>
      </c>
      <c r="V15" s="206">
        <f>NMM!V$5</f>
        <v>61.271041882398961</v>
      </c>
      <c r="W15" s="206">
        <f>NMM!W$5</f>
        <v>48.43454529008747</v>
      </c>
    </row>
    <row r="16" spans="1:23" ht="12" customHeight="1" x14ac:dyDescent="0.25">
      <c r="A16" s="14" t="s">
        <v>58</v>
      </c>
      <c r="B16" s="206">
        <f>NMM!B$6</f>
        <v>0</v>
      </c>
      <c r="C16" s="206">
        <f>NMM!C$6</f>
        <v>0</v>
      </c>
      <c r="D16" s="206">
        <f>NMM!D$6</f>
        <v>0</v>
      </c>
      <c r="E16" s="206">
        <f>NMM!E$6</f>
        <v>0</v>
      </c>
      <c r="F16" s="206">
        <f>NMM!F$6</f>
        <v>0</v>
      </c>
      <c r="G16" s="206">
        <f>NMM!G$6</f>
        <v>0</v>
      </c>
      <c r="H16" s="206">
        <f>NMM!H$6</f>
        <v>0</v>
      </c>
      <c r="I16" s="206">
        <f>NMM!I$6</f>
        <v>0</v>
      </c>
      <c r="J16" s="206">
        <f>NMM!J$6</f>
        <v>0</v>
      </c>
      <c r="K16" s="206">
        <f>NMM!K$6</f>
        <v>0</v>
      </c>
      <c r="L16" s="206">
        <f>NMM!L$6</f>
        <v>0</v>
      </c>
      <c r="M16" s="206">
        <f>NMM!M$6</f>
        <v>0</v>
      </c>
      <c r="N16" s="206">
        <f>NMM!N$6</f>
        <v>0</v>
      </c>
      <c r="O16" s="206">
        <f>NMM!O$6</f>
        <v>0</v>
      </c>
      <c r="P16" s="206">
        <f>NMM!P$6</f>
        <v>0</v>
      </c>
      <c r="Q16" s="206">
        <f>NMM!Q$6</f>
        <v>0</v>
      </c>
      <c r="R16" s="206">
        <f>NMM!R$6</f>
        <v>0</v>
      </c>
      <c r="S16" s="206">
        <f>NMM!S$6</f>
        <v>0</v>
      </c>
      <c r="T16" s="206">
        <f>NMM!T$6</f>
        <v>0</v>
      </c>
      <c r="U16" s="206">
        <f>NMM!U$6</f>
        <v>0</v>
      </c>
      <c r="V16" s="206">
        <f>NMM!V$6</f>
        <v>0</v>
      </c>
      <c r="W16" s="206">
        <f>NMM!W$6</f>
        <v>0</v>
      </c>
    </row>
    <row r="17" spans="1:23" ht="12" customHeight="1" x14ac:dyDescent="0.25">
      <c r="A17" s="13" t="s">
        <v>23</v>
      </c>
      <c r="B17" s="207">
        <f>PPA!B$3</f>
        <v>66.342436712807071</v>
      </c>
      <c r="C17" s="207">
        <f>PPA!C$3</f>
        <v>69.447817007430416</v>
      </c>
      <c r="D17" s="207">
        <f>PPA!D$3</f>
        <v>71.962560019449356</v>
      </c>
      <c r="E17" s="207">
        <f>PPA!E$3</f>
        <v>68.398639164466019</v>
      </c>
      <c r="F17" s="207">
        <f>PPA!F$3</f>
        <v>68.764107695529759</v>
      </c>
      <c r="G17" s="207">
        <f>PPA!G$3</f>
        <v>66.375963476142218</v>
      </c>
      <c r="H17" s="207">
        <f>PPA!H$3</f>
        <v>65.906602824252744</v>
      </c>
      <c r="I17" s="207">
        <f>PPA!I$3</f>
        <v>68.087690005854682</v>
      </c>
      <c r="J17" s="207">
        <f>PPA!J$3</f>
        <v>70.056544154332272</v>
      </c>
      <c r="K17" s="207">
        <f>PPA!K$3</f>
        <v>59.976579603889817</v>
      </c>
      <c r="L17" s="207">
        <f>PPA!L$3</f>
        <v>59.116738111853273</v>
      </c>
      <c r="M17" s="207">
        <f>PPA!M$3</f>
        <v>54.507582394050893</v>
      </c>
      <c r="N17" s="207">
        <f>PPA!N$3</f>
        <v>45.845162280365223</v>
      </c>
      <c r="O17" s="207">
        <f>PPA!O$3</f>
        <v>38.547000289827068</v>
      </c>
      <c r="P17" s="207">
        <f>PPA!P$3</f>
        <v>38.735052242660203</v>
      </c>
      <c r="Q17" s="207">
        <f>PPA!Q$3</f>
        <v>36.799999999999997</v>
      </c>
      <c r="R17" s="207">
        <f>PPA!R$3</f>
        <v>41.954242710827607</v>
      </c>
      <c r="S17" s="207">
        <f>PPA!S$3</f>
        <v>43.028143001188013</v>
      </c>
      <c r="T17" s="207">
        <f>PPA!T$3</f>
        <v>42.795581752439453</v>
      </c>
      <c r="U17" s="207">
        <f>PPA!U$3</f>
        <v>44.36703995952481</v>
      </c>
      <c r="V17" s="207">
        <f>PPA!V$3</f>
        <v>36.814702568286897</v>
      </c>
      <c r="W17" s="207">
        <f>PPA!W$3</f>
        <v>36.087676867703912</v>
      </c>
    </row>
    <row r="18" spans="1:23" ht="12" customHeight="1" x14ac:dyDescent="0.25">
      <c r="A18" s="14" t="s">
        <v>52</v>
      </c>
      <c r="B18" s="206">
        <f>PPA!B$5</f>
        <v>0</v>
      </c>
      <c r="C18" s="206">
        <f>PPA!C$5</f>
        <v>0</v>
      </c>
      <c r="D18" s="206">
        <f>PPA!D$5</f>
        <v>0</v>
      </c>
      <c r="E18" s="206">
        <f>PPA!E$5</f>
        <v>0</v>
      </c>
      <c r="F18" s="206">
        <f>PPA!F$5</f>
        <v>0</v>
      </c>
      <c r="G18" s="206">
        <f>PPA!G$5</f>
        <v>0</v>
      </c>
      <c r="H18" s="206">
        <f>PPA!H$5</f>
        <v>0</v>
      </c>
      <c r="I18" s="206">
        <f>PPA!I$5</f>
        <v>0</v>
      </c>
      <c r="J18" s="206">
        <f>PPA!J$5</f>
        <v>0</v>
      </c>
      <c r="K18" s="206">
        <f>PPA!K$5</f>
        <v>0</v>
      </c>
      <c r="L18" s="206">
        <f>PPA!L$5</f>
        <v>0</v>
      </c>
      <c r="M18" s="206">
        <f>PPA!M$5</f>
        <v>0</v>
      </c>
      <c r="N18" s="206">
        <f>PPA!N$5</f>
        <v>0</v>
      </c>
      <c r="O18" s="206">
        <f>PPA!O$5</f>
        <v>0</v>
      </c>
      <c r="P18" s="206">
        <f>PPA!P$5</f>
        <v>0</v>
      </c>
      <c r="Q18" s="206">
        <f>PPA!Q$5</f>
        <v>0</v>
      </c>
      <c r="R18" s="206">
        <f>PPA!R$5</f>
        <v>0</v>
      </c>
      <c r="S18" s="206">
        <f>PPA!S$5</f>
        <v>0</v>
      </c>
      <c r="T18" s="206">
        <f>PPA!T$5</f>
        <v>0</v>
      </c>
      <c r="U18" s="206">
        <f>PPA!U$5</f>
        <v>0</v>
      </c>
      <c r="V18" s="206">
        <f>PPA!V$5</f>
        <v>0</v>
      </c>
      <c r="W18" s="206">
        <f>PPA!W$5</f>
        <v>0</v>
      </c>
    </row>
    <row r="19" spans="1:23" ht="12" customHeight="1" x14ac:dyDescent="0.25">
      <c r="A19" s="14" t="s">
        <v>59</v>
      </c>
      <c r="B19" s="206">
        <f>PPA!B$6</f>
        <v>0</v>
      </c>
      <c r="C19" s="206">
        <f>PPA!C$6</f>
        <v>0</v>
      </c>
      <c r="D19" s="206">
        <f>PPA!D$6</f>
        <v>0</v>
      </c>
      <c r="E19" s="206">
        <f>PPA!E$6</f>
        <v>0</v>
      </c>
      <c r="F19" s="206">
        <f>PPA!F$6</f>
        <v>0</v>
      </c>
      <c r="G19" s="206">
        <f>PPA!G$6</f>
        <v>0</v>
      </c>
      <c r="H19" s="206">
        <f>PPA!H$6</f>
        <v>0</v>
      </c>
      <c r="I19" s="206">
        <f>PPA!I$6</f>
        <v>0</v>
      </c>
      <c r="J19" s="206">
        <f>PPA!J$6</f>
        <v>0</v>
      </c>
      <c r="K19" s="206">
        <f>PPA!K$6</f>
        <v>0</v>
      </c>
      <c r="L19" s="206">
        <f>PPA!L$6</f>
        <v>0</v>
      </c>
      <c r="M19" s="206">
        <f>PPA!M$6</f>
        <v>0</v>
      </c>
      <c r="N19" s="206">
        <f>PPA!N$6</f>
        <v>0</v>
      </c>
      <c r="O19" s="206">
        <f>PPA!O$6</f>
        <v>0</v>
      </c>
      <c r="P19" s="206">
        <f>PPA!P$6</f>
        <v>0</v>
      </c>
      <c r="Q19" s="206">
        <f>PPA!Q$6</f>
        <v>0</v>
      </c>
      <c r="R19" s="206">
        <f>PPA!R$6</f>
        <v>0</v>
      </c>
      <c r="S19" s="206">
        <f>PPA!S$6</f>
        <v>0</v>
      </c>
      <c r="T19" s="206">
        <f>PPA!T$6</f>
        <v>0</v>
      </c>
      <c r="U19" s="206">
        <f>PPA!U$6</f>
        <v>0</v>
      </c>
      <c r="V19" s="206">
        <f>PPA!V$6</f>
        <v>0</v>
      </c>
      <c r="W19" s="206">
        <f>PPA!W$6</f>
        <v>0</v>
      </c>
    </row>
    <row r="20" spans="1:23" ht="12" customHeight="1" x14ac:dyDescent="0.25">
      <c r="A20" s="14" t="s">
        <v>60</v>
      </c>
      <c r="B20" s="206">
        <f>PPA!B$7</f>
        <v>66.342436712807071</v>
      </c>
      <c r="C20" s="206">
        <f>PPA!C$7</f>
        <v>69.447817007430416</v>
      </c>
      <c r="D20" s="206">
        <f>PPA!D$7</f>
        <v>71.962560019449356</v>
      </c>
      <c r="E20" s="206">
        <f>PPA!E$7</f>
        <v>68.398639164466019</v>
      </c>
      <c r="F20" s="206">
        <f>PPA!F$7</f>
        <v>68.764107695529759</v>
      </c>
      <c r="G20" s="206">
        <f>PPA!G$7</f>
        <v>66.375963476142218</v>
      </c>
      <c r="H20" s="206">
        <f>PPA!H$7</f>
        <v>65.906602824252744</v>
      </c>
      <c r="I20" s="206">
        <f>PPA!I$7</f>
        <v>68.087690005854682</v>
      </c>
      <c r="J20" s="206">
        <f>PPA!J$7</f>
        <v>70.056544154332272</v>
      </c>
      <c r="K20" s="206">
        <f>PPA!K$7</f>
        <v>59.976579603889817</v>
      </c>
      <c r="L20" s="206">
        <f>PPA!L$7</f>
        <v>59.116738111853273</v>
      </c>
      <c r="M20" s="206">
        <f>PPA!M$7</f>
        <v>54.507582394050893</v>
      </c>
      <c r="N20" s="206">
        <f>PPA!N$7</f>
        <v>45.845162280365223</v>
      </c>
      <c r="O20" s="206">
        <f>PPA!O$7</f>
        <v>38.547000289827068</v>
      </c>
      <c r="P20" s="206">
        <f>PPA!P$7</f>
        <v>38.735052242660203</v>
      </c>
      <c r="Q20" s="206">
        <f>PPA!Q$7</f>
        <v>36.799999999999997</v>
      </c>
      <c r="R20" s="206">
        <f>PPA!R$7</f>
        <v>41.954242710827607</v>
      </c>
      <c r="S20" s="206">
        <f>PPA!S$7</f>
        <v>43.028143001188013</v>
      </c>
      <c r="T20" s="206">
        <f>PPA!T$7</f>
        <v>42.795581752439453</v>
      </c>
      <c r="U20" s="206">
        <f>PPA!U$7</f>
        <v>44.36703995952481</v>
      </c>
      <c r="V20" s="206">
        <f>PPA!V$7</f>
        <v>36.814702568286897</v>
      </c>
      <c r="W20" s="206">
        <f>PPA!W$7</f>
        <v>36.087676867703912</v>
      </c>
    </row>
    <row r="21" spans="1:23" ht="12" customHeight="1" x14ac:dyDescent="0.25">
      <c r="A21" s="15" t="s">
        <v>61</v>
      </c>
      <c r="B21" s="208">
        <f>FBT!B$3</f>
        <v>413.64259882778401</v>
      </c>
      <c r="C21" s="208">
        <f>FBT!C$3</f>
        <v>426.03564664173672</v>
      </c>
      <c r="D21" s="208">
        <f>FBT!D$3</f>
        <v>445.51145687716519</v>
      </c>
      <c r="E21" s="208">
        <f>FBT!E$3</f>
        <v>440.13037375395521</v>
      </c>
      <c r="F21" s="208">
        <f>FBT!F$3</f>
        <v>452.72613036092429</v>
      </c>
      <c r="G21" s="208">
        <f>FBT!G$3</f>
        <v>448.69240490476238</v>
      </c>
      <c r="H21" s="208">
        <f>FBT!H$3</f>
        <v>357.95247205051368</v>
      </c>
      <c r="I21" s="208">
        <f>FBT!I$3</f>
        <v>327.10280373831779</v>
      </c>
      <c r="J21" s="208">
        <f>FBT!J$3</f>
        <v>329.91019457841338</v>
      </c>
      <c r="K21" s="208">
        <f>FBT!K$3</f>
        <v>362.50700066188068</v>
      </c>
      <c r="L21" s="208">
        <f>FBT!L$3</f>
        <v>326.78696042268967</v>
      </c>
      <c r="M21" s="208">
        <f>FBT!M$3</f>
        <v>296.38497926765172</v>
      </c>
      <c r="N21" s="208">
        <f>FBT!N$3</f>
        <v>272.28957262334069</v>
      </c>
      <c r="O21" s="208">
        <f>FBT!O$3</f>
        <v>248.28518983673081</v>
      </c>
      <c r="P21" s="208">
        <f>FBT!P$3</f>
        <v>251.47987763696321</v>
      </c>
      <c r="Q21" s="208">
        <f>FBT!Q$3</f>
        <v>255</v>
      </c>
      <c r="R21" s="208">
        <f>FBT!R$3</f>
        <v>304.5455460088134</v>
      </c>
      <c r="S21" s="208">
        <f>FBT!S$3</f>
        <v>320.564657022772</v>
      </c>
      <c r="T21" s="208">
        <f>FBT!T$3</f>
        <v>359.60176333647041</v>
      </c>
      <c r="U21" s="208">
        <f>FBT!U$3</f>
        <v>374.68743614940797</v>
      </c>
      <c r="V21" s="208">
        <f>FBT!V$3</f>
        <v>357.947701752341</v>
      </c>
      <c r="W21" s="208">
        <f>FBT!W$3</f>
        <v>360.30545980842112</v>
      </c>
    </row>
    <row r="22" spans="1:23" ht="12" customHeight="1" x14ac:dyDescent="0.25">
      <c r="A22" s="12" t="s">
        <v>62</v>
      </c>
      <c r="B22" s="206">
        <f>TRE!B$3</f>
        <v>8.2304526748971192</v>
      </c>
      <c r="C22" s="206">
        <f>TRE!C$3</f>
        <v>8.8630955271720655</v>
      </c>
      <c r="D22" s="206">
        <f>TRE!D$3</f>
        <v>9.4815535160760955</v>
      </c>
      <c r="E22" s="206">
        <f>TRE!E$3</f>
        <v>8.3267908548045586</v>
      </c>
      <c r="F22" s="206">
        <f>TRE!F$3</f>
        <v>7.6792404533078908</v>
      </c>
      <c r="G22" s="206">
        <f>TRE!G$3</f>
        <v>7.2865551671922857</v>
      </c>
      <c r="H22" s="206">
        <f>TRE!H$3</f>
        <v>7.5195452886731324</v>
      </c>
      <c r="I22" s="206">
        <f>TRE!I$3</f>
        <v>8.4567513064596582</v>
      </c>
      <c r="J22" s="206">
        <f>TRE!J$3</f>
        <v>7.2759022118742722</v>
      </c>
      <c r="K22" s="206">
        <f>TRE!K$3</f>
        <v>7.5352578789267346</v>
      </c>
      <c r="L22" s="206">
        <f>TRE!L$3</f>
        <v>6.2805303558967198</v>
      </c>
      <c r="M22" s="206">
        <f>TRE!M$3</f>
        <v>5.1587533337226734</v>
      </c>
      <c r="N22" s="206">
        <f>TRE!N$3</f>
        <v>2.973221821529962</v>
      </c>
      <c r="O22" s="206">
        <f>TRE!O$3</f>
        <v>2.8016616752004642</v>
      </c>
      <c r="P22" s="206">
        <f>TRE!P$3</f>
        <v>3.0789400500576058</v>
      </c>
      <c r="Q22" s="206">
        <f>TRE!Q$3</f>
        <v>4.4000000000000004</v>
      </c>
      <c r="R22" s="206">
        <f>TRE!R$3</f>
        <v>5.4329235165100496</v>
      </c>
      <c r="S22" s="206">
        <f>TRE!S$3</f>
        <v>5.6904968702267213</v>
      </c>
      <c r="T22" s="206">
        <f>TRE!T$3</f>
        <v>6.3400861855465864</v>
      </c>
      <c r="U22" s="206">
        <f>TRE!U$3</f>
        <v>6.421545257299643</v>
      </c>
      <c r="V22" s="206">
        <f>TRE!V$3</f>
        <v>6.4110036134747643</v>
      </c>
      <c r="W22" s="206">
        <f>TRE!W$3</f>
        <v>7.6174515815733841</v>
      </c>
    </row>
    <row r="23" spans="1:23" ht="12" customHeight="1" x14ac:dyDescent="0.25">
      <c r="A23" s="12" t="s">
        <v>63</v>
      </c>
      <c r="B23" s="206">
        <f>MAE!B$3</f>
        <v>134.05661553809699</v>
      </c>
      <c r="C23" s="206">
        <f>MAE!C$3</f>
        <v>131.00383662765279</v>
      </c>
      <c r="D23" s="206">
        <f>MAE!D$3</f>
        <v>136.99629246945841</v>
      </c>
      <c r="E23" s="206">
        <f>MAE!E$3</f>
        <v>147.8600147503152</v>
      </c>
      <c r="F23" s="206">
        <f>MAE!F$3</f>
        <v>165.33637400228051</v>
      </c>
      <c r="G23" s="206">
        <f>MAE!G$3</f>
        <v>170.0955221841449</v>
      </c>
      <c r="H23" s="206">
        <f>MAE!H$3</f>
        <v>186.5510720881114</v>
      </c>
      <c r="I23" s="206">
        <f>MAE!I$3</f>
        <v>203.5041307977535</v>
      </c>
      <c r="J23" s="206">
        <f>MAE!J$3</f>
        <v>200.91884250789951</v>
      </c>
      <c r="K23" s="206">
        <f>MAE!K$3</f>
        <v>168.62685199327939</v>
      </c>
      <c r="L23" s="206">
        <f>MAE!L$3</f>
        <v>176.75206858737911</v>
      </c>
      <c r="M23" s="206">
        <f>MAE!M$3</f>
        <v>164.00942202495671</v>
      </c>
      <c r="N23" s="206">
        <f>MAE!N$3</f>
        <v>150.19565717793299</v>
      </c>
      <c r="O23" s="206">
        <f>MAE!O$3</f>
        <v>122.6934595691238</v>
      </c>
      <c r="P23" s="206">
        <f>MAE!P$3</f>
        <v>125.0446942910492</v>
      </c>
      <c r="Q23" s="206">
        <f>MAE!Q$3</f>
        <v>127.7</v>
      </c>
      <c r="R23" s="206">
        <f>MAE!R$3</f>
        <v>122.84443728997729</v>
      </c>
      <c r="S23" s="206">
        <f>MAE!S$3</f>
        <v>150.8480837002206</v>
      </c>
      <c r="T23" s="206">
        <f>MAE!T$3</f>
        <v>201.29773639110411</v>
      </c>
      <c r="U23" s="206">
        <f>MAE!U$3</f>
        <v>218.3325387481878</v>
      </c>
      <c r="V23" s="206">
        <f>MAE!V$3</f>
        <v>217.19703151105409</v>
      </c>
      <c r="W23" s="206">
        <f>MAE!W$3</f>
        <v>249.75719373083729</v>
      </c>
    </row>
    <row r="24" spans="1:23" ht="12" customHeight="1" x14ac:dyDescent="0.25">
      <c r="A24" s="12" t="s">
        <v>64</v>
      </c>
      <c r="B24" s="206">
        <f>TEL!B$3</f>
        <v>82.803342062601331</v>
      </c>
      <c r="C24" s="206">
        <f>TEL!C$3</f>
        <v>71.754650089845072</v>
      </c>
      <c r="D24" s="206">
        <f>TEL!D$3</f>
        <v>67.100224883000067</v>
      </c>
      <c r="E24" s="206">
        <f>TEL!E$3</f>
        <v>54.718911331572812</v>
      </c>
      <c r="F24" s="206">
        <f>TEL!F$3</f>
        <v>43.632048030158472</v>
      </c>
      <c r="G24" s="206">
        <f>TEL!G$3</f>
        <v>41.214577664431367</v>
      </c>
      <c r="H24" s="206">
        <f>TEL!H$3</f>
        <v>39.367031217171103</v>
      </c>
      <c r="I24" s="206">
        <f>TEL!I$3</f>
        <v>37.404861547802327</v>
      </c>
      <c r="J24" s="206">
        <f>TEL!J$3</f>
        <v>30.45484782970231</v>
      </c>
      <c r="K24" s="206">
        <f>TEL!K$3</f>
        <v>25.558780102846089</v>
      </c>
      <c r="L24" s="206">
        <f>TEL!L$3</f>
        <v>21.034792144352512</v>
      </c>
      <c r="M24" s="206">
        <f>TEL!M$3</f>
        <v>19.369658743600219</v>
      </c>
      <c r="N24" s="206">
        <f>TEL!N$3</f>
        <v>14.67428834497046</v>
      </c>
      <c r="O24" s="206">
        <f>TEL!O$3</f>
        <v>11.013428654236311</v>
      </c>
      <c r="P24" s="206">
        <f>TEL!P$3</f>
        <v>11.52119502602201</v>
      </c>
      <c r="Q24" s="206">
        <f>TEL!Q$3</f>
        <v>12.5</v>
      </c>
      <c r="R24" s="206">
        <f>TEL!R$3</f>
        <v>13.58230879127513</v>
      </c>
      <c r="S24" s="206">
        <f>TEL!S$3</f>
        <v>14.974991763754529</v>
      </c>
      <c r="T24" s="206">
        <f>TEL!T$3</f>
        <v>17.53430085690227</v>
      </c>
      <c r="U24" s="206">
        <f>TEL!U$3</f>
        <v>18.194378229015651</v>
      </c>
      <c r="V24" s="206">
        <f>TEL!V$3</f>
        <v>14.861872013055139</v>
      </c>
      <c r="W24" s="206">
        <f>TEL!W$3</f>
        <v>15.90143017653444</v>
      </c>
    </row>
    <row r="25" spans="1:23" ht="12" customHeight="1" x14ac:dyDescent="0.25">
      <c r="A25" s="12" t="s">
        <v>65</v>
      </c>
      <c r="B25" s="206">
        <f>WWP!B$3</f>
        <v>68.3376979673276</v>
      </c>
      <c r="C25" s="206">
        <f>WWP!C$3</f>
        <v>63.86285270263707</v>
      </c>
      <c r="D25" s="206">
        <f>WWP!D$3</f>
        <v>67.221783261411289</v>
      </c>
      <c r="E25" s="206">
        <f>WWP!E$3</f>
        <v>73.156805367211476</v>
      </c>
      <c r="F25" s="206">
        <f>WWP!F$3</f>
        <v>78.53768645428525</v>
      </c>
      <c r="G25" s="206">
        <f>WWP!G$3</f>
        <v>78.44432047180446</v>
      </c>
      <c r="H25" s="206">
        <f>WWP!H$3</f>
        <v>80.503367208147651</v>
      </c>
      <c r="I25" s="206">
        <f>WWP!I$3</f>
        <v>85.760131838584471</v>
      </c>
      <c r="J25" s="206">
        <f>WWP!J$3</f>
        <v>82.113753534009646</v>
      </c>
      <c r="K25" s="206">
        <f>WWP!K$3</f>
        <v>73.112366987424267</v>
      </c>
      <c r="L25" s="206">
        <f>WWP!L$3</f>
        <v>66.493869006081141</v>
      </c>
      <c r="M25" s="206">
        <f>WWP!M$3</f>
        <v>57.81697132511826</v>
      </c>
      <c r="N25" s="206">
        <f>WWP!N$3</f>
        <v>49.202025627253903</v>
      </c>
      <c r="O25" s="206">
        <f>WWP!O$3</f>
        <v>30.335233310791232</v>
      </c>
      <c r="P25" s="206">
        <f>WWP!P$3</f>
        <v>27.809781097294511</v>
      </c>
      <c r="Q25" s="206">
        <f>WWP!Q$3</f>
        <v>33.299999999999997</v>
      </c>
      <c r="R25" s="206">
        <f>WWP!R$3</f>
        <v>37.124977362818683</v>
      </c>
      <c r="S25" s="206">
        <f>WWP!S$3</f>
        <v>45.42414168338874</v>
      </c>
      <c r="T25" s="206">
        <f>WWP!T$3</f>
        <v>54.386051810391798</v>
      </c>
      <c r="U25" s="206">
        <f>WWP!U$3</f>
        <v>60.51819924303603</v>
      </c>
      <c r="V25" s="206">
        <f>WWP!V$3</f>
        <v>54.493530714535503</v>
      </c>
      <c r="W25" s="206">
        <f>WWP!W$3</f>
        <v>55.702614690255373</v>
      </c>
    </row>
    <row r="26" spans="1:23" ht="12" customHeight="1" x14ac:dyDescent="0.25">
      <c r="A26" s="16" t="s">
        <v>66</v>
      </c>
      <c r="B26" s="209">
        <f>OIS!B$3</f>
        <v>1147.898740491333</v>
      </c>
      <c r="C26" s="209">
        <f>OIS!C$3</f>
        <v>1185.833616628624</v>
      </c>
      <c r="D26" s="209">
        <f>OIS!D$3</f>
        <v>1310.5208776514919</v>
      </c>
      <c r="E26" s="209">
        <f>OIS!E$3</f>
        <v>1414.840720386363</v>
      </c>
      <c r="F26" s="209">
        <f>OIS!F$3</f>
        <v>1542.1311055779211</v>
      </c>
      <c r="G26" s="209">
        <f>OIS!G$3</f>
        <v>1685.2435872621911</v>
      </c>
      <c r="H26" s="209">
        <f>OIS!H$3</f>
        <v>1876.790038814124</v>
      </c>
      <c r="I26" s="209">
        <f>OIS!I$3</f>
        <v>2113.8625669492808</v>
      </c>
      <c r="J26" s="209">
        <f>OIS!J$3</f>
        <v>2248.2537834691502</v>
      </c>
      <c r="K26" s="209">
        <f>OIS!K$3</f>
        <v>1744.0048877348399</v>
      </c>
      <c r="L26" s="209">
        <f>OIS!L$3</f>
        <v>1549.0977968298271</v>
      </c>
      <c r="M26" s="209">
        <f>OIS!M$3</f>
        <v>1304.0939087776669</v>
      </c>
      <c r="N26" s="209">
        <f>OIS!N$3</f>
        <v>1059.905624184762</v>
      </c>
      <c r="O26" s="209">
        <f>OIS!O$3</f>
        <v>825.52410395130903</v>
      </c>
      <c r="P26" s="209">
        <f>OIS!P$3</f>
        <v>721.46517818124039</v>
      </c>
      <c r="Q26" s="209">
        <f>OIS!Q$3</f>
        <v>711.3</v>
      </c>
      <c r="R26" s="209">
        <f>OIS!R$3</f>
        <v>842.40497414330844</v>
      </c>
      <c r="S26" s="209">
        <f>OIS!S$3</f>
        <v>1001.6272824383281</v>
      </c>
      <c r="T26" s="209">
        <f>OIS!T$3</f>
        <v>1174.1047104859081</v>
      </c>
      <c r="U26" s="209">
        <f>OIS!U$3</f>
        <v>1361.4648906877869</v>
      </c>
      <c r="V26" s="209">
        <f>OIS!V$3</f>
        <v>1278.6066752146719</v>
      </c>
      <c r="W26" s="209">
        <f>OIS!W$3</f>
        <v>1297.6328769210261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277.53648730052078</v>
      </c>
      <c r="C29" s="210">
        <f>ISI!C25+NFM!C43+CHI!C32+NMM!C31+PPA!C32+FBT!C12+TRE!C12+MAE!C12+TEL!C12+WWP!C12+OIS!C12</f>
        <v>259.35876844869864</v>
      </c>
      <c r="D29" s="210">
        <f>ISI!D25+NFM!D43+CHI!D32+NMM!D31+PPA!D32+FBT!D12+TRE!D12+MAE!D12+TEL!D12+WWP!D12+OIS!D12</f>
        <v>265.24152691703625</v>
      </c>
      <c r="E29" s="210">
        <f>ISI!E25+NFM!E43+CHI!E32+NMM!E31+PPA!E32+FBT!E12+TRE!E12+MAE!E12+TEL!E12+WWP!E12+OIS!E12</f>
        <v>279.11080901961486</v>
      </c>
      <c r="F29" s="210">
        <f>ISI!F25+NFM!F43+CHI!F32+NMM!F31+PPA!F32+FBT!F12+TRE!F12+MAE!F12+TEL!F12+WWP!F12+OIS!F12</f>
        <v>300.53312096582408</v>
      </c>
      <c r="G29" s="210">
        <f>ISI!G25+NFM!G43+CHI!G32+NMM!G31+PPA!G32+FBT!G12+TRE!G12+MAE!G12+TEL!G12+WWP!G12+OIS!G12</f>
        <v>295.93830056921206</v>
      </c>
      <c r="H29" s="210">
        <f>ISI!H25+NFM!H43+CHI!H32+NMM!H31+PPA!H32+FBT!H12+TRE!H12+MAE!H12+TEL!H12+WWP!H12+OIS!H12</f>
        <v>282.80530944055414</v>
      </c>
      <c r="I29" s="210">
        <f>ISI!I25+NFM!I43+CHI!I32+NMM!I31+PPA!I32+FBT!I12+TRE!I12+MAE!I12+TEL!I12+WWP!I12+OIS!I12</f>
        <v>291.88993206420099</v>
      </c>
      <c r="J29" s="210">
        <f>ISI!J25+NFM!J43+CHI!J32+NMM!J31+PPA!J32+FBT!J12+TRE!J12+MAE!J12+TEL!J12+WWP!J12+OIS!J12</f>
        <v>297.25597592433365</v>
      </c>
      <c r="K29" s="210">
        <f>ISI!K25+NFM!K43+CHI!K32+NMM!K31+PPA!K32+FBT!K12+TRE!K12+MAE!K12+TEL!K12+WWP!K12+OIS!K12</f>
        <v>261.25262252794494</v>
      </c>
      <c r="L29" s="210">
        <f>ISI!L25+NFM!L43+CHI!L32+NMM!L31+PPA!L32+FBT!L12+TRE!L12+MAE!L12+TEL!L12+WWP!L12+OIS!L12</f>
        <v>236.446173688736</v>
      </c>
      <c r="M29" s="210">
        <f>ISI!M25+NFM!M43+CHI!M32+NMM!M31+PPA!M32+FBT!M12+TRE!M12+MAE!M12+TEL!M12+WWP!M12+OIS!M12</f>
        <v>210.42742906276871</v>
      </c>
      <c r="N29" s="210">
        <f>ISI!N25+NFM!N43+CHI!N32+NMM!N31+PPA!N32+FBT!N12+TRE!N12+MAE!N12+TEL!N12+WWP!N12+OIS!N12</f>
        <v>173.58744625967324</v>
      </c>
      <c r="O29" s="210">
        <f>ISI!O25+NFM!O43+CHI!O32+NMM!O31+PPA!O32+FBT!O12+TRE!O12+MAE!O12+TEL!O12+WWP!O12+OIS!O12</f>
        <v>186.21263972484945</v>
      </c>
      <c r="P29" s="210">
        <f>ISI!P25+NFM!P43+CHI!P32+NMM!P31+PPA!P32+FBT!P12+TRE!P12+MAE!P12+TEL!P12+WWP!P12+OIS!P12</f>
        <v>225.53946689595867</v>
      </c>
      <c r="Q29" s="210">
        <f>ISI!Q25+NFM!Q43+CHI!Q32+NMM!Q31+PPA!Q32+FBT!Q12+TRE!Q12+MAE!Q12+TEL!Q12+WWP!Q12+OIS!Q12</f>
        <v>211.59234737747204</v>
      </c>
      <c r="R29" s="210">
        <f>ISI!R25+NFM!R43+CHI!R32+NMM!R31+PPA!R32+FBT!R12+TRE!R12+MAE!R12+TEL!R12+WWP!R12+OIS!R12</f>
        <v>215.36956147893375</v>
      </c>
      <c r="S29" s="210">
        <f>ISI!S25+NFM!S43+CHI!S32+NMM!S31+PPA!S32+FBT!S12+TRE!S12+MAE!S12+TEL!S12+WWP!S12+OIS!S12</f>
        <v>234.19982803095445</v>
      </c>
      <c r="T29" s="210">
        <f>ISI!T25+NFM!T43+CHI!T32+NMM!T31+PPA!T32+FBT!T12+TRE!T12+MAE!T12+TEL!T12+WWP!T12+OIS!T12</f>
        <v>227.68856405846955</v>
      </c>
      <c r="U29" s="210">
        <f>ISI!U25+NFM!U43+CHI!U32+NMM!U31+PPA!U32+FBT!U12+TRE!U12+MAE!U12+TEL!U12+WWP!U12+OIS!U12</f>
        <v>228.64823731728293</v>
      </c>
      <c r="V29" s="210">
        <f>ISI!V25+NFM!V43+CHI!V32+NMM!V31+PPA!V32+FBT!V12+TRE!V12+MAE!V12+TEL!V12+WWP!V12+OIS!V12</f>
        <v>244.58357695614788</v>
      </c>
      <c r="W29" s="210">
        <f>ISI!W25+NFM!W43+CHI!W32+NMM!W31+PPA!W32+FBT!W12+TRE!W12+MAE!W12+TEL!W12+WWP!W12+OIS!W12</f>
        <v>246.34368013757518</v>
      </c>
    </row>
    <row r="30" spans="1:23" ht="12" customHeight="1" x14ac:dyDescent="0.25">
      <c r="A30" s="17" t="s">
        <v>30</v>
      </c>
      <c r="B30" s="211">
        <f t="shared" ref="B30:W30" si="0">B31+B32</f>
        <v>32.36001719690455</v>
      </c>
      <c r="C30" s="211">
        <f t="shared" si="0"/>
        <v>33.976268271711092</v>
      </c>
      <c r="D30" s="211">
        <f t="shared" si="0"/>
        <v>33.419346517626821</v>
      </c>
      <c r="E30" s="211">
        <f t="shared" si="0"/>
        <v>34.55864144453998</v>
      </c>
      <c r="F30" s="211">
        <f t="shared" si="0"/>
        <v>39.088993981083412</v>
      </c>
      <c r="G30" s="211">
        <f t="shared" si="0"/>
        <v>35.670937231298367</v>
      </c>
      <c r="H30" s="211">
        <f t="shared" si="0"/>
        <v>38.81031814273431</v>
      </c>
      <c r="I30" s="211">
        <f t="shared" si="0"/>
        <v>33.314703353396389</v>
      </c>
      <c r="J30" s="211">
        <f t="shared" si="0"/>
        <v>28.068701633705931</v>
      </c>
      <c r="K30" s="211">
        <f t="shared" si="0"/>
        <v>14.55907136715391</v>
      </c>
      <c r="L30" s="211">
        <f t="shared" si="0"/>
        <v>16.778933791917449</v>
      </c>
      <c r="M30" s="211">
        <f t="shared" si="0"/>
        <v>7.4601891659501263</v>
      </c>
      <c r="N30" s="211">
        <f t="shared" si="0"/>
        <v>0.12373172828890799</v>
      </c>
      <c r="O30" s="211">
        <f t="shared" si="0"/>
        <v>0.12373172828890799</v>
      </c>
      <c r="P30" s="211">
        <f t="shared" si="0"/>
        <v>2.2175408426483232</v>
      </c>
      <c r="Q30" s="211">
        <f t="shared" si="0"/>
        <v>3.6794496990541701</v>
      </c>
      <c r="R30" s="211">
        <f t="shared" si="0"/>
        <v>0</v>
      </c>
      <c r="S30" s="211">
        <f t="shared" si="0"/>
        <v>2.9797936371453142</v>
      </c>
      <c r="T30" s="211">
        <f t="shared" si="0"/>
        <v>13.613843508168531</v>
      </c>
      <c r="U30" s="211">
        <f t="shared" si="0"/>
        <v>17.198968185726571</v>
      </c>
      <c r="V30" s="211">
        <f t="shared" si="0"/>
        <v>14.00447119518487</v>
      </c>
      <c r="W30" s="211">
        <f t="shared" si="0"/>
        <v>40.104557179707648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32.36001719690455</v>
      </c>
      <c r="C31" s="206">
        <f>ISI!C27+NFM!C44+CHI!C33+NMM!C32+PPA!C33+FBT!C13+TRE!C13+MAE!C13+TEL!C13+WWP!C13+OIS!C13</f>
        <v>33.976268271711092</v>
      </c>
      <c r="D31" s="206">
        <f>ISI!D27+NFM!D44+CHI!D33+NMM!D32+PPA!D33+FBT!D13+TRE!D13+MAE!D13+TEL!D13+WWP!D13+OIS!D13</f>
        <v>33.419346517626821</v>
      </c>
      <c r="E31" s="206">
        <f>ISI!E27+NFM!E44+CHI!E33+NMM!E32+PPA!E33+FBT!E13+TRE!E13+MAE!E13+TEL!E13+WWP!E13+OIS!E13</f>
        <v>34.55864144453998</v>
      </c>
      <c r="F31" s="206">
        <f>ISI!F27+NFM!F44+CHI!F33+NMM!F32+PPA!F33+FBT!F13+TRE!F13+MAE!F13+TEL!F13+WWP!F13+OIS!F13</f>
        <v>39.088993981083412</v>
      </c>
      <c r="G31" s="206">
        <f>ISI!G27+NFM!G44+CHI!G33+NMM!G32+PPA!G33+FBT!G13+TRE!G13+MAE!G13+TEL!G13+WWP!G13+OIS!G13</f>
        <v>35.670937231298367</v>
      </c>
      <c r="H31" s="206">
        <f>ISI!H27+NFM!H44+CHI!H33+NMM!H32+PPA!H33+FBT!H13+TRE!H13+MAE!H13+TEL!H13+WWP!H13+OIS!H13</f>
        <v>38.81031814273431</v>
      </c>
      <c r="I31" s="206">
        <f>ISI!I27+NFM!I44+CHI!I33+NMM!I32+PPA!I33+FBT!I13+TRE!I13+MAE!I13+TEL!I13+WWP!I13+OIS!I13</f>
        <v>33.314703353396389</v>
      </c>
      <c r="J31" s="206">
        <f>ISI!J27+NFM!J44+CHI!J33+NMM!J32+PPA!J33+FBT!J13+TRE!J13+MAE!J13+TEL!J13+WWP!J13+OIS!J13</f>
        <v>28.068701633705931</v>
      </c>
      <c r="K31" s="206">
        <f>ISI!K27+NFM!K44+CHI!K33+NMM!K32+PPA!K33+FBT!K13+TRE!K13+MAE!K13+TEL!K13+WWP!K13+OIS!K13</f>
        <v>14.55907136715391</v>
      </c>
      <c r="L31" s="206">
        <f>ISI!L27+NFM!L44+CHI!L33+NMM!L32+PPA!L33+FBT!L13+TRE!L13+MAE!L13+TEL!L13+WWP!L13+OIS!L13</f>
        <v>16.778933791917449</v>
      </c>
      <c r="M31" s="206">
        <f>ISI!M27+NFM!M44+CHI!M33+NMM!M32+PPA!M33+FBT!M13+TRE!M13+MAE!M13+TEL!M13+WWP!M13+OIS!M13</f>
        <v>7.4601891659501263</v>
      </c>
      <c r="N31" s="206">
        <f>ISI!N27+NFM!N44+CHI!N33+NMM!N32+PPA!N33+FBT!N13+TRE!N13+MAE!N13+TEL!N13+WWP!N13+OIS!N13</f>
        <v>0.12373172828890799</v>
      </c>
      <c r="O31" s="206">
        <f>ISI!O27+NFM!O44+CHI!O33+NMM!O32+PPA!O33+FBT!O13+TRE!O13+MAE!O13+TEL!O13+WWP!O13+OIS!O13</f>
        <v>0.12373172828890799</v>
      </c>
      <c r="P31" s="206">
        <f>ISI!P27+NFM!P44+CHI!P33+NMM!P32+PPA!P33+FBT!P13+TRE!P13+MAE!P13+TEL!P13+WWP!P13+OIS!P13</f>
        <v>2.2175408426483232</v>
      </c>
      <c r="Q31" s="206">
        <f>ISI!Q27+NFM!Q44+CHI!Q33+NMM!Q32+PPA!Q33+FBT!Q13+TRE!Q13+MAE!Q13+TEL!Q13+WWP!Q13+OIS!Q13</f>
        <v>3.6794496990541701</v>
      </c>
      <c r="R31" s="206">
        <f>ISI!R27+NFM!R44+CHI!R33+NMM!R32+PPA!R33+FBT!R13+TRE!R13+MAE!R13+TEL!R13+WWP!R13+OIS!R13</f>
        <v>0</v>
      </c>
      <c r="S31" s="206">
        <f>ISI!S27+NFM!S44+CHI!S33+NMM!S32+PPA!S33+FBT!S13+TRE!S13+MAE!S13+TEL!S13+WWP!S13+OIS!S13</f>
        <v>2.9797936371453142</v>
      </c>
      <c r="T31" s="206">
        <f>ISI!T27+NFM!T44+CHI!T33+NMM!T32+PPA!T33+FBT!T13+TRE!T13+MAE!T13+TEL!T13+WWP!T13+OIS!T13</f>
        <v>13.613843508168531</v>
      </c>
      <c r="U31" s="206">
        <f>ISI!U27+NFM!U44+CHI!U33+NMM!U32+PPA!U33+FBT!U13+TRE!U13+MAE!U13+TEL!U13+WWP!U13+OIS!U13</f>
        <v>17.198968185726571</v>
      </c>
      <c r="V31" s="206">
        <f>ISI!V27+NFM!V44+CHI!V33+NMM!V32+PPA!V33+FBT!V13+TRE!V13+MAE!V13+TEL!V13+WWP!V13+OIS!V13</f>
        <v>14.00447119518487</v>
      </c>
      <c r="W31" s="206">
        <f>ISI!W27+NFM!W44+CHI!W33+NMM!W32+PPA!W33+FBT!W13+TRE!W13+MAE!W13+TEL!W13+WWP!W13+OIS!W13</f>
        <v>40.104557179707648</v>
      </c>
    </row>
    <row r="32" spans="1:23" ht="12" customHeight="1" x14ac:dyDescent="0.25">
      <c r="A32" s="18" t="s">
        <v>40</v>
      </c>
      <c r="B32" s="206">
        <f>ISI!B28</f>
        <v>0</v>
      </c>
      <c r="C32" s="206">
        <f>ISI!C28</f>
        <v>0</v>
      </c>
      <c r="D32" s="206">
        <f>ISI!D28</f>
        <v>0</v>
      </c>
      <c r="E32" s="206">
        <f>ISI!E28</f>
        <v>0</v>
      </c>
      <c r="F32" s="206">
        <f>ISI!F28</f>
        <v>0</v>
      </c>
      <c r="G32" s="206">
        <f>ISI!G28</f>
        <v>0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0</v>
      </c>
      <c r="P32" s="206">
        <f>ISI!P28</f>
        <v>0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25">
      <c r="A33" s="19" t="s">
        <v>31</v>
      </c>
      <c r="B33" s="207">
        <f t="shared" ref="B33:W33" si="1">SUM(B34:B38)</f>
        <v>205.8480952110969</v>
      </c>
      <c r="C33" s="207">
        <f t="shared" si="1"/>
        <v>184.50167472556876</v>
      </c>
      <c r="D33" s="207">
        <f t="shared" si="1"/>
        <v>188.91590352924607</v>
      </c>
      <c r="E33" s="207">
        <f t="shared" si="1"/>
        <v>194.8722019688841</v>
      </c>
      <c r="F33" s="207">
        <f t="shared" si="1"/>
        <v>210.54128949548877</v>
      </c>
      <c r="G33" s="207">
        <f t="shared" si="1"/>
        <v>209.11611656233333</v>
      </c>
      <c r="H33" s="207">
        <f t="shared" si="1"/>
        <v>192.29920453943629</v>
      </c>
      <c r="I33" s="207">
        <f t="shared" si="1"/>
        <v>196.75717196101962</v>
      </c>
      <c r="J33" s="207">
        <f t="shared" si="1"/>
        <v>202.16706792777302</v>
      </c>
      <c r="K33" s="207">
        <f t="shared" si="1"/>
        <v>181.66534823731729</v>
      </c>
      <c r="L33" s="207">
        <f t="shared" si="1"/>
        <v>153.73619948409285</v>
      </c>
      <c r="M33" s="207">
        <f t="shared" si="1"/>
        <v>148.47695614789336</v>
      </c>
      <c r="N33" s="207">
        <f t="shared" si="1"/>
        <v>126.72158211521925</v>
      </c>
      <c r="O33" s="207">
        <f t="shared" si="1"/>
        <v>139.41358555460019</v>
      </c>
      <c r="P33" s="207">
        <f t="shared" si="1"/>
        <v>165.69320722269987</v>
      </c>
      <c r="Q33" s="207">
        <f t="shared" si="1"/>
        <v>143.03284608770423</v>
      </c>
      <c r="R33" s="207">
        <f t="shared" si="1"/>
        <v>143.24763542562337</v>
      </c>
      <c r="S33" s="207">
        <f t="shared" si="1"/>
        <v>141.75752364574373</v>
      </c>
      <c r="T33" s="207">
        <f t="shared" si="1"/>
        <v>112.01487532244195</v>
      </c>
      <c r="U33" s="207">
        <f t="shared" si="1"/>
        <v>104.76199484092862</v>
      </c>
      <c r="V33" s="207">
        <f t="shared" si="1"/>
        <v>107.91014617368873</v>
      </c>
      <c r="W33" s="207">
        <f t="shared" si="1"/>
        <v>72.180395528804823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0</v>
      </c>
      <c r="C35" s="206">
        <f>ISI!C31+NFM!C47+CHI!C36+NMM!C35+PPA!C36+FBT!C16+TRE!C16+MAE!C16+TEL!C16+WWP!C16+OIS!C16</f>
        <v>0</v>
      </c>
      <c r="D35" s="206">
        <f>ISI!D31+NFM!D47+CHI!D36+NMM!D35+PPA!D36+FBT!D16+TRE!D16+MAE!D16+TEL!D16+WWP!D16+OIS!D16</f>
        <v>0</v>
      </c>
      <c r="E35" s="206">
        <f>ISI!E31+NFM!E47+CHI!E36+NMM!E35+PPA!E36+FBT!E16+TRE!E16+MAE!E16+TEL!E16+WWP!E16+OIS!E16</f>
        <v>0</v>
      </c>
      <c r="F35" s="206">
        <f>ISI!F31+NFM!F47+CHI!F36+NMM!F35+PPA!F36+FBT!F16+TRE!F16+MAE!F16+TEL!F16+WWP!F16+OIS!F16</f>
        <v>0</v>
      </c>
      <c r="G35" s="206">
        <f>ISI!G31+NFM!G47+CHI!G36+NMM!G35+PPA!G36+FBT!G16+TRE!G16+MAE!G16+TEL!G16+WWP!G16+OIS!G16</f>
        <v>0</v>
      </c>
      <c r="H35" s="206">
        <f>ISI!H31+NFM!H47+CHI!H36+NMM!H35+PPA!H36+FBT!H16+TRE!H16+MAE!H16+TEL!H16+WWP!H16+OIS!H16</f>
        <v>5.6487532244196039</v>
      </c>
      <c r="I35" s="206">
        <f>ISI!I31+NFM!I47+CHI!I36+NMM!I35+PPA!I36+FBT!I16+TRE!I16+MAE!I16+TEL!I16+WWP!I16+OIS!I16</f>
        <v>5.6487532244196039</v>
      </c>
      <c r="J35" s="206">
        <f>ISI!J31+NFM!J47+CHI!J36+NMM!J35+PPA!J36+FBT!J16+TRE!J16+MAE!J16+TEL!J16+WWP!J16+OIS!J16</f>
        <v>4.519002579535683</v>
      </c>
      <c r="K35" s="206">
        <f>ISI!K31+NFM!K47+CHI!K36+NMM!K35+PPA!K36+FBT!K16+TRE!K16+MAE!K16+TEL!K16+WWP!K16+OIS!K16</f>
        <v>5.6487532244196039</v>
      </c>
      <c r="L35" s="206">
        <f>ISI!L31+NFM!L47+CHI!L36+NMM!L35+PPA!L36+FBT!L16+TRE!L16+MAE!L16+TEL!L16+WWP!L16+OIS!L16</f>
        <v>5.6487532244196039</v>
      </c>
      <c r="M35" s="206">
        <f>ISI!M31+NFM!M47+CHI!M36+NMM!M35+PPA!M36+FBT!M16+TRE!M16+MAE!M16+TEL!M16+WWP!M16+OIS!M16</f>
        <v>6.7785038693035249</v>
      </c>
      <c r="N35" s="206">
        <f>ISI!N31+NFM!N47+CHI!N36+NMM!N35+PPA!N36+FBT!N16+TRE!N16+MAE!N16+TEL!N16+WWP!N16+OIS!N16</f>
        <v>7.9081685296646613</v>
      </c>
      <c r="O35" s="206">
        <f>ISI!O31+NFM!O47+CHI!O36+NMM!O35+PPA!O36+FBT!O16+TRE!O16+MAE!O16+TEL!O16+WWP!O16+OIS!O16</f>
        <v>5.6487532244196039</v>
      </c>
      <c r="P35" s="206">
        <f>ISI!P31+NFM!P47+CHI!P36+NMM!P35+PPA!P36+FBT!P16+TRE!P16+MAE!P16+TEL!P16+WWP!P16+OIS!P16</f>
        <v>6.7785038693035249</v>
      </c>
      <c r="Q35" s="206">
        <f>ISI!Q31+NFM!Q47+CHI!Q36+NMM!Q35+PPA!Q36+FBT!Q16+TRE!Q16+MAE!Q16+TEL!Q16+WWP!Q16+OIS!Q16</f>
        <v>7.9081685296646613</v>
      </c>
      <c r="R35" s="206">
        <f>ISI!R31+NFM!R47+CHI!R36+NMM!R35+PPA!R36+FBT!R16+TRE!R16+MAE!R16+TEL!R16+WWP!R16+OIS!R16</f>
        <v>6.7785038693035249</v>
      </c>
      <c r="S35" s="206">
        <f>ISI!S31+NFM!S47+CHI!S36+NMM!S35+PPA!S36+FBT!S16+TRE!S16+MAE!S16+TEL!S16+WWP!S16+OIS!S16</f>
        <v>8.209802235597591</v>
      </c>
      <c r="T35" s="206">
        <f>ISI!T31+NFM!T47+CHI!T36+NMM!T35+PPA!T36+FBT!T16+TRE!T16+MAE!T16+TEL!T16+WWP!T16+OIS!T16</f>
        <v>8.5690455717970764</v>
      </c>
      <c r="U35" s="206">
        <f>ISI!U31+NFM!U47+CHI!U36+NMM!U35+PPA!U36+FBT!U16+TRE!U16+MAE!U16+TEL!U16+WWP!U16+OIS!U16</f>
        <v>9.4864144453998271</v>
      </c>
      <c r="V35" s="206">
        <f>ISI!V31+NFM!V47+CHI!V36+NMM!V35+PPA!V36+FBT!V16+TRE!V16+MAE!V16+TEL!V16+WWP!V16+OIS!V16</f>
        <v>9.0673258813413593</v>
      </c>
      <c r="W35" s="206">
        <f>ISI!W31+NFM!W47+CHI!W36+NMM!W35+PPA!W36+FBT!W16+TRE!W16+MAE!W16+TEL!W16+WWP!W16+OIS!W16</f>
        <v>8.4018056749785028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28.848009226574117</v>
      </c>
      <c r="C36" s="206">
        <f>ISI!C32+NFM!C48+CHI!C37+NMM!C36+PPA!C37+FBT!C17+TRE!C17+MAE!C17+TEL!C17+WWP!C17+OIS!C17</f>
        <v>29.150084011897299</v>
      </c>
      <c r="D36" s="206">
        <f>ISI!D32+NFM!D48+CHI!D37+NMM!D36+PPA!D37+FBT!D17+TRE!D17+MAE!D17+TEL!D17+WWP!D17+OIS!D17</f>
        <v>27.941784870604653</v>
      </c>
      <c r="E36" s="206">
        <f>ISI!E32+NFM!E48+CHI!E37+NMM!E36+PPA!E37+FBT!E17+TRE!E17+MAE!E17+TEL!E17+WWP!E17+OIS!E17</f>
        <v>28.696965511446447</v>
      </c>
      <c r="F36" s="206">
        <f>ISI!F32+NFM!F48+CHI!F37+NMM!F36+PPA!F37+FBT!F17+TRE!F17+MAE!F17+TEL!F17+WWP!F17+OIS!F17</f>
        <v>25.827274018274657</v>
      </c>
      <c r="G36" s="206">
        <f>ISI!G32+NFM!G48+CHI!G37+NMM!G36+PPA!G37+FBT!G17+TRE!G17+MAE!G17+TEL!G17+WWP!G17+OIS!G17</f>
        <v>23.7127631659447</v>
      </c>
      <c r="H36" s="206">
        <f>ISI!H32+NFM!H48+CHI!H37+NMM!H36+PPA!H37+FBT!H17+TRE!H17+MAE!H17+TEL!H17+WWP!H17+OIS!H17</f>
        <v>21.210038589307288</v>
      </c>
      <c r="I36" s="206">
        <f>ISI!I32+NFM!I48+CHI!I37+NMM!I36+PPA!I37+FBT!I17+TRE!I17+MAE!I17+TEL!I17+WWP!I17+OIS!I17</f>
        <v>17.340404979076393</v>
      </c>
      <c r="J36" s="206">
        <f>ISI!J32+NFM!J48+CHI!J37+NMM!J36+PPA!J37+FBT!J17+TRE!J17+MAE!J17+TEL!J17+WWP!J17+OIS!J17</f>
        <v>18.478933791917445</v>
      </c>
      <c r="K36" s="206">
        <f>ISI!K32+NFM!K48+CHI!K37+NMM!K36+PPA!K37+FBT!K17+TRE!K17+MAE!K17+TEL!K17+WWP!K17+OIS!K17</f>
        <v>18.462596732588125</v>
      </c>
      <c r="L36" s="206">
        <f>ISI!L32+NFM!L48+CHI!L37+NMM!L36+PPA!L37+FBT!L17+TRE!L17+MAE!L17+TEL!L17+WWP!L17+OIS!L17</f>
        <v>14.373172828890798</v>
      </c>
      <c r="M36" s="206">
        <f>ISI!M32+NFM!M48+CHI!M37+NMM!M36+PPA!M37+FBT!M17+TRE!M17+MAE!M17+TEL!M17+WWP!M17+OIS!M17</f>
        <v>16.411177987962166</v>
      </c>
      <c r="N36" s="206">
        <f>ISI!N32+NFM!N48+CHI!N37+NMM!N36+PPA!N37+FBT!N17+TRE!N17+MAE!N17+TEL!N17+WWP!N17+OIS!N17</f>
        <v>21.49613069647463</v>
      </c>
      <c r="O36" s="206">
        <f>ISI!O32+NFM!O48+CHI!O37+NMM!O36+PPA!O37+FBT!O17+TRE!O17+MAE!O17+TEL!O17+WWP!O17+OIS!O17</f>
        <v>11.220980223559756</v>
      </c>
      <c r="P36" s="206">
        <f>ISI!P32+NFM!P48+CHI!P37+NMM!P36+PPA!P37+FBT!P17+TRE!P17+MAE!P17+TEL!P17+WWP!P17+OIS!P17</f>
        <v>12.268529664660363</v>
      </c>
      <c r="Q36" s="206">
        <f>ISI!Q32+NFM!Q48+CHI!Q37+NMM!Q36+PPA!Q37+FBT!Q17+TRE!Q17+MAE!Q17+TEL!Q17+WWP!Q17+OIS!Q17</f>
        <v>16.410834049871021</v>
      </c>
      <c r="R36" s="206">
        <f>ISI!R32+NFM!R48+CHI!R37+NMM!R36+PPA!R37+FBT!R17+TRE!R17+MAE!R17+TEL!R17+WWP!R17+OIS!R17</f>
        <v>16.402837489251933</v>
      </c>
      <c r="S36" s="206">
        <f>ISI!S32+NFM!S48+CHI!S37+NMM!S36+PPA!S37+FBT!S17+TRE!S17+MAE!S17+TEL!S17+WWP!S17+OIS!S17</f>
        <v>21.45898538263112</v>
      </c>
      <c r="T36" s="206">
        <f>ISI!T32+NFM!T48+CHI!T37+NMM!T36+PPA!T37+FBT!T17+TRE!T17+MAE!T17+TEL!T17+WWP!T17+OIS!T17</f>
        <v>18.307738607050734</v>
      </c>
      <c r="U36" s="206">
        <f>ISI!U32+NFM!U48+CHI!U37+NMM!U36+PPA!U37+FBT!U17+TRE!U17+MAE!U17+TEL!U17+WWP!U17+OIS!U17</f>
        <v>24.302321582115219</v>
      </c>
      <c r="V36" s="206">
        <f>ISI!V32+NFM!V48+CHI!V37+NMM!V36+PPA!V37+FBT!V17+TRE!V17+MAE!V17+TEL!V17+WWP!V17+OIS!V17</f>
        <v>21.543250214961304</v>
      </c>
      <c r="W36" s="206">
        <f>ISI!W32+NFM!W48+CHI!W37+NMM!W36+PPA!W37+FBT!W17+TRE!W17+MAE!W17+TEL!W17+WWP!W17+OIS!W17</f>
        <v>27.382373172828892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67.54892519346518</v>
      </c>
      <c r="C37" s="206">
        <f>ISI!C33+NFM!C49+CHI!C38+NMM!C37+PPA!C38+FBT!C18+TRE!C18+MAE!C18+TEL!C18+WWP!C18+OIS!C18</f>
        <v>52.110490111779868</v>
      </c>
      <c r="D37" s="206">
        <f>ISI!D33+NFM!D49+CHI!D38+NMM!D37+PPA!D38+FBT!D18+TRE!D18+MAE!D18+TEL!D18+WWP!D18+OIS!D18</f>
        <v>53.075494411006019</v>
      </c>
      <c r="E37" s="206">
        <f>ISI!E33+NFM!E49+CHI!E38+NMM!E37+PPA!E38+FBT!E18+TRE!E18+MAE!E18+TEL!E18+WWP!E18+OIS!E18</f>
        <v>59.829062768701633</v>
      </c>
      <c r="F37" s="206">
        <f>ISI!F33+NFM!F49+CHI!F38+NMM!F37+PPA!F38+FBT!F18+TRE!F18+MAE!F18+TEL!F18+WWP!F18+OIS!F18</f>
        <v>65.620636285468606</v>
      </c>
      <c r="G37" s="206">
        <f>ISI!G33+NFM!G49+CHI!G38+NMM!G37+PPA!G38+FBT!G18+TRE!G18+MAE!G18+TEL!G18+WWP!G18+OIS!G18</f>
        <v>62.722527944969912</v>
      </c>
      <c r="H37" s="206">
        <f>ISI!H33+NFM!H49+CHI!H38+NMM!H37+PPA!H38+FBT!H18+TRE!H18+MAE!H18+TEL!H18+WWP!H18+OIS!H18</f>
        <v>52.107996560619092</v>
      </c>
      <c r="I37" s="206">
        <f>ISI!I33+NFM!I49+CHI!I38+NMM!I37+PPA!I38+FBT!I18+TRE!I18+MAE!I18+TEL!I18+WWP!I18+OIS!I18</f>
        <v>62.764402407566628</v>
      </c>
      <c r="J37" s="206">
        <f>ISI!J33+NFM!J49+CHI!J38+NMM!J37+PPA!J38+FBT!J18+TRE!J18+MAE!J18+TEL!J18+WWP!J18+OIS!J18</f>
        <v>61.179277730008586</v>
      </c>
      <c r="K37" s="206">
        <f>ISI!K33+NFM!K49+CHI!K38+NMM!K37+PPA!K38+FBT!K18+TRE!K18+MAE!K18+TEL!K18+WWP!K18+OIS!K18</f>
        <v>45.774118658641441</v>
      </c>
      <c r="L37" s="206">
        <f>ISI!L33+NFM!L49+CHI!L38+NMM!L37+PPA!L38+FBT!L18+TRE!L18+MAE!L18+TEL!L18+WWP!L18+OIS!L18</f>
        <v>43.669389509888219</v>
      </c>
      <c r="M37" s="206">
        <f>ISI!M33+NFM!M49+CHI!M38+NMM!M37+PPA!M38+FBT!M18+TRE!M18+MAE!M18+TEL!M18+WWP!M18+OIS!M18</f>
        <v>47.662338779019763</v>
      </c>
      <c r="N37" s="206">
        <f>ISI!N33+NFM!N49+CHI!N38+NMM!N37+PPA!N38+FBT!N18+TRE!N18+MAE!N18+TEL!N18+WWP!N18+OIS!N18</f>
        <v>24.349871023215826</v>
      </c>
      <c r="O37" s="206">
        <f>ISI!O33+NFM!O49+CHI!O38+NMM!O37+PPA!O38+FBT!O18+TRE!O18+MAE!O18+TEL!O18+WWP!O18+OIS!O18</f>
        <v>18.427343078245919</v>
      </c>
      <c r="P37" s="206">
        <f>ISI!P33+NFM!P49+CHI!P38+NMM!P37+PPA!P38+FBT!P18+TRE!P18+MAE!P18+TEL!P18+WWP!P18+OIS!P18</f>
        <v>21.37747205503009</v>
      </c>
      <c r="Q37" s="206">
        <f>ISI!Q33+NFM!Q49+CHI!Q38+NMM!Q37+PPA!Q38+FBT!Q18+TRE!Q18+MAE!Q18+TEL!Q18+WWP!Q18+OIS!Q18</f>
        <v>21.475666380051589</v>
      </c>
      <c r="R37" s="206">
        <f>ISI!R33+NFM!R49+CHI!R38+NMM!R37+PPA!R38+FBT!R18+TRE!R18+MAE!R18+TEL!R18+WWP!R18+OIS!R18</f>
        <v>25.236887360275148</v>
      </c>
      <c r="S37" s="206">
        <f>ISI!S33+NFM!S49+CHI!S38+NMM!S37+PPA!S38+FBT!S18+TRE!S18+MAE!S18+TEL!S18+WWP!S18+OIS!S18</f>
        <v>28.248151332760095</v>
      </c>
      <c r="T37" s="206">
        <f>ISI!T33+NFM!T49+CHI!T38+NMM!T37+PPA!T38+FBT!T18+TRE!T18+MAE!T18+TEL!T18+WWP!T18+OIS!T18</f>
        <v>29.325709372312982</v>
      </c>
      <c r="U37" s="206">
        <f>ISI!U33+NFM!U49+CHI!U38+NMM!U37+PPA!U38+FBT!U18+TRE!U18+MAE!U18+TEL!U18+WWP!U18+OIS!U18</f>
        <v>29.131470335339639</v>
      </c>
      <c r="V37" s="206">
        <f>ISI!V33+NFM!V49+CHI!V38+NMM!V37+PPA!V38+FBT!V18+TRE!V18+MAE!V18+TEL!V18+WWP!V18+OIS!V18</f>
        <v>27.110490111779875</v>
      </c>
      <c r="W37" s="206">
        <f>ISI!W33+NFM!W49+CHI!W38+NMM!W37+PPA!W38+FBT!W18+TRE!W18+MAE!W18+TEL!W18+WWP!W18+OIS!W18</f>
        <v>26.669819432502152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109.4511607910576</v>
      </c>
      <c r="C38" s="206">
        <f>ISI!C34+NFM!C50+CHI!C39+NMM!C38+PPA!C39+FBT!C19+TRE!C19+MAE!C19+TEL!C19+WWP!C19+OIS!C19</f>
        <v>103.2411006018916</v>
      </c>
      <c r="D38" s="206">
        <f>ISI!D34+NFM!D50+CHI!D39+NMM!D38+PPA!D39+FBT!D19+TRE!D19+MAE!D19+TEL!D19+WWP!D19+OIS!D19</f>
        <v>107.8986242476354</v>
      </c>
      <c r="E38" s="206">
        <f>ISI!E34+NFM!E50+CHI!E39+NMM!E38+PPA!E39+FBT!E19+TRE!E19+MAE!E19+TEL!E19+WWP!E19+OIS!E19</f>
        <v>106.346173688736</v>
      </c>
      <c r="F38" s="206">
        <f>ISI!F34+NFM!F50+CHI!F39+NMM!F38+PPA!F39+FBT!F19+TRE!F19+MAE!F19+TEL!F19+WWP!F19+OIS!F19</f>
        <v>119.0933791917455</v>
      </c>
      <c r="G38" s="206">
        <f>ISI!G34+NFM!G50+CHI!G39+NMM!G38+PPA!G39+FBT!G19+TRE!G19+MAE!G19+TEL!G19+WWP!G19+OIS!G19</f>
        <v>122.6808254514187</v>
      </c>
      <c r="H38" s="206">
        <f>ISI!H34+NFM!H50+CHI!H39+NMM!H38+PPA!H39+FBT!H19+TRE!H19+MAE!H19+TEL!H19+WWP!H19+OIS!H19</f>
        <v>113.33241616509029</v>
      </c>
      <c r="I38" s="206">
        <f>ISI!I34+NFM!I50+CHI!I39+NMM!I38+PPA!I39+FBT!I19+TRE!I19+MAE!I19+TEL!I19+WWP!I19+OIS!I19</f>
        <v>111.003611349957</v>
      </c>
      <c r="J38" s="206">
        <f>ISI!J34+NFM!J50+CHI!J39+NMM!J38+PPA!J39+FBT!J19+TRE!J19+MAE!J19+TEL!J19+WWP!J19+OIS!J19</f>
        <v>117.9898538263113</v>
      </c>
      <c r="K38" s="206">
        <f>ISI!K34+NFM!K50+CHI!K39+NMM!K38+PPA!K39+FBT!K19+TRE!K19+MAE!K19+TEL!K19+WWP!K19+OIS!K19</f>
        <v>111.7798796216681</v>
      </c>
      <c r="L38" s="206">
        <f>ISI!L34+NFM!L50+CHI!L39+NMM!L38+PPA!L39+FBT!L19+TRE!L19+MAE!L19+TEL!L19+WWP!L19+OIS!L19</f>
        <v>90.044883920894236</v>
      </c>
      <c r="M38" s="206">
        <f>ISI!M34+NFM!M50+CHI!M39+NMM!M38+PPA!M39+FBT!M19+TRE!M19+MAE!M19+TEL!M19+WWP!M19+OIS!M19</f>
        <v>77.624935511607902</v>
      </c>
      <c r="N38" s="206">
        <f>ISI!N34+NFM!N50+CHI!N39+NMM!N38+PPA!N39+FBT!N19+TRE!N19+MAE!N19+TEL!N19+WWP!N19+OIS!N19</f>
        <v>72.967411865864136</v>
      </c>
      <c r="O38" s="206">
        <f>ISI!O34+NFM!O50+CHI!O39+NMM!O38+PPA!O39+FBT!O19+TRE!O19+MAE!O19+TEL!O19+WWP!O19+OIS!O19</f>
        <v>104.11650902837491</v>
      </c>
      <c r="P38" s="206">
        <f>ISI!P34+NFM!P50+CHI!P39+NMM!P38+PPA!P39+FBT!P19+TRE!P19+MAE!P19+TEL!P19+WWP!P19+OIS!P19</f>
        <v>125.2687016337059</v>
      </c>
      <c r="Q38" s="206">
        <f>ISI!Q34+NFM!Q50+CHI!Q39+NMM!Q38+PPA!Q39+FBT!Q19+TRE!Q19+MAE!Q19+TEL!Q19+WWP!Q19+OIS!Q19</f>
        <v>97.238177128116945</v>
      </c>
      <c r="R38" s="206">
        <f>ISI!R34+NFM!R50+CHI!R39+NMM!R38+PPA!R39+FBT!R19+TRE!R19+MAE!R19+TEL!R19+WWP!R19+OIS!R19</f>
        <v>94.829406706792767</v>
      </c>
      <c r="S38" s="206">
        <f>ISI!S34+NFM!S50+CHI!S39+NMM!S38+PPA!S39+FBT!S19+TRE!S19+MAE!S19+TEL!S19+WWP!S19+OIS!S19</f>
        <v>83.840584694754938</v>
      </c>
      <c r="T38" s="206">
        <f>ISI!T34+NFM!T50+CHI!T39+NMM!T38+PPA!T39+FBT!T19+TRE!T19+MAE!T19+TEL!T19+WWP!T19+OIS!T19</f>
        <v>55.812381771281153</v>
      </c>
      <c r="U38" s="206">
        <f>ISI!U34+NFM!U50+CHI!U39+NMM!U38+PPA!U39+FBT!U19+TRE!U19+MAE!U19+TEL!U19+WWP!U19+OIS!U19</f>
        <v>41.841788478073944</v>
      </c>
      <c r="V38" s="206">
        <f>ISI!V34+NFM!V50+CHI!V39+NMM!V38+PPA!V39+FBT!V19+TRE!V19+MAE!V19+TEL!V19+WWP!V19+OIS!V19</f>
        <v>50.189079965606183</v>
      </c>
      <c r="W38" s="206">
        <f>ISI!W34+NFM!W50+CHI!W39+NMM!W38+PPA!W39+FBT!W19+TRE!W19+MAE!W19+TEL!W19+WWP!W19+OIS!W19</f>
        <v>9.726397248495271</v>
      </c>
    </row>
    <row r="39" spans="1:23" ht="12" customHeight="1" x14ac:dyDescent="0.25">
      <c r="A39" s="19" t="s">
        <v>71</v>
      </c>
      <c r="B39" s="207">
        <f t="shared" ref="B39:W39" si="2">B40+B41</f>
        <v>0</v>
      </c>
      <c r="C39" s="207">
        <f t="shared" si="2"/>
        <v>0</v>
      </c>
      <c r="D39" s="207">
        <f t="shared" si="2"/>
        <v>0</v>
      </c>
      <c r="E39" s="207">
        <f t="shared" si="2"/>
        <v>0</v>
      </c>
      <c r="F39" s="207">
        <f t="shared" si="2"/>
        <v>0</v>
      </c>
      <c r="G39" s="207">
        <f t="shared" si="2"/>
        <v>0</v>
      </c>
      <c r="H39" s="207">
        <f t="shared" si="2"/>
        <v>0</v>
      </c>
      <c r="I39" s="207">
        <f t="shared" si="2"/>
        <v>0</v>
      </c>
      <c r="J39" s="207">
        <f t="shared" si="2"/>
        <v>0</v>
      </c>
      <c r="K39" s="207">
        <f t="shared" si="2"/>
        <v>0</v>
      </c>
      <c r="L39" s="207">
        <f t="shared" si="2"/>
        <v>0</v>
      </c>
      <c r="M39" s="207">
        <f t="shared" si="2"/>
        <v>0</v>
      </c>
      <c r="N39" s="207">
        <f t="shared" si="2"/>
        <v>0</v>
      </c>
      <c r="O39" s="207">
        <f t="shared" si="2"/>
        <v>0</v>
      </c>
      <c r="P39" s="207">
        <f t="shared" si="2"/>
        <v>0</v>
      </c>
      <c r="Q39" s="207">
        <f t="shared" si="2"/>
        <v>0</v>
      </c>
      <c r="R39" s="207">
        <f t="shared" si="2"/>
        <v>0</v>
      </c>
      <c r="S39" s="207">
        <f t="shared" si="2"/>
        <v>0</v>
      </c>
      <c r="T39" s="207">
        <f t="shared" si="2"/>
        <v>0</v>
      </c>
      <c r="U39" s="207">
        <f t="shared" si="2"/>
        <v>0</v>
      </c>
      <c r="V39" s="207">
        <f t="shared" si="2"/>
        <v>0</v>
      </c>
      <c r="W39" s="207">
        <f t="shared" si="2"/>
        <v>0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0</v>
      </c>
      <c r="C40" s="206">
        <f>ISI!C36+NFM!C52+CHI!C41+NMM!C40+PPA!C41+FBT!C21+TRE!C21+MAE!C21+TEL!C21+WWP!C21+OIS!C21</f>
        <v>0</v>
      </c>
      <c r="D40" s="206">
        <f>ISI!D36+NFM!D52+CHI!D41+NMM!D40+PPA!D41+FBT!D21+TRE!D21+MAE!D21+TEL!D21+WWP!D21+OIS!D21</f>
        <v>0</v>
      </c>
      <c r="E40" s="206">
        <f>ISI!E36+NFM!E52+CHI!E41+NMM!E40+PPA!E41+FBT!E21+TRE!E21+MAE!E21+TEL!E21+WWP!E21+OIS!E21</f>
        <v>0</v>
      </c>
      <c r="F40" s="206">
        <f>ISI!F36+NFM!F52+CHI!F41+NMM!F40+PPA!F41+FBT!F21+TRE!F21+MAE!F21+TEL!F21+WWP!F21+OIS!F21</f>
        <v>0</v>
      </c>
      <c r="G40" s="206">
        <f>ISI!G36+NFM!G52+CHI!G41+NMM!G40+PPA!G41+FBT!G21+TRE!G21+MAE!G21+TEL!G21+WWP!G21+OIS!G21</f>
        <v>0</v>
      </c>
      <c r="H40" s="206">
        <f>ISI!H36+NFM!H52+CHI!H41+NMM!H40+PPA!H41+FBT!H21+TRE!H21+MAE!H21+TEL!H21+WWP!H21+OIS!H21</f>
        <v>0</v>
      </c>
      <c r="I40" s="206">
        <f>ISI!I36+NFM!I52+CHI!I41+NMM!I40+PPA!I41+FBT!I21+TRE!I21+MAE!I21+TEL!I21+WWP!I21+OIS!I21</f>
        <v>0</v>
      </c>
      <c r="J40" s="206">
        <f>ISI!J36+NFM!J52+CHI!J41+NMM!J40+PPA!J41+FBT!J21+TRE!J21+MAE!J21+TEL!J21+WWP!J21+OIS!J21</f>
        <v>0</v>
      </c>
      <c r="K40" s="206">
        <f>ISI!K36+NFM!K52+CHI!K41+NMM!K40+PPA!K41+FBT!K21+TRE!K21+MAE!K21+TEL!K21+WWP!K21+OIS!K21</f>
        <v>0</v>
      </c>
      <c r="L40" s="206">
        <f>ISI!L36+NFM!L52+CHI!L41+NMM!L40+PPA!L41+FBT!L21+TRE!L21+MAE!L21+TEL!L21+WWP!L21+OIS!L21</f>
        <v>0</v>
      </c>
      <c r="M40" s="206">
        <f>ISI!M36+NFM!M52+CHI!M41+NMM!M40+PPA!M41+FBT!M21+TRE!M21+MAE!M21+TEL!M21+WWP!M21+OIS!M21</f>
        <v>0</v>
      </c>
      <c r="N40" s="206">
        <f>ISI!N36+NFM!N52+CHI!N41+NMM!N40+PPA!N41+FBT!N21+TRE!N21+MAE!N21+TEL!N21+WWP!N21+OIS!N21</f>
        <v>0</v>
      </c>
      <c r="O40" s="206">
        <f>ISI!O36+NFM!O52+CHI!O41+NMM!O40+PPA!O41+FBT!O21+TRE!O21+MAE!O21+TEL!O21+WWP!O21+OIS!O21</f>
        <v>0</v>
      </c>
      <c r="P40" s="206">
        <f>ISI!P36+NFM!P52+CHI!P41+NMM!P40+PPA!P41+FBT!P21+TRE!P21+MAE!P21+TEL!P21+WWP!P21+OIS!P21</f>
        <v>0</v>
      </c>
      <c r="Q40" s="206">
        <f>ISI!Q36+NFM!Q52+CHI!Q41+NMM!Q40+PPA!Q41+FBT!Q21+TRE!Q21+MAE!Q21+TEL!Q21+WWP!Q21+OIS!Q21</f>
        <v>0</v>
      </c>
      <c r="R40" s="206">
        <f>ISI!R36+NFM!R52+CHI!R41+NMM!R40+PPA!R41+FBT!R21+TRE!R21+MAE!R21+TEL!R21+WWP!R21+OIS!R21</f>
        <v>0</v>
      </c>
      <c r="S40" s="206">
        <f>ISI!S36+NFM!S52+CHI!S41+NMM!S40+PPA!S41+FBT!S21+TRE!S21+MAE!S21+TEL!S21+WWP!S21+OIS!S21</f>
        <v>0</v>
      </c>
      <c r="T40" s="206">
        <f>ISI!T36+NFM!T52+CHI!T41+NMM!T40+PPA!T41+FBT!T21+TRE!T21+MAE!T21+TEL!T21+WWP!T21+OIS!T21</f>
        <v>0</v>
      </c>
      <c r="U40" s="206">
        <f>ISI!U36+NFM!U52+CHI!U41+NMM!U40+PPA!U41+FBT!U21+TRE!U21+MAE!U21+TEL!U21+WWP!U21+OIS!U21</f>
        <v>0</v>
      </c>
      <c r="V40" s="206">
        <f>ISI!V36+NFM!V52+CHI!V41+NMM!V40+PPA!V41+FBT!V21+TRE!V21+MAE!V21+TEL!V21+WWP!V21+OIS!V21</f>
        <v>0</v>
      </c>
      <c r="W40" s="206">
        <f>ISI!W36+NFM!W52+CHI!W41+NMM!W40+PPA!W41+FBT!W21+TRE!W21+MAE!W21+TEL!W21+WWP!W21+OIS!W21</f>
        <v>0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0</v>
      </c>
      <c r="C41" s="206">
        <f>ISI!C37+NFM!C53+CHI!C42+NMM!C41+PPA!C42+FBT!C22+TRE!C22+MAE!C22+TEL!C22+WWP!C22+OIS!C22</f>
        <v>0</v>
      </c>
      <c r="D41" s="206">
        <f>ISI!D37+NFM!D53+CHI!D42+NMM!D41+PPA!D42+FBT!D22+TRE!D22+MAE!D22+TEL!D22+WWP!D22+OIS!D22</f>
        <v>0</v>
      </c>
      <c r="E41" s="206">
        <f>ISI!E37+NFM!E53+CHI!E42+NMM!E41+PPA!E42+FBT!E22+TRE!E22+MAE!E22+TEL!E22+WWP!E22+OIS!E22</f>
        <v>0</v>
      </c>
      <c r="F41" s="206">
        <f>ISI!F37+NFM!F53+CHI!F42+NMM!F41+PPA!F42+FBT!F22+TRE!F22+MAE!F22+TEL!F22+WWP!F22+OIS!F22</f>
        <v>0</v>
      </c>
      <c r="G41" s="206">
        <f>ISI!G37+NFM!G53+CHI!G42+NMM!G41+PPA!G42+FBT!G22+TRE!G22+MAE!G22+TEL!G22+WWP!G22+OIS!G22</f>
        <v>0</v>
      </c>
      <c r="H41" s="206">
        <f>ISI!H37+NFM!H53+CHI!H42+NMM!H41+PPA!H42+FBT!H22+TRE!H22+MAE!H22+TEL!H22+WWP!H22+OIS!H22</f>
        <v>0</v>
      </c>
      <c r="I41" s="206">
        <f>ISI!I37+NFM!I53+CHI!I42+NMM!I41+PPA!I42+FBT!I22+TRE!I22+MAE!I22+TEL!I22+WWP!I22+OIS!I22</f>
        <v>0</v>
      </c>
      <c r="J41" s="206">
        <f>ISI!J37+NFM!J53+CHI!J42+NMM!J41+PPA!J42+FBT!J22+TRE!J22+MAE!J22+TEL!J22+WWP!J22+OIS!J22</f>
        <v>0</v>
      </c>
      <c r="K41" s="206">
        <f>ISI!K37+NFM!K53+CHI!K42+NMM!K41+PPA!K42+FBT!K22+TRE!K22+MAE!K22+TEL!K22+WWP!K22+OIS!K22</f>
        <v>0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</v>
      </c>
      <c r="O41" s="206">
        <f>ISI!O37+NFM!O53+CHI!O42+NMM!O41+PPA!O42+FBT!O22+TRE!O22+MAE!O22+TEL!O22+WWP!O22+OIS!O22</f>
        <v>0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25">
      <c r="A42" s="19" t="s">
        <v>37</v>
      </c>
      <c r="B42" s="207">
        <f t="shared" ref="B42:W42" si="3">SUM(B43:B48)</f>
        <v>0.9792777300085983</v>
      </c>
      <c r="C42" s="207">
        <f t="shared" si="3"/>
        <v>2.1018056749785039</v>
      </c>
      <c r="D42" s="207">
        <f t="shared" si="3"/>
        <v>2.1496130696474629</v>
      </c>
      <c r="E42" s="207">
        <f t="shared" si="3"/>
        <v>5.3979363714531363</v>
      </c>
      <c r="F42" s="207">
        <f t="shared" si="3"/>
        <v>4.7291487532244192</v>
      </c>
      <c r="G42" s="207">
        <f t="shared" si="3"/>
        <v>4.2036973344797932</v>
      </c>
      <c r="H42" s="207">
        <f t="shared" si="3"/>
        <v>3.2005159071367149</v>
      </c>
      <c r="I42" s="207">
        <f t="shared" si="3"/>
        <v>10.05537403267412</v>
      </c>
      <c r="J42" s="207">
        <f t="shared" si="3"/>
        <v>12.420034393809109</v>
      </c>
      <c r="K42" s="207">
        <f t="shared" si="3"/>
        <v>14.211349957007739</v>
      </c>
      <c r="L42" s="207">
        <f t="shared" si="3"/>
        <v>16.146001719690453</v>
      </c>
      <c r="M42" s="207">
        <f t="shared" si="3"/>
        <v>9.0044711951848679</v>
      </c>
      <c r="N42" s="207">
        <f t="shared" si="3"/>
        <v>5.0396388650042976</v>
      </c>
      <c r="O42" s="207">
        <f t="shared" si="3"/>
        <v>6.9504729148753217</v>
      </c>
      <c r="P42" s="207">
        <f t="shared" si="3"/>
        <v>17.817884780739469</v>
      </c>
      <c r="Q42" s="207">
        <f t="shared" si="3"/>
        <v>25.413155631986243</v>
      </c>
      <c r="R42" s="207">
        <f t="shared" si="3"/>
        <v>30.333447979363719</v>
      </c>
      <c r="S42" s="207">
        <f t="shared" si="3"/>
        <v>44.901461736887356</v>
      </c>
      <c r="T42" s="207">
        <f t="shared" si="3"/>
        <v>56.48503869303525</v>
      </c>
      <c r="U42" s="207">
        <f t="shared" si="3"/>
        <v>60.946001719690464</v>
      </c>
      <c r="V42" s="207">
        <f t="shared" si="3"/>
        <v>76.96483233018057</v>
      </c>
      <c r="W42" s="207">
        <f t="shared" si="3"/>
        <v>86.340756663800519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0.9792777300085983</v>
      </c>
      <c r="C43" s="206">
        <f>ISI!C39+NFM!C55+CHI!C44+NMM!C43+PPA!C44+FBT!C24+TRE!C24+MAE!C24+TEL!C24+WWP!C24+OIS!C24</f>
        <v>2.1018056749785039</v>
      </c>
      <c r="D43" s="206">
        <f>ISI!D39+NFM!D55+CHI!D44+NMM!D43+PPA!D44+FBT!D24+TRE!D24+MAE!D24+TEL!D24+WWP!D24+OIS!D24</f>
        <v>2.1496130696474629</v>
      </c>
      <c r="E43" s="206">
        <f>ISI!E39+NFM!E55+CHI!E44+NMM!E43+PPA!E44+FBT!E24+TRE!E24+MAE!E24+TEL!E24+WWP!E24+OIS!E24</f>
        <v>5.3979363714531363</v>
      </c>
      <c r="F43" s="206">
        <f>ISI!F39+NFM!F55+CHI!F44+NMM!F43+PPA!F44+FBT!F24+TRE!F24+MAE!F24+TEL!F24+WWP!F24+OIS!F24</f>
        <v>4.7291487532244192</v>
      </c>
      <c r="G43" s="206">
        <f>ISI!G39+NFM!G55+CHI!G44+NMM!G43+PPA!G44+FBT!G24+TRE!G24+MAE!G24+TEL!G24+WWP!G24+OIS!G24</f>
        <v>4.2036973344797932</v>
      </c>
      <c r="H43" s="206">
        <f>ISI!H39+NFM!H55+CHI!H44+NMM!H43+PPA!H44+FBT!H24+TRE!H24+MAE!H24+TEL!H24+WWP!H24+OIS!H24</f>
        <v>3.2005159071367149</v>
      </c>
      <c r="I43" s="206">
        <f>ISI!I39+NFM!I55+CHI!I44+NMM!I43+PPA!I44+FBT!I24+TRE!I24+MAE!I24+TEL!I24+WWP!I24+OIS!I24</f>
        <v>10.05537403267412</v>
      </c>
      <c r="J43" s="206">
        <f>ISI!J39+NFM!J55+CHI!J44+NMM!J43+PPA!J44+FBT!J24+TRE!J24+MAE!J24+TEL!J24+WWP!J24+OIS!J24</f>
        <v>12.420034393809109</v>
      </c>
      <c r="K43" s="206">
        <f>ISI!K39+NFM!K55+CHI!K44+NMM!K43+PPA!K44+FBT!K24+TRE!K24+MAE!K24+TEL!K24+WWP!K24+OIS!K24</f>
        <v>13.8530524505589</v>
      </c>
      <c r="L43" s="206">
        <f>ISI!L39+NFM!L55+CHI!L44+NMM!L43+PPA!L44+FBT!L24+TRE!L24+MAE!L24+TEL!L24+WWP!L24+OIS!L24</f>
        <v>15.429492691315559</v>
      </c>
      <c r="M43" s="206">
        <f>ISI!M39+NFM!M55+CHI!M44+NMM!M43+PPA!M44+FBT!M24+TRE!M24+MAE!M24+TEL!M24+WWP!M24+OIS!M24</f>
        <v>7.4042132416165094</v>
      </c>
      <c r="N43" s="206">
        <f>ISI!N39+NFM!N55+CHI!N44+NMM!N43+PPA!N44+FBT!N24+TRE!N24+MAE!N24+TEL!N24+WWP!N24+OIS!N24</f>
        <v>3.3677558039552871</v>
      </c>
      <c r="O43" s="206">
        <f>ISI!O39+NFM!O55+CHI!O44+NMM!O43+PPA!O44+FBT!O24+TRE!O24+MAE!O24+TEL!O24+WWP!O24+OIS!O24</f>
        <v>5.3263112639724843</v>
      </c>
      <c r="P43" s="206">
        <f>ISI!P39+NFM!P55+CHI!P44+NMM!P43+PPA!P44+FBT!P24+TRE!P24+MAE!P24+TEL!P24+WWP!P24+OIS!P24</f>
        <v>16.217626827171109</v>
      </c>
      <c r="Q43" s="206">
        <f>ISI!Q39+NFM!Q55+CHI!Q44+NMM!Q43+PPA!Q44+FBT!Q24+TRE!Q24+MAE!Q24+TEL!Q24+WWP!Q24+OIS!Q24</f>
        <v>23.765090283748926</v>
      </c>
      <c r="R43" s="206">
        <f>ISI!R39+NFM!R55+CHI!R44+NMM!R43+PPA!R44+FBT!R24+TRE!R24+MAE!R24+TEL!R24+WWP!R24+OIS!R24</f>
        <v>28.70928632846088</v>
      </c>
      <c r="S43" s="206">
        <f>ISI!S39+NFM!S55+CHI!S44+NMM!S43+PPA!S44+FBT!S24+TRE!S24+MAE!S24+TEL!S24+WWP!S24+OIS!S24</f>
        <v>43.270679277730004</v>
      </c>
      <c r="T43" s="206">
        <f>ISI!T39+NFM!T55+CHI!T44+NMM!T43+PPA!T44+FBT!T24+TRE!T24+MAE!T24+TEL!T24+WWP!T24+OIS!T24</f>
        <v>54.503009458297505</v>
      </c>
      <c r="U43" s="206">
        <f>ISI!U39+NFM!U55+CHI!U44+NMM!U43+PPA!U44+FBT!U24+TRE!U24+MAE!U24+TEL!U24+WWP!U24+OIS!U24</f>
        <v>58.995872742906286</v>
      </c>
      <c r="V43" s="206">
        <f>ISI!V39+NFM!V55+CHI!V44+NMM!V43+PPA!V44+FBT!V24+TRE!V24+MAE!V24+TEL!V24+WWP!V24+OIS!V24</f>
        <v>74.597506448839212</v>
      </c>
      <c r="W43" s="206">
        <f>ISI!W39+NFM!W55+CHI!W44+NMM!W43+PPA!W44+FBT!W24+TRE!W24+MAE!W24+TEL!W24+WWP!W24+OIS!W24</f>
        <v>83.875494411006017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</v>
      </c>
      <c r="C44" s="206">
        <f>ISI!C40+NFM!C56+CHI!C45+NMM!C44+PPA!C45+FBT!C25+TRE!C25+MAE!C25+TEL!C25+WWP!C25+OIS!C25</f>
        <v>0</v>
      </c>
      <c r="D44" s="206">
        <f>ISI!D40+NFM!D56+CHI!D45+NMM!D44+PPA!D45+FBT!D25+TRE!D25+MAE!D25+TEL!D25+WWP!D25+OIS!D25</f>
        <v>0</v>
      </c>
      <c r="E44" s="206">
        <f>ISI!E40+NFM!E56+CHI!E45+NMM!E44+PPA!E45+FBT!E25+TRE!E25+MAE!E25+TEL!E25+WWP!E25+OIS!E25</f>
        <v>0</v>
      </c>
      <c r="F44" s="206">
        <f>ISI!F40+NFM!F56+CHI!F45+NMM!F44+PPA!F45+FBT!F25+TRE!F25+MAE!F25+TEL!F25+WWP!F25+OIS!F25</f>
        <v>0</v>
      </c>
      <c r="G44" s="206">
        <f>ISI!G40+NFM!G56+CHI!G45+NMM!G44+PPA!G45+FBT!G25+TRE!G25+MAE!G25+TEL!G25+WWP!G25+OIS!G25</f>
        <v>0</v>
      </c>
      <c r="H44" s="206">
        <f>ISI!H40+NFM!H56+CHI!H45+NMM!H44+PPA!H45+FBT!H25+TRE!H25+MAE!H25+TEL!H25+WWP!H25+OIS!H25</f>
        <v>0</v>
      </c>
      <c r="I44" s="206">
        <f>ISI!I40+NFM!I56+CHI!I45+NMM!I44+PPA!I45+FBT!I25+TRE!I25+MAE!I25+TEL!I25+WWP!I25+OIS!I25</f>
        <v>0</v>
      </c>
      <c r="J44" s="206">
        <f>ISI!J40+NFM!J56+CHI!J45+NMM!J44+PPA!J45+FBT!J25+TRE!J25+MAE!J25+TEL!J25+WWP!J25+OIS!J25</f>
        <v>0</v>
      </c>
      <c r="K44" s="206">
        <f>ISI!K40+NFM!K56+CHI!K45+NMM!K44+PPA!K45+FBT!K25+TRE!K25+MAE!K25+TEL!K25+WWP!K25+OIS!K25</f>
        <v>0.35829750644883918</v>
      </c>
      <c r="L44" s="206">
        <f>ISI!L40+NFM!L56+CHI!L45+NMM!L44+PPA!L45+FBT!L25+TRE!L25+MAE!L25+TEL!L25+WWP!L25+OIS!L25</f>
        <v>0.7165090283748925</v>
      </c>
      <c r="M44" s="206">
        <f>ISI!M40+NFM!M56+CHI!M45+NMM!M44+PPA!M45+FBT!M25+TRE!M25+MAE!M25+TEL!M25+WWP!M25+OIS!M25</f>
        <v>1.6002579535683581</v>
      </c>
      <c r="N44" s="206">
        <f>ISI!N40+NFM!N56+CHI!N45+NMM!N44+PPA!N45+FBT!N25+TRE!N25+MAE!N25+TEL!N25+WWP!N25+OIS!N25</f>
        <v>1.671883061049011</v>
      </c>
      <c r="O44" s="206">
        <f>ISI!O40+NFM!O56+CHI!O45+NMM!O44+PPA!O45+FBT!O25+TRE!O25+MAE!O25+TEL!O25+WWP!O25+OIS!O25</f>
        <v>1.6241616509028369</v>
      </c>
      <c r="P44" s="206">
        <f>ISI!P40+NFM!P56+CHI!P45+NMM!P44+PPA!P45+FBT!P25+TRE!P25+MAE!P25+TEL!P25+WWP!P25+OIS!P25</f>
        <v>1.6002579535683581</v>
      </c>
      <c r="Q44" s="206">
        <f>ISI!Q40+NFM!Q56+CHI!Q45+NMM!Q44+PPA!Q45+FBT!Q25+TRE!Q25+MAE!Q25+TEL!Q25+WWP!Q25+OIS!Q25</f>
        <v>1.6480653482373171</v>
      </c>
      <c r="R44" s="206">
        <f>ISI!R40+NFM!R56+CHI!R45+NMM!R44+PPA!R45+FBT!R25+TRE!R25+MAE!R25+TEL!R25+WWP!R25+OIS!R25</f>
        <v>1.6241616509028369</v>
      </c>
      <c r="S44" s="206">
        <f>ISI!S40+NFM!S56+CHI!S45+NMM!S44+PPA!S45+FBT!S25+TRE!S25+MAE!S25+TEL!S25+WWP!S25+OIS!S25</f>
        <v>1.6307824591573521</v>
      </c>
      <c r="T44" s="206">
        <f>ISI!T40+NFM!T56+CHI!T45+NMM!T44+PPA!T45+FBT!T25+TRE!T25+MAE!T25+TEL!T25+WWP!T25+OIS!T25</f>
        <v>1.5807394668959589</v>
      </c>
      <c r="U44" s="206">
        <f>ISI!U40+NFM!U56+CHI!U45+NMM!U44+PPA!U45+FBT!U25+TRE!U25+MAE!U25+TEL!U25+WWP!U25+OIS!U25</f>
        <v>1.5488392089423899</v>
      </c>
      <c r="V44" s="206">
        <f>ISI!V40+NFM!V56+CHI!V45+NMM!V44+PPA!V45+FBT!V25+TRE!V25+MAE!V25+TEL!V25+WWP!V25+OIS!V25</f>
        <v>1.572055030094583</v>
      </c>
      <c r="W44" s="206">
        <f>ISI!W40+NFM!W56+CHI!W45+NMM!W44+PPA!W45+FBT!W25+TRE!W25+MAE!W25+TEL!W25+WWP!W25+OIS!W25</f>
        <v>1.608856405846947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0.39398108340498705</v>
      </c>
      <c r="W45" s="206">
        <f>ISI!W41+NFM!W57+CHI!W46+NMM!W45+PPA!W46+FBT!W26+TRE!W26+MAE!W26+TEL!W26+WWP!W26+OIS!W26</f>
        <v>0.45511607910576096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0.40128976784178838</v>
      </c>
      <c r="U46" s="206">
        <f>ISI!U42+NFM!U58+CHI!U47+NMM!U46+PPA!U47+FBT!U27+TRE!U27+MAE!U27+TEL!U27+WWP!U27+OIS!U27</f>
        <v>0.40128976784178838</v>
      </c>
      <c r="V46" s="206">
        <f>ISI!V42+NFM!V58+CHI!V47+NMM!V46+PPA!V47+FBT!V27+TRE!V27+MAE!V27+TEL!V27+WWP!V27+OIS!V27</f>
        <v>0.40128976784178838</v>
      </c>
      <c r="W46" s="206">
        <f>ISI!W42+NFM!W58+CHI!W47+NMM!W46+PPA!W47+FBT!W27+TRE!W27+MAE!W27+TEL!W27+WWP!W27+OIS!W27</f>
        <v>0.40128976784178838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0</v>
      </c>
      <c r="C49" s="208">
        <f>ISI!C45+NFM!C61+CHI!C50+NMM!C49+PPA!C50+FBT!C30+TRE!C30+MAE!C30+TEL!C30+WWP!C30+OIS!C30</f>
        <v>0</v>
      </c>
      <c r="D49" s="208">
        <f>ISI!D45+NFM!D61+CHI!D50+NMM!D49+PPA!D50+FBT!D30+TRE!D30+MAE!D30+TEL!D30+WWP!D30+OIS!D30</f>
        <v>0</v>
      </c>
      <c r="E49" s="208">
        <f>ISI!E45+NFM!E61+CHI!E50+NMM!E49+PPA!E50+FBT!E30+TRE!E30+MAE!E30+TEL!E30+WWP!E30+OIS!E30</f>
        <v>0</v>
      </c>
      <c r="F49" s="208">
        <f>ISI!F45+NFM!F61+CHI!F50+NMM!F49+PPA!F50+FBT!F30+TRE!F30+MAE!F30+TEL!F30+WWP!F30+OIS!F30</f>
        <v>0</v>
      </c>
      <c r="G49" s="208">
        <f>ISI!G45+NFM!G61+CHI!G50+NMM!G49+PPA!G50+FBT!G30+TRE!G30+MAE!G30+TEL!G30+WWP!G30+OIS!G30</f>
        <v>0</v>
      </c>
      <c r="H49" s="208">
        <f>ISI!H45+NFM!H61+CHI!H50+NMM!H49+PPA!H50+FBT!H30+TRE!H30+MAE!H30+TEL!H30+WWP!H30+OIS!H30</f>
        <v>0</v>
      </c>
      <c r="I49" s="208">
        <f>ISI!I45+NFM!I61+CHI!I50+NMM!I49+PPA!I50+FBT!I30+TRE!I30+MAE!I30+TEL!I30+WWP!I30+OIS!I30</f>
        <v>0</v>
      </c>
      <c r="J49" s="208">
        <f>ISI!J45+NFM!J61+CHI!J50+NMM!J49+PPA!J50+FBT!J30+TRE!J30+MAE!J30+TEL!J30+WWP!J30+OIS!J30</f>
        <v>0</v>
      </c>
      <c r="K49" s="208">
        <f>ISI!K45+NFM!K61+CHI!K50+NMM!K49+PPA!K50+FBT!K30+TRE!K30+MAE!K30+TEL!K30+WWP!K30+OIS!K30</f>
        <v>0</v>
      </c>
      <c r="L49" s="208">
        <f>ISI!L45+NFM!L61+CHI!L50+NMM!L49+PPA!L50+FBT!L30+TRE!L30+MAE!L30+TEL!L30+WWP!L30+OIS!L30</f>
        <v>0</v>
      </c>
      <c r="M49" s="208">
        <f>ISI!M45+NFM!M61+CHI!M50+NMM!M49+PPA!M50+FBT!M30+TRE!M30+MAE!M30+TEL!M30+WWP!M30+OIS!M30</f>
        <v>0</v>
      </c>
      <c r="N49" s="208">
        <f>ISI!N45+NFM!N61+CHI!N50+NMM!N49+PPA!N50+FBT!N30+TRE!N30+MAE!N30+TEL!N30+WWP!N30+OIS!N30</f>
        <v>0</v>
      </c>
      <c r="O49" s="208">
        <f>ISI!O45+NFM!O61+CHI!O50+NMM!O49+PPA!O50+FBT!O30+TRE!O30+MAE!O30+TEL!O30+WWP!O30+OIS!O30</f>
        <v>0</v>
      </c>
      <c r="P49" s="208">
        <f>ISI!P45+NFM!P61+CHI!P50+NMM!P49+PPA!P50+FBT!P30+TRE!P30+MAE!P30+TEL!P30+WWP!P30+OIS!P30</f>
        <v>0</v>
      </c>
      <c r="Q49" s="208">
        <f>ISI!Q45+NFM!Q61+CHI!Q50+NMM!Q49+PPA!Q50+FBT!Q30+TRE!Q30+MAE!Q30+TEL!Q30+WWP!Q30+OIS!Q30</f>
        <v>0</v>
      </c>
      <c r="R49" s="208">
        <f>ISI!R45+NFM!R61+CHI!R50+NMM!R49+PPA!R50+FBT!R30+TRE!R30+MAE!R30+TEL!R30+WWP!R30+OIS!R30</f>
        <v>0</v>
      </c>
      <c r="S49" s="208">
        <f>ISI!S45+NFM!S61+CHI!S50+NMM!S49+PPA!S50+FBT!S30+TRE!S30+MAE!S30+TEL!S30+WWP!S30+OIS!S30</f>
        <v>0</v>
      </c>
      <c r="T49" s="208">
        <f>ISI!T45+NFM!T61+CHI!T50+NMM!T49+PPA!T50+FBT!T30+TRE!T30+MAE!T30+TEL!T30+WWP!T30+OIS!T30</f>
        <v>0</v>
      </c>
      <c r="U49" s="208">
        <f>ISI!U45+NFM!U61+CHI!U50+NMM!U49+PPA!U50+FBT!U30+TRE!U30+MAE!U30+TEL!U30+WWP!U30+OIS!U30</f>
        <v>0</v>
      </c>
      <c r="V49" s="208">
        <f>ISI!V45+NFM!V61+CHI!V50+NMM!V49+PPA!V50+FBT!V30+TRE!V30+MAE!V30+TEL!V30+WWP!V30+OIS!V30</f>
        <v>0</v>
      </c>
      <c r="W49" s="208">
        <f>ISI!W45+NFM!W61+CHI!W50+NMM!W49+PPA!W50+FBT!W30+TRE!W30+MAE!W30+TEL!W30+WWP!W30+OIS!W30</f>
        <v>0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38.349097162510738</v>
      </c>
      <c r="C50" s="209">
        <f>ISI!C46+NFM!C62+CHI!C51+NMM!C50+PPA!C51+FBT!C31+TRE!C31+MAE!C31+TEL!C31+WWP!C31+OIS!C31</f>
        <v>38.779019776440251</v>
      </c>
      <c r="D50" s="209">
        <f>ISI!D46+NFM!D62+CHI!D51+NMM!D50+PPA!D51+FBT!D31+TRE!D31+MAE!D31+TEL!D31+WWP!D31+OIS!D31</f>
        <v>40.756663800515909</v>
      </c>
      <c r="E50" s="209">
        <f>ISI!E46+NFM!E62+CHI!E51+NMM!E50+PPA!E51+FBT!E31+TRE!E31+MAE!E31+TEL!E31+WWP!E31+OIS!E31</f>
        <v>44.282029234737749</v>
      </c>
      <c r="F50" s="209">
        <f>ISI!F46+NFM!F62+CHI!F51+NMM!F50+PPA!F51+FBT!F31+TRE!F31+MAE!F31+TEL!F31+WWP!F31+OIS!F31</f>
        <v>46.173688736027515</v>
      </c>
      <c r="G50" s="209">
        <f>ISI!G46+NFM!G62+CHI!G51+NMM!G50+PPA!G51+FBT!G31+TRE!G31+MAE!G31+TEL!G31+WWP!G31+OIS!G31</f>
        <v>46.947549441100605</v>
      </c>
      <c r="H50" s="209">
        <f>ISI!H46+NFM!H62+CHI!H51+NMM!H50+PPA!H51+FBT!H31+TRE!H31+MAE!H31+TEL!H31+WWP!H31+OIS!H31</f>
        <v>48.495270851246779</v>
      </c>
      <c r="I50" s="209">
        <f>ISI!I46+NFM!I62+CHI!I51+NMM!I50+PPA!I51+FBT!I31+TRE!I31+MAE!I31+TEL!I31+WWP!I31+OIS!I31</f>
        <v>51.762682717110906</v>
      </c>
      <c r="J50" s="209">
        <f>ISI!J46+NFM!J62+CHI!J51+NMM!J50+PPA!J51+FBT!J31+TRE!J31+MAE!J31+TEL!J31+WWP!J31+OIS!J31</f>
        <v>54.600171969045569</v>
      </c>
      <c r="K50" s="209">
        <f>ISI!K46+NFM!K62+CHI!K51+NMM!K50+PPA!K51+FBT!K31+TRE!K31+MAE!K31+TEL!K31+WWP!K31+OIS!K31</f>
        <v>50.816852966466037</v>
      </c>
      <c r="L50" s="209">
        <f>ISI!L46+NFM!L62+CHI!L51+NMM!L50+PPA!L51+FBT!L31+TRE!L31+MAE!L31+TEL!L31+WWP!L31+OIS!L31</f>
        <v>49.785038693035247</v>
      </c>
      <c r="M50" s="209">
        <f>ISI!M46+NFM!M62+CHI!M51+NMM!M50+PPA!M51+FBT!M31+TRE!M31+MAE!M31+TEL!M31+WWP!M31+OIS!M31</f>
        <v>45.485812553740331</v>
      </c>
      <c r="N50" s="209">
        <f>ISI!N46+NFM!N62+CHI!N51+NMM!N50+PPA!N51+FBT!N31+TRE!N31+MAE!N31+TEL!N31+WWP!N31+OIS!N31</f>
        <v>41.702493551160785</v>
      </c>
      <c r="O50" s="209">
        <f>ISI!O46+NFM!O62+CHI!O51+NMM!O50+PPA!O51+FBT!O31+TRE!O31+MAE!O31+TEL!O31+WWP!O31+OIS!O31</f>
        <v>39.724849527085127</v>
      </c>
      <c r="P50" s="209">
        <f>ISI!P46+NFM!P62+CHI!P51+NMM!P50+PPA!P51+FBT!P31+TRE!P31+MAE!P31+TEL!P31+WWP!P31+OIS!P31</f>
        <v>39.810834049871012</v>
      </c>
      <c r="Q50" s="209">
        <f>ISI!Q46+NFM!Q62+CHI!Q51+NMM!Q50+PPA!Q51+FBT!Q31+TRE!Q31+MAE!Q31+TEL!Q31+WWP!Q31+OIS!Q31</f>
        <v>39.46689595872742</v>
      </c>
      <c r="R50" s="209">
        <f>ISI!R46+NFM!R62+CHI!R51+NMM!R50+PPA!R51+FBT!R31+TRE!R31+MAE!R31+TEL!R31+WWP!R31+OIS!R31</f>
        <v>41.788478073946692</v>
      </c>
      <c r="S50" s="209">
        <f>ISI!S46+NFM!S62+CHI!S51+NMM!S50+PPA!S51+FBT!S31+TRE!S31+MAE!S31+TEL!S31+WWP!S31+OIS!S31</f>
        <v>44.561049011177985</v>
      </c>
      <c r="T50" s="209">
        <f>ISI!T46+NFM!T62+CHI!T51+NMM!T50+PPA!T51+FBT!T31+TRE!T31+MAE!T31+TEL!T31+WWP!T31+OIS!T31</f>
        <v>45.574806534823736</v>
      </c>
      <c r="U50" s="209">
        <f>ISI!U46+NFM!U62+CHI!U51+NMM!U50+PPA!U51+FBT!U31+TRE!U31+MAE!U31+TEL!U31+WWP!U31+OIS!U31</f>
        <v>45.741272570937234</v>
      </c>
      <c r="V50" s="209">
        <f>ISI!V46+NFM!V62+CHI!V51+NMM!V50+PPA!V51+FBT!V31+TRE!V31+MAE!V31+TEL!V31+WWP!V31+OIS!V31</f>
        <v>45.704127257093717</v>
      </c>
      <c r="W50" s="209">
        <f>ISI!W46+NFM!W62+CHI!W51+NMM!W50+PPA!W51+FBT!W31+TRE!W31+MAE!W31+TEL!W31+WWP!W31+OIS!W31</f>
        <v>47.717970765262251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277.53648730052078</v>
      </c>
      <c r="C51" s="212">
        <f t="shared" si="4"/>
        <v>259.35876844869864</v>
      </c>
      <c r="D51" s="212">
        <f t="shared" si="4"/>
        <v>265.24152691703637</v>
      </c>
      <c r="E51" s="212">
        <f t="shared" si="4"/>
        <v>279.11080901961498</v>
      </c>
      <c r="F51" s="212">
        <f t="shared" si="4"/>
        <v>300.53312096582414</v>
      </c>
      <c r="G51" s="212">
        <f t="shared" si="4"/>
        <v>295.93830056921212</v>
      </c>
      <c r="H51" s="212">
        <f t="shared" si="4"/>
        <v>282.80530944055408</v>
      </c>
      <c r="I51" s="212">
        <f t="shared" si="4"/>
        <v>291.8899320642011</v>
      </c>
      <c r="J51" s="212">
        <f t="shared" si="4"/>
        <v>297.25597592433371</v>
      </c>
      <c r="K51" s="212">
        <f t="shared" si="4"/>
        <v>261.25262252794494</v>
      </c>
      <c r="L51" s="212">
        <f t="shared" si="4"/>
        <v>236.44617368873605</v>
      </c>
      <c r="M51" s="212">
        <f t="shared" si="4"/>
        <v>210.42742906276871</v>
      </c>
      <c r="N51" s="212">
        <f t="shared" si="4"/>
        <v>173.58744625967319</v>
      </c>
      <c r="O51" s="212">
        <f t="shared" si="4"/>
        <v>186.21263972484951</v>
      </c>
      <c r="P51" s="212">
        <f t="shared" si="4"/>
        <v>225.53946689595872</v>
      </c>
      <c r="Q51" s="212">
        <f t="shared" si="4"/>
        <v>211.59234737747201</v>
      </c>
      <c r="R51" s="212">
        <f t="shared" si="4"/>
        <v>215.36956147893369</v>
      </c>
      <c r="S51" s="212">
        <f t="shared" si="4"/>
        <v>234.19982803095439</v>
      </c>
      <c r="T51" s="212">
        <f t="shared" si="4"/>
        <v>227.68856405846955</v>
      </c>
      <c r="U51" s="212">
        <f t="shared" si="4"/>
        <v>228.64823731728293</v>
      </c>
      <c r="V51" s="212">
        <f t="shared" si="4"/>
        <v>244.58357695614791</v>
      </c>
      <c r="W51" s="212">
        <f t="shared" si="4"/>
        <v>246.34368013757518</v>
      </c>
    </row>
    <row r="52" spans="1:23" ht="12" customHeight="1" x14ac:dyDescent="0.25">
      <c r="A52" s="17" t="s">
        <v>16</v>
      </c>
      <c r="B52" s="211">
        <f>ISI!B$47</f>
        <v>0</v>
      </c>
      <c r="C52" s="211">
        <f>ISI!C$47</f>
        <v>0</v>
      </c>
      <c r="D52" s="211">
        <f>ISI!D$47</f>
        <v>0</v>
      </c>
      <c r="E52" s="211">
        <f>ISI!E$47</f>
        <v>0</v>
      </c>
      <c r="F52" s="211">
        <f>ISI!F$47</f>
        <v>0</v>
      </c>
      <c r="G52" s="211">
        <f>ISI!G$47</f>
        <v>0</v>
      </c>
      <c r="H52" s="211">
        <f>ISI!H$47</f>
        <v>0</v>
      </c>
      <c r="I52" s="211">
        <f>ISI!I$47</f>
        <v>0</v>
      </c>
      <c r="J52" s="211">
        <f>ISI!J$47</f>
        <v>0</v>
      </c>
      <c r="K52" s="211">
        <f>ISI!K$47</f>
        <v>0</v>
      </c>
      <c r="L52" s="211">
        <f>ISI!L$47</f>
        <v>0</v>
      </c>
      <c r="M52" s="211">
        <f>ISI!M$47</f>
        <v>0</v>
      </c>
      <c r="N52" s="211">
        <f>ISI!N$47</f>
        <v>0</v>
      </c>
      <c r="O52" s="211">
        <f>ISI!O$47</f>
        <v>0</v>
      </c>
      <c r="P52" s="211">
        <f>ISI!P$47</f>
        <v>0</v>
      </c>
      <c r="Q52" s="211">
        <f>ISI!Q$47</f>
        <v>0</v>
      </c>
      <c r="R52" s="211">
        <f>ISI!R$47</f>
        <v>0</v>
      </c>
      <c r="S52" s="211">
        <f>ISI!S$47</f>
        <v>0</v>
      </c>
      <c r="T52" s="211">
        <f>ISI!T$47</f>
        <v>0</v>
      </c>
      <c r="U52" s="211">
        <f>ISI!U$47</f>
        <v>0</v>
      </c>
      <c r="V52" s="211">
        <f>ISI!V$47</f>
        <v>0</v>
      </c>
      <c r="W52" s="211">
        <f>ISI!W$47</f>
        <v>0</v>
      </c>
    </row>
    <row r="53" spans="1:23" ht="12" customHeight="1" x14ac:dyDescent="0.25">
      <c r="A53" s="18" t="s">
        <v>41</v>
      </c>
      <c r="B53" s="206">
        <f>ISI!B$48</f>
        <v>0</v>
      </c>
      <c r="C53" s="206">
        <f>ISI!C$48</f>
        <v>0</v>
      </c>
      <c r="D53" s="206">
        <f>ISI!D$48</f>
        <v>0</v>
      </c>
      <c r="E53" s="206">
        <f>ISI!E$48</f>
        <v>0</v>
      </c>
      <c r="F53" s="206">
        <f>ISI!F$48</f>
        <v>0</v>
      </c>
      <c r="G53" s="206">
        <f>ISI!G$48</f>
        <v>0</v>
      </c>
      <c r="H53" s="206">
        <f>ISI!H$48</f>
        <v>0</v>
      </c>
      <c r="I53" s="206">
        <f>ISI!I$48</f>
        <v>0</v>
      </c>
      <c r="J53" s="206">
        <f>ISI!J$48</f>
        <v>0</v>
      </c>
      <c r="K53" s="206">
        <f>ISI!K$48</f>
        <v>0</v>
      </c>
      <c r="L53" s="206">
        <f>ISI!L$48</f>
        <v>0</v>
      </c>
      <c r="M53" s="206">
        <f>ISI!M$48</f>
        <v>0</v>
      </c>
      <c r="N53" s="206">
        <f>ISI!N$48</f>
        <v>0</v>
      </c>
      <c r="O53" s="206">
        <f>ISI!O$48</f>
        <v>0</v>
      </c>
      <c r="P53" s="206">
        <f>ISI!P$48</f>
        <v>0</v>
      </c>
      <c r="Q53" s="206">
        <f>ISI!Q$48</f>
        <v>0</v>
      </c>
      <c r="R53" s="206">
        <f>ISI!R$48</f>
        <v>0</v>
      </c>
      <c r="S53" s="206">
        <f>ISI!S$48</f>
        <v>0</v>
      </c>
      <c r="T53" s="206">
        <f>ISI!T$48</f>
        <v>0</v>
      </c>
      <c r="U53" s="206">
        <f>ISI!U$48</f>
        <v>0</v>
      </c>
      <c r="V53" s="206">
        <f>ISI!V$48</f>
        <v>0</v>
      </c>
      <c r="W53" s="206">
        <f>ISI!W$48</f>
        <v>0</v>
      </c>
    </row>
    <row r="54" spans="1:23" ht="12" customHeight="1" x14ac:dyDescent="0.25">
      <c r="A54" s="18" t="s">
        <v>42</v>
      </c>
      <c r="B54" s="206">
        <f>ISI!B$49</f>
        <v>0</v>
      </c>
      <c r="C54" s="206">
        <f>ISI!C$49</f>
        <v>0</v>
      </c>
      <c r="D54" s="206">
        <f>ISI!D$49</f>
        <v>0</v>
      </c>
      <c r="E54" s="206">
        <f>ISI!E$49</f>
        <v>0</v>
      </c>
      <c r="F54" s="206">
        <f>ISI!F$49</f>
        <v>0</v>
      </c>
      <c r="G54" s="206">
        <f>ISI!G$49</f>
        <v>0</v>
      </c>
      <c r="H54" s="206">
        <f>ISI!H$49</f>
        <v>0</v>
      </c>
      <c r="I54" s="206">
        <f>ISI!I$49</f>
        <v>0</v>
      </c>
      <c r="J54" s="206">
        <f>ISI!J$49</f>
        <v>0</v>
      </c>
      <c r="K54" s="206">
        <f>ISI!K$49</f>
        <v>0</v>
      </c>
      <c r="L54" s="206">
        <f>ISI!L$49</f>
        <v>0</v>
      </c>
      <c r="M54" s="206">
        <f>ISI!M$49</f>
        <v>0</v>
      </c>
      <c r="N54" s="206">
        <f>ISI!N$49</f>
        <v>0</v>
      </c>
      <c r="O54" s="206">
        <f>ISI!O$49</f>
        <v>0</v>
      </c>
      <c r="P54" s="206">
        <f>ISI!P$49</f>
        <v>0</v>
      </c>
      <c r="Q54" s="206">
        <f>ISI!Q$49</f>
        <v>0</v>
      </c>
      <c r="R54" s="206">
        <f>ISI!R$49</f>
        <v>0</v>
      </c>
      <c r="S54" s="206">
        <f>ISI!S$49</f>
        <v>0</v>
      </c>
      <c r="T54" s="206">
        <f>ISI!T$49</f>
        <v>0</v>
      </c>
      <c r="U54" s="206">
        <f>ISI!U$49</f>
        <v>0</v>
      </c>
      <c r="V54" s="206">
        <f>ISI!V$49</f>
        <v>0</v>
      </c>
      <c r="W54" s="206">
        <f>ISI!W$49</f>
        <v>0</v>
      </c>
    </row>
    <row r="55" spans="1:23" ht="12" customHeight="1" x14ac:dyDescent="0.25">
      <c r="A55" s="19" t="s">
        <v>20</v>
      </c>
      <c r="B55" s="207">
        <f>NFM!B$63</f>
        <v>0</v>
      </c>
      <c r="C55" s="207">
        <f>NFM!C$63</f>
        <v>0</v>
      </c>
      <c r="D55" s="207">
        <f>NFM!D$63</f>
        <v>0</v>
      </c>
      <c r="E55" s="207">
        <f>NFM!E$63</f>
        <v>0</v>
      </c>
      <c r="F55" s="207">
        <f>NFM!F$63</f>
        <v>0</v>
      </c>
      <c r="G55" s="207">
        <f>NFM!G$63</f>
        <v>0</v>
      </c>
      <c r="H55" s="207">
        <f>NFM!H$63</f>
        <v>0</v>
      </c>
      <c r="I55" s="207">
        <f>NFM!I$63</f>
        <v>0</v>
      </c>
      <c r="J55" s="207">
        <f>NFM!J$63</f>
        <v>0</v>
      </c>
      <c r="K55" s="207">
        <f>NFM!K$63</f>
        <v>0</v>
      </c>
      <c r="L55" s="207">
        <f>NFM!L$63</f>
        <v>0</v>
      </c>
      <c r="M55" s="207">
        <f>NFM!M$63</f>
        <v>0</v>
      </c>
      <c r="N55" s="207">
        <f>NFM!N$63</f>
        <v>0</v>
      </c>
      <c r="O55" s="207">
        <f>NFM!O$63</f>
        <v>0</v>
      </c>
      <c r="P55" s="207">
        <f>NFM!P$63</f>
        <v>0</v>
      </c>
      <c r="Q55" s="207">
        <f>NFM!Q$63</f>
        <v>0</v>
      </c>
      <c r="R55" s="207">
        <f>NFM!R$63</f>
        <v>0</v>
      </c>
      <c r="S55" s="207">
        <f>NFM!S$63</f>
        <v>0</v>
      </c>
      <c r="T55" s="207">
        <f>NFM!T$63</f>
        <v>0</v>
      </c>
      <c r="U55" s="207">
        <f>NFM!U$63</f>
        <v>0</v>
      </c>
      <c r="V55" s="207">
        <f>NFM!V$63</f>
        <v>0</v>
      </c>
      <c r="W55" s="207">
        <f>NFM!W$63</f>
        <v>0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0</v>
      </c>
      <c r="C57" s="206">
        <f>NFM!C$65</f>
        <v>0</v>
      </c>
      <c r="D57" s="206">
        <f>NFM!D$65</f>
        <v>0</v>
      </c>
      <c r="E57" s="206">
        <f>NFM!E$65</f>
        <v>0</v>
      </c>
      <c r="F57" s="206">
        <f>NFM!F$65</f>
        <v>0</v>
      </c>
      <c r="G57" s="206">
        <f>NFM!G$65</f>
        <v>0</v>
      </c>
      <c r="H57" s="206">
        <f>NFM!H$65</f>
        <v>0</v>
      </c>
      <c r="I57" s="206">
        <f>NFM!I$65</f>
        <v>0</v>
      </c>
      <c r="J57" s="206">
        <f>NFM!J$65</f>
        <v>0</v>
      </c>
      <c r="K57" s="206">
        <f>NFM!K$65</f>
        <v>0</v>
      </c>
      <c r="L57" s="206">
        <f>NFM!L$65</f>
        <v>0</v>
      </c>
      <c r="M57" s="206">
        <f>NFM!M$65</f>
        <v>0</v>
      </c>
      <c r="N57" s="206">
        <f>NFM!N$65</f>
        <v>0</v>
      </c>
      <c r="O57" s="206">
        <f>NFM!O$65</f>
        <v>0</v>
      </c>
      <c r="P57" s="206">
        <f>NFM!P$65</f>
        <v>0</v>
      </c>
      <c r="Q57" s="206">
        <f>NFM!Q$65</f>
        <v>0</v>
      </c>
      <c r="R57" s="206">
        <f>NFM!R$65</f>
        <v>0</v>
      </c>
      <c r="S57" s="206">
        <f>NFM!S$65</f>
        <v>0</v>
      </c>
      <c r="T57" s="206">
        <f>NFM!T$65</f>
        <v>0</v>
      </c>
      <c r="U57" s="206">
        <f>NFM!U$65</f>
        <v>0</v>
      </c>
      <c r="V57" s="206">
        <f>NFM!V$65</f>
        <v>0</v>
      </c>
      <c r="W57" s="206">
        <f>NFM!W$65</f>
        <v>0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0</v>
      </c>
      <c r="C59" s="214">
        <f>NFM!C$67</f>
        <v>0</v>
      </c>
      <c r="D59" s="214">
        <f>NFM!D$67</f>
        <v>0</v>
      </c>
      <c r="E59" s="214">
        <f>NFM!E$67</f>
        <v>0</v>
      </c>
      <c r="F59" s="214">
        <f>NFM!F$67</f>
        <v>0</v>
      </c>
      <c r="G59" s="214">
        <f>NFM!G$67</f>
        <v>0</v>
      </c>
      <c r="H59" s="214">
        <f>NFM!H$67</f>
        <v>0</v>
      </c>
      <c r="I59" s="214">
        <f>NFM!I$67</f>
        <v>0</v>
      </c>
      <c r="J59" s="214">
        <f>NFM!J$67</f>
        <v>0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25">
      <c r="A60" s="18" t="s">
        <v>45</v>
      </c>
      <c r="B60" s="206">
        <f>NFM!B$68</f>
        <v>0</v>
      </c>
      <c r="C60" s="206">
        <f>NFM!C$68</f>
        <v>0</v>
      </c>
      <c r="D60" s="206">
        <f>NFM!D$68</f>
        <v>0</v>
      </c>
      <c r="E60" s="206">
        <f>NFM!E$68</f>
        <v>0</v>
      </c>
      <c r="F60" s="206">
        <f>NFM!F$68</f>
        <v>0</v>
      </c>
      <c r="G60" s="206">
        <f>NFM!G$68</f>
        <v>0</v>
      </c>
      <c r="H60" s="206">
        <f>NFM!H$68</f>
        <v>0</v>
      </c>
      <c r="I60" s="206">
        <f>NFM!I$68</f>
        <v>0</v>
      </c>
      <c r="J60" s="206">
        <f>NFM!J$68</f>
        <v>0</v>
      </c>
      <c r="K60" s="206">
        <f>NFM!K$68</f>
        <v>0</v>
      </c>
      <c r="L60" s="206">
        <f>NFM!L$68</f>
        <v>0</v>
      </c>
      <c r="M60" s="206">
        <f>NFM!M$68</f>
        <v>0</v>
      </c>
      <c r="N60" s="206">
        <f>NFM!N$68</f>
        <v>0</v>
      </c>
      <c r="O60" s="206">
        <f>NFM!O$68</f>
        <v>0</v>
      </c>
      <c r="P60" s="206">
        <f>NFM!P$68</f>
        <v>0</v>
      </c>
      <c r="Q60" s="206">
        <f>NFM!Q$68</f>
        <v>0</v>
      </c>
      <c r="R60" s="206">
        <f>NFM!R$68</f>
        <v>0</v>
      </c>
      <c r="S60" s="206">
        <f>NFM!S$68</f>
        <v>0</v>
      </c>
      <c r="T60" s="206">
        <f>NFM!T$68</f>
        <v>0</v>
      </c>
      <c r="U60" s="206">
        <f>NFM!U$68</f>
        <v>0</v>
      </c>
      <c r="V60" s="206">
        <f>NFM!V$68</f>
        <v>0</v>
      </c>
      <c r="W60" s="206">
        <f>NFM!W$68</f>
        <v>0</v>
      </c>
    </row>
    <row r="61" spans="1:23" ht="12" customHeight="1" x14ac:dyDescent="0.25">
      <c r="A61" s="19" t="s">
        <v>21</v>
      </c>
      <c r="B61" s="207">
        <f>CHI!B$52</f>
        <v>1.3757523645743772</v>
      </c>
      <c r="C61" s="207">
        <f>CHI!C$52</f>
        <v>1.633705932932072</v>
      </c>
      <c r="D61" s="207">
        <f>CHI!D$52</f>
        <v>1.633705932932072</v>
      </c>
      <c r="E61" s="207">
        <f>CHI!E$52</f>
        <v>1.7196904557179713</v>
      </c>
      <c r="F61" s="207">
        <f>CHI!F$52</f>
        <v>1.8056749785038688</v>
      </c>
      <c r="G61" s="207">
        <f>CHI!G$52</f>
        <v>2.0636285468615645</v>
      </c>
      <c r="H61" s="207">
        <f>CHI!H$52</f>
        <v>2.1496130696474633</v>
      </c>
      <c r="I61" s="207">
        <f>CHI!I$52</f>
        <v>2.3215821152192602</v>
      </c>
      <c r="J61" s="207">
        <f>CHI!J$52</f>
        <v>2.407566638005159</v>
      </c>
      <c r="K61" s="207">
        <f>CHI!K$52</f>
        <v>2.407566638005159</v>
      </c>
      <c r="L61" s="207">
        <f>CHI!L$52</f>
        <v>2.5795356835769558</v>
      </c>
      <c r="M61" s="207">
        <f>CHI!M$52</f>
        <v>2.493551160791057</v>
      </c>
      <c r="N61" s="207">
        <f>CHI!N$52</f>
        <v>3.7751504729148753</v>
      </c>
      <c r="O61" s="207">
        <f>CHI!O$52</f>
        <v>3.0094582975064492</v>
      </c>
      <c r="P61" s="207">
        <f>CHI!P$52</f>
        <v>5.2929492691315572</v>
      </c>
      <c r="Q61" s="207">
        <f>CHI!Q$52</f>
        <v>6.6832330180567494</v>
      </c>
      <c r="R61" s="207">
        <f>CHI!R$52</f>
        <v>6.1947549441100591</v>
      </c>
      <c r="S61" s="207">
        <f>CHI!S$52</f>
        <v>6.4418744625967328</v>
      </c>
      <c r="T61" s="207">
        <f>CHI!T$52</f>
        <v>7.1711951848667237</v>
      </c>
      <c r="U61" s="207">
        <f>CHI!U$52</f>
        <v>7.5190025795356821</v>
      </c>
      <c r="V61" s="207">
        <f>CHI!V$52</f>
        <v>7.5525365434221836</v>
      </c>
      <c r="W61" s="207">
        <f>CHI!W$52</f>
        <v>7.1345657781599305</v>
      </c>
    </row>
    <row r="62" spans="1:23" ht="12" customHeight="1" x14ac:dyDescent="0.25">
      <c r="A62" s="18" t="s">
        <v>57</v>
      </c>
      <c r="B62" s="206">
        <f>CHI!B$53</f>
        <v>0</v>
      </c>
      <c r="C62" s="206">
        <f>CHI!C$53</f>
        <v>0</v>
      </c>
      <c r="D62" s="206">
        <f>CHI!D$53</f>
        <v>0</v>
      </c>
      <c r="E62" s="206">
        <f>CHI!E$53</f>
        <v>0</v>
      </c>
      <c r="F62" s="206">
        <f>CHI!F$53</f>
        <v>0</v>
      </c>
      <c r="G62" s="206">
        <f>CHI!G$53</f>
        <v>0</v>
      </c>
      <c r="H62" s="206">
        <f>CHI!H$53</f>
        <v>0</v>
      </c>
      <c r="I62" s="206">
        <f>CHI!I$53</f>
        <v>0</v>
      </c>
      <c r="J62" s="206">
        <f>CHI!J$53</f>
        <v>0</v>
      </c>
      <c r="K62" s="206">
        <f>CHI!K$53</f>
        <v>0</v>
      </c>
      <c r="L62" s="206">
        <f>CHI!L$53</f>
        <v>0</v>
      </c>
      <c r="M62" s="206">
        <f>CHI!M$53</f>
        <v>0</v>
      </c>
      <c r="N62" s="206">
        <f>CHI!N$53</f>
        <v>0</v>
      </c>
      <c r="O62" s="206">
        <f>CHI!O$53</f>
        <v>0</v>
      </c>
      <c r="P62" s="206">
        <f>CHI!P$53</f>
        <v>0</v>
      </c>
      <c r="Q62" s="206">
        <f>CHI!Q$53</f>
        <v>0</v>
      </c>
      <c r="R62" s="206">
        <f>CHI!R$53</f>
        <v>0</v>
      </c>
      <c r="S62" s="206">
        <f>CHI!S$53</f>
        <v>0</v>
      </c>
      <c r="T62" s="206">
        <f>CHI!T$53</f>
        <v>0</v>
      </c>
      <c r="U62" s="206">
        <f>CHI!U$53</f>
        <v>0</v>
      </c>
      <c r="V62" s="206">
        <f>CHI!V$53</f>
        <v>0</v>
      </c>
      <c r="W62" s="206">
        <f>CHI!W$53</f>
        <v>0</v>
      </c>
    </row>
    <row r="63" spans="1:23" ht="12" customHeight="1" x14ac:dyDescent="0.25">
      <c r="A63" s="18" t="s">
        <v>47</v>
      </c>
      <c r="B63" s="206">
        <f>CHI!B$54</f>
        <v>0.58297504275996137</v>
      </c>
      <c r="C63" s="206">
        <f>CHI!C$54</f>
        <v>0.6922828632774537</v>
      </c>
      <c r="D63" s="206">
        <f>CHI!D$54</f>
        <v>0.6922828632774537</v>
      </c>
      <c r="E63" s="206">
        <f>CHI!E$54</f>
        <v>0.72871880344995166</v>
      </c>
      <c r="F63" s="206">
        <f>CHI!F$54</f>
        <v>0.76515474362244873</v>
      </c>
      <c r="G63" s="206">
        <f>CHI!G$54</f>
        <v>0.87446256413994139</v>
      </c>
      <c r="H63" s="206">
        <f>CHI!H$54</f>
        <v>0.91089850431243913</v>
      </c>
      <c r="I63" s="206">
        <f>CHI!I$54</f>
        <v>0.98377038465743427</v>
      </c>
      <c r="J63" s="206">
        <f>CHI!J$54</f>
        <v>1.020206324829932</v>
      </c>
      <c r="K63" s="206">
        <f>CHI!K$54</f>
        <v>1.020206324829932</v>
      </c>
      <c r="L63" s="206">
        <f>CHI!L$54</f>
        <v>1.093078205174927</v>
      </c>
      <c r="M63" s="206">
        <f>CHI!M$54</f>
        <v>1.0566422650024301</v>
      </c>
      <c r="N63" s="206">
        <f>CHI!N$54</f>
        <v>1.599719953273506</v>
      </c>
      <c r="O63" s="206">
        <f>CHI!O$54</f>
        <v>1.275257906037415</v>
      </c>
      <c r="P63" s="206">
        <f>CHI!P$54</f>
        <v>2.2428871691984331</v>
      </c>
      <c r="Q63" s="206">
        <f>CHI!Q$54</f>
        <v>2.4723798605139962</v>
      </c>
      <c r="R63" s="206">
        <f>CHI!R$54</f>
        <v>1.7593866437374599</v>
      </c>
      <c r="S63" s="206">
        <f>CHI!S$54</f>
        <v>1.860810165281362</v>
      </c>
      <c r="T63" s="206">
        <f>CHI!T$54</f>
        <v>1.6968472341645171</v>
      </c>
      <c r="U63" s="206">
        <f>CHI!U$54</f>
        <v>1.7914779784083299</v>
      </c>
      <c r="V63" s="206">
        <f>CHI!V$54</f>
        <v>1.7342505015763829</v>
      </c>
      <c r="W63" s="206">
        <f>CHI!W$54</f>
        <v>1.638274003464417</v>
      </c>
    </row>
    <row r="64" spans="1:23" ht="12" customHeight="1" x14ac:dyDescent="0.25">
      <c r="A64" s="18" t="s">
        <v>48</v>
      </c>
      <c r="B64" s="206">
        <f>CHI!B$55</f>
        <v>0.79277732181441574</v>
      </c>
      <c r="C64" s="206">
        <f>CHI!C$55</f>
        <v>0.94142306965461819</v>
      </c>
      <c r="D64" s="206">
        <f>CHI!D$55</f>
        <v>0.94142306965461819</v>
      </c>
      <c r="E64" s="206">
        <f>CHI!E$55</f>
        <v>0.99097165226801953</v>
      </c>
      <c r="F64" s="206">
        <f>CHI!F$55</f>
        <v>1.04052023488142</v>
      </c>
      <c r="G64" s="206">
        <f>CHI!G$55</f>
        <v>1.189165982721623</v>
      </c>
      <c r="H64" s="206">
        <f>CHI!H$55</f>
        <v>1.238714565335024</v>
      </c>
      <c r="I64" s="206">
        <f>CHI!I$55</f>
        <v>1.337811730561826</v>
      </c>
      <c r="J64" s="206">
        <f>CHI!J$55</f>
        <v>1.387360313175227</v>
      </c>
      <c r="K64" s="206">
        <f>CHI!K$55</f>
        <v>1.387360313175227</v>
      </c>
      <c r="L64" s="206">
        <f>CHI!L$55</f>
        <v>1.486457478402029</v>
      </c>
      <c r="M64" s="206">
        <f>CHI!M$55</f>
        <v>1.4369088957886269</v>
      </c>
      <c r="N64" s="206">
        <f>CHI!N$55</f>
        <v>2.175430519641369</v>
      </c>
      <c r="O64" s="206">
        <f>CHI!O$55</f>
        <v>1.734200391469034</v>
      </c>
      <c r="P64" s="206">
        <f>CHI!P$55</f>
        <v>3.050062099933124</v>
      </c>
      <c r="Q64" s="206">
        <f>CHI!Q$55</f>
        <v>4.2108531575427532</v>
      </c>
      <c r="R64" s="206">
        <f>CHI!R$55</f>
        <v>4.4353683003725992</v>
      </c>
      <c r="S64" s="206">
        <f>CHI!S$55</f>
        <v>4.581064297315371</v>
      </c>
      <c r="T64" s="206">
        <f>CHI!T$55</f>
        <v>5.4743479507022066</v>
      </c>
      <c r="U64" s="206">
        <f>CHI!U$55</f>
        <v>5.7275246011273522</v>
      </c>
      <c r="V64" s="206">
        <f>CHI!V$55</f>
        <v>5.8182860418458002</v>
      </c>
      <c r="W64" s="206">
        <f>CHI!W$55</f>
        <v>5.4962917746955133</v>
      </c>
    </row>
    <row r="65" spans="1:23" ht="12" customHeight="1" x14ac:dyDescent="0.25">
      <c r="A65" s="19" t="s">
        <v>22</v>
      </c>
      <c r="B65" s="207">
        <f>NMM!B$51</f>
        <v>226.2465176268272</v>
      </c>
      <c r="C65" s="207">
        <f>NMM!C$51</f>
        <v>207.1648323301805</v>
      </c>
      <c r="D65" s="207">
        <f>NMM!D$51</f>
        <v>212.536199484093</v>
      </c>
      <c r="E65" s="207">
        <f>NMM!E$51</f>
        <v>224.01659501289771</v>
      </c>
      <c r="F65" s="207">
        <f>NMM!F$51</f>
        <v>241.34385210662083</v>
      </c>
      <c r="G65" s="207">
        <f>NMM!G$51</f>
        <v>214.12321582115214</v>
      </c>
      <c r="H65" s="207">
        <f>NMM!H$51</f>
        <v>208.46345657781595</v>
      </c>
      <c r="I65" s="207">
        <f>NMM!I$51</f>
        <v>210.41324161650908</v>
      </c>
      <c r="J65" s="207">
        <f>NMM!J$51</f>
        <v>215.24282029234743</v>
      </c>
      <c r="K65" s="207">
        <f>NMM!K$51</f>
        <v>186.60644883920892</v>
      </c>
      <c r="L65" s="207">
        <f>NMM!L$51</f>
        <v>163.46500429922614</v>
      </c>
      <c r="M65" s="207">
        <f>NMM!M$51</f>
        <v>121.53723129836629</v>
      </c>
      <c r="N65" s="207">
        <f>NMM!N$51</f>
        <v>104.24144453998275</v>
      </c>
      <c r="O65" s="207">
        <f>NMM!O$51</f>
        <v>131.42717110920034</v>
      </c>
      <c r="P65" s="207">
        <f>NMM!P$51</f>
        <v>163.50146173688734</v>
      </c>
      <c r="Q65" s="207">
        <f>NMM!Q$51</f>
        <v>146.98968185726568</v>
      </c>
      <c r="R65" s="207">
        <f>NMM!R$51</f>
        <v>148.30550300945828</v>
      </c>
      <c r="S65" s="207">
        <f>NMM!S$51</f>
        <v>157.38865004299225</v>
      </c>
      <c r="T65" s="207">
        <f>NMM!T$51</f>
        <v>152.54419604471201</v>
      </c>
      <c r="U65" s="207">
        <f>NMM!U$51</f>
        <v>147.15898538263119</v>
      </c>
      <c r="V65" s="207">
        <f>NMM!V$51</f>
        <v>168.65460017196904</v>
      </c>
      <c r="W65" s="207">
        <f>NMM!W$51</f>
        <v>166.4085124677558</v>
      </c>
    </row>
    <row r="66" spans="1:23" ht="12" customHeight="1" x14ac:dyDescent="0.25">
      <c r="A66" s="18" t="s">
        <v>49</v>
      </c>
      <c r="B66" s="206">
        <f>NMM!B$52</f>
        <v>132.11099999999999</v>
      </c>
      <c r="C66" s="206">
        <f>NMM!C$52</f>
        <v>125.6403292643562</v>
      </c>
      <c r="D66" s="206">
        <f>NMM!D$52</f>
        <v>134.84980463210769</v>
      </c>
      <c r="E66" s="206">
        <f>NMM!E$52</f>
        <v>150.48142169486911</v>
      </c>
      <c r="F66" s="206">
        <f>NMM!F$52</f>
        <v>155.3274816257466</v>
      </c>
      <c r="G66" s="206">
        <f>NMM!G$52</f>
        <v>137.5347137458954</v>
      </c>
      <c r="H66" s="206">
        <f>NMM!H$52</f>
        <v>134.54141546508541</v>
      </c>
      <c r="I66" s="206">
        <f>NMM!I$52</f>
        <v>161.99437466187609</v>
      </c>
      <c r="J66" s="206">
        <f>NMM!J$52</f>
        <v>171.09093888349199</v>
      </c>
      <c r="K66" s="206">
        <f>NMM!K$52</f>
        <v>135.14134985413929</v>
      </c>
      <c r="L66" s="206">
        <f>NMM!L$52</f>
        <v>121.332902644057</v>
      </c>
      <c r="M66" s="206">
        <f>NMM!M$52</f>
        <v>104.1316318346183</v>
      </c>
      <c r="N66" s="206">
        <f>NMM!N$52</f>
        <v>87.954051247265184</v>
      </c>
      <c r="O66" s="206">
        <f>NMM!O$52</f>
        <v>76.680126052988072</v>
      </c>
      <c r="P66" s="206">
        <f>NMM!P$52</f>
        <v>68.290921813626198</v>
      </c>
      <c r="Q66" s="206">
        <f>NMM!Q$52</f>
        <v>70.241909433048974</v>
      </c>
      <c r="R66" s="206">
        <f>NMM!R$52</f>
        <v>88.805870041145482</v>
      </c>
      <c r="S66" s="206">
        <f>NMM!S$52</f>
        <v>116.26687698469</v>
      </c>
      <c r="T66" s="206">
        <f>NMM!T$52</f>
        <v>115.6766222558055</v>
      </c>
      <c r="U66" s="206">
        <f>NMM!U$52</f>
        <v>128.67224359650641</v>
      </c>
      <c r="V66" s="206">
        <f>NMM!V$52</f>
        <v>125.033459484009</v>
      </c>
      <c r="W66" s="206">
        <f>NMM!W$52</f>
        <v>121.6516998401743</v>
      </c>
    </row>
    <row r="67" spans="1:23" ht="12" customHeight="1" x14ac:dyDescent="0.25">
      <c r="A67" s="18" t="s">
        <v>50</v>
      </c>
      <c r="B67" s="206">
        <f>NMM!B$53</f>
        <v>94.135517626827195</v>
      </c>
      <c r="C67" s="206">
        <f>NMM!C$53</f>
        <v>81.524503065824305</v>
      </c>
      <c r="D67" s="206">
        <f>NMM!D$53</f>
        <v>77.686394851985298</v>
      </c>
      <c r="E67" s="206">
        <f>NMM!E$53</f>
        <v>73.535173318028612</v>
      </c>
      <c r="F67" s="206">
        <f>NMM!F$53</f>
        <v>86.01637048087423</v>
      </c>
      <c r="G67" s="206">
        <f>NMM!G$53</f>
        <v>76.588502075256756</v>
      </c>
      <c r="H67" s="206">
        <f>NMM!H$53</f>
        <v>73.92204111273054</v>
      </c>
      <c r="I67" s="206">
        <f>NMM!I$53</f>
        <v>48.418866954633003</v>
      </c>
      <c r="J67" s="206">
        <f>NMM!J$53</f>
        <v>44.151881408855438</v>
      </c>
      <c r="K67" s="206">
        <f>NMM!K$53</f>
        <v>51.465098985069638</v>
      </c>
      <c r="L67" s="206">
        <f>NMM!L$53</f>
        <v>42.132101655169137</v>
      </c>
      <c r="M67" s="206">
        <f>NMM!M$53</f>
        <v>17.40559946374799</v>
      </c>
      <c r="N67" s="206">
        <f>NMM!N$53</f>
        <v>16.287393292717571</v>
      </c>
      <c r="O67" s="206">
        <f>NMM!O$53</f>
        <v>54.747045056212272</v>
      </c>
      <c r="P67" s="206">
        <f>NMM!P$53</f>
        <v>95.210539923261138</v>
      </c>
      <c r="Q67" s="206">
        <f>NMM!Q$53</f>
        <v>76.74777242421672</v>
      </c>
      <c r="R67" s="206">
        <f>NMM!R$53</f>
        <v>59.49963296831281</v>
      </c>
      <c r="S67" s="206">
        <f>NMM!S$53</f>
        <v>41.12177305830226</v>
      </c>
      <c r="T67" s="206">
        <f>NMM!T$53</f>
        <v>36.867573788906512</v>
      </c>
      <c r="U67" s="206">
        <f>NMM!U$53</f>
        <v>18.486741786124789</v>
      </c>
      <c r="V67" s="206">
        <f>NMM!V$53</f>
        <v>43.621140687960022</v>
      </c>
      <c r="W67" s="206">
        <f>NMM!W$53</f>
        <v>44.756812627581503</v>
      </c>
    </row>
    <row r="68" spans="1:23" ht="12" customHeight="1" x14ac:dyDescent="0.25">
      <c r="A68" s="18" t="s">
        <v>58</v>
      </c>
      <c r="B68" s="206">
        <f>NMM!B$54</f>
        <v>0</v>
      </c>
      <c r="C68" s="206">
        <f>NMM!C$54</f>
        <v>0</v>
      </c>
      <c r="D68" s="206">
        <f>NMM!D$54</f>
        <v>0</v>
      </c>
      <c r="E68" s="206">
        <f>NMM!E$54</f>
        <v>0</v>
      </c>
      <c r="F68" s="206">
        <f>NMM!F$54</f>
        <v>0</v>
      </c>
      <c r="G68" s="206">
        <f>NMM!G$54</f>
        <v>0</v>
      </c>
      <c r="H68" s="206">
        <f>NMM!H$54</f>
        <v>0</v>
      </c>
      <c r="I68" s="206">
        <f>NMM!I$54</f>
        <v>0</v>
      </c>
      <c r="J68" s="206">
        <f>NMM!J$54</f>
        <v>0</v>
      </c>
      <c r="K68" s="206">
        <f>NMM!K$54</f>
        <v>0</v>
      </c>
      <c r="L68" s="206">
        <f>NMM!L$54</f>
        <v>0</v>
      </c>
      <c r="M68" s="206">
        <f>NMM!M$54</f>
        <v>0</v>
      </c>
      <c r="N68" s="206">
        <f>NMM!N$54</f>
        <v>0</v>
      </c>
      <c r="O68" s="206">
        <f>NMM!O$54</f>
        <v>0</v>
      </c>
      <c r="P68" s="206">
        <f>NMM!P$54</f>
        <v>0</v>
      </c>
      <c r="Q68" s="206">
        <f>NMM!Q$54</f>
        <v>0</v>
      </c>
      <c r="R68" s="206">
        <f>NMM!R$54</f>
        <v>0</v>
      </c>
      <c r="S68" s="206">
        <f>NMM!S$54</f>
        <v>0</v>
      </c>
      <c r="T68" s="206">
        <f>NMM!T$54</f>
        <v>0</v>
      </c>
      <c r="U68" s="206">
        <f>NMM!U$54</f>
        <v>0</v>
      </c>
      <c r="V68" s="206">
        <f>NMM!V$54</f>
        <v>0</v>
      </c>
      <c r="W68" s="206">
        <f>NMM!W$54</f>
        <v>0</v>
      </c>
    </row>
    <row r="69" spans="1:23" ht="12" customHeight="1" x14ac:dyDescent="0.25">
      <c r="A69" s="19" t="s">
        <v>23</v>
      </c>
      <c r="B69" s="207">
        <f>PPA!B$52</f>
        <v>1.2897678417884779</v>
      </c>
      <c r="C69" s="207">
        <f>PPA!C$52</f>
        <v>1.375752364574377</v>
      </c>
      <c r="D69" s="207">
        <f>PPA!D$52</f>
        <v>1.375752364574377</v>
      </c>
      <c r="E69" s="207">
        <f>PPA!E$52</f>
        <v>1.461736887360275</v>
      </c>
      <c r="F69" s="207">
        <f>PPA!F$52</f>
        <v>1.547721410146174</v>
      </c>
      <c r="G69" s="207">
        <f>PPA!G$52</f>
        <v>1.547721410146174</v>
      </c>
      <c r="H69" s="207">
        <f>PPA!H$52</f>
        <v>1.7196904557179711</v>
      </c>
      <c r="I69" s="207">
        <f>PPA!I$52</f>
        <v>1.7196904557179711</v>
      </c>
      <c r="J69" s="207">
        <f>PPA!J$52</f>
        <v>1.8916595012897679</v>
      </c>
      <c r="K69" s="207">
        <f>PPA!K$52</f>
        <v>1.8916595012897679</v>
      </c>
      <c r="L69" s="207">
        <f>PPA!L$52</f>
        <v>1.805674978503869</v>
      </c>
      <c r="M69" s="207">
        <f>PPA!M$52</f>
        <v>1.633705932932072</v>
      </c>
      <c r="N69" s="207">
        <f>PPA!N$52</f>
        <v>1.7196904557179711</v>
      </c>
      <c r="O69" s="207">
        <f>PPA!O$52</f>
        <v>1.375752364574377</v>
      </c>
      <c r="P69" s="207">
        <f>PPA!P$52</f>
        <v>1.375752364574377</v>
      </c>
      <c r="Q69" s="207">
        <f>PPA!Q$52</f>
        <v>1.375752364574377</v>
      </c>
      <c r="R69" s="207">
        <f>PPA!R$52</f>
        <v>1.375752364574377</v>
      </c>
      <c r="S69" s="207">
        <f>PPA!S$52</f>
        <v>1.403181427343078</v>
      </c>
      <c r="T69" s="207">
        <f>PPA!T$52</f>
        <v>1.3813413585554599</v>
      </c>
      <c r="U69" s="207">
        <f>PPA!U$52</f>
        <v>1.3578675838349099</v>
      </c>
      <c r="V69" s="207">
        <f>PPA!V$52</f>
        <v>1.2045571797076531</v>
      </c>
      <c r="W69" s="207">
        <f>PPA!W$52</f>
        <v>1.0830610490111781</v>
      </c>
    </row>
    <row r="70" spans="1:23" ht="12" customHeight="1" x14ac:dyDescent="0.25">
      <c r="A70" s="18" t="s">
        <v>52</v>
      </c>
      <c r="B70" s="206">
        <f>PPA!B$53</f>
        <v>0</v>
      </c>
      <c r="C70" s="206">
        <f>PPA!C$53</f>
        <v>0</v>
      </c>
      <c r="D70" s="206">
        <f>PPA!D$53</f>
        <v>0</v>
      </c>
      <c r="E70" s="206">
        <f>PPA!E$53</f>
        <v>0</v>
      </c>
      <c r="F70" s="206">
        <f>PPA!F$53</f>
        <v>0</v>
      </c>
      <c r="G70" s="206">
        <f>PPA!G$53</f>
        <v>0</v>
      </c>
      <c r="H70" s="206">
        <f>PPA!H$53</f>
        <v>0</v>
      </c>
      <c r="I70" s="206">
        <f>PPA!I$53</f>
        <v>0</v>
      </c>
      <c r="J70" s="206">
        <f>PPA!J$53</f>
        <v>0</v>
      </c>
      <c r="K70" s="206">
        <f>PPA!K$53</f>
        <v>0</v>
      </c>
      <c r="L70" s="206">
        <f>PPA!L$53</f>
        <v>0</v>
      </c>
      <c r="M70" s="206">
        <f>PPA!M$53</f>
        <v>0</v>
      </c>
      <c r="N70" s="206">
        <f>PPA!N$53</f>
        <v>0</v>
      </c>
      <c r="O70" s="206">
        <f>PPA!O$53</f>
        <v>0</v>
      </c>
      <c r="P70" s="206">
        <f>PPA!P$53</f>
        <v>0</v>
      </c>
      <c r="Q70" s="206">
        <f>PPA!Q$53</f>
        <v>0</v>
      </c>
      <c r="R70" s="206">
        <f>PPA!R$53</f>
        <v>0</v>
      </c>
      <c r="S70" s="206">
        <f>PPA!S$53</f>
        <v>0</v>
      </c>
      <c r="T70" s="206">
        <f>PPA!T$53</f>
        <v>0</v>
      </c>
      <c r="U70" s="206">
        <f>PPA!U$53</f>
        <v>0</v>
      </c>
      <c r="V70" s="206">
        <f>PPA!V$53</f>
        <v>0</v>
      </c>
      <c r="W70" s="206">
        <f>PPA!W$53</f>
        <v>0</v>
      </c>
    </row>
    <row r="71" spans="1:23" ht="12" customHeight="1" x14ac:dyDescent="0.25">
      <c r="A71" s="18" t="s">
        <v>59</v>
      </c>
      <c r="B71" s="206">
        <f>PPA!B$54</f>
        <v>0</v>
      </c>
      <c r="C71" s="206">
        <f>PPA!C$54</f>
        <v>0</v>
      </c>
      <c r="D71" s="206">
        <f>PPA!D$54</f>
        <v>0</v>
      </c>
      <c r="E71" s="206">
        <f>PPA!E$54</f>
        <v>0</v>
      </c>
      <c r="F71" s="206">
        <f>PPA!F$54</f>
        <v>0</v>
      </c>
      <c r="G71" s="206">
        <f>PPA!G$54</f>
        <v>0</v>
      </c>
      <c r="H71" s="206">
        <f>PPA!H$54</f>
        <v>0</v>
      </c>
      <c r="I71" s="206">
        <f>PPA!I$54</f>
        <v>0</v>
      </c>
      <c r="J71" s="206">
        <f>PPA!J$54</f>
        <v>0</v>
      </c>
      <c r="K71" s="206">
        <f>PPA!K$54</f>
        <v>0</v>
      </c>
      <c r="L71" s="206">
        <f>PPA!L$54</f>
        <v>0</v>
      </c>
      <c r="M71" s="206">
        <f>PPA!M$54</f>
        <v>0</v>
      </c>
      <c r="N71" s="206">
        <f>PPA!N$54</f>
        <v>0</v>
      </c>
      <c r="O71" s="206">
        <f>PPA!O$54</f>
        <v>0</v>
      </c>
      <c r="P71" s="206">
        <f>PPA!P$54</f>
        <v>0</v>
      </c>
      <c r="Q71" s="206">
        <f>PPA!Q$54</f>
        <v>0</v>
      </c>
      <c r="R71" s="206">
        <f>PPA!R$54</f>
        <v>0</v>
      </c>
      <c r="S71" s="206">
        <f>PPA!S$54</f>
        <v>0</v>
      </c>
      <c r="T71" s="206">
        <f>PPA!T$54</f>
        <v>0</v>
      </c>
      <c r="U71" s="206">
        <f>PPA!U$54</f>
        <v>0</v>
      </c>
      <c r="V71" s="206">
        <f>PPA!V$54</f>
        <v>0</v>
      </c>
      <c r="W71" s="206">
        <f>PPA!W$54</f>
        <v>0</v>
      </c>
    </row>
    <row r="72" spans="1:23" ht="12" customHeight="1" x14ac:dyDescent="0.25">
      <c r="A72" s="18" t="s">
        <v>60</v>
      </c>
      <c r="B72" s="206">
        <f>PPA!B$55</f>
        <v>1.2897678417884779</v>
      </c>
      <c r="C72" s="206">
        <f>PPA!C$55</f>
        <v>1.375752364574377</v>
      </c>
      <c r="D72" s="206">
        <f>PPA!D$55</f>
        <v>1.375752364574377</v>
      </c>
      <c r="E72" s="206">
        <f>PPA!E$55</f>
        <v>1.461736887360275</v>
      </c>
      <c r="F72" s="206">
        <f>PPA!F$55</f>
        <v>1.547721410146174</v>
      </c>
      <c r="G72" s="206">
        <f>PPA!G$55</f>
        <v>1.547721410146174</v>
      </c>
      <c r="H72" s="206">
        <f>PPA!H$55</f>
        <v>1.7196904557179711</v>
      </c>
      <c r="I72" s="206">
        <f>PPA!I$55</f>
        <v>1.7196904557179711</v>
      </c>
      <c r="J72" s="206">
        <f>PPA!J$55</f>
        <v>1.8916595012897679</v>
      </c>
      <c r="K72" s="206">
        <f>PPA!K$55</f>
        <v>1.8916595012897679</v>
      </c>
      <c r="L72" s="206">
        <f>PPA!L$55</f>
        <v>1.805674978503869</v>
      </c>
      <c r="M72" s="206">
        <f>PPA!M$55</f>
        <v>1.633705932932072</v>
      </c>
      <c r="N72" s="206">
        <f>PPA!N$55</f>
        <v>1.7196904557179711</v>
      </c>
      <c r="O72" s="206">
        <f>PPA!O$55</f>
        <v>1.375752364574377</v>
      </c>
      <c r="P72" s="206">
        <f>PPA!P$55</f>
        <v>1.375752364574377</v>
      </c>
      <c r="Q72" s="206">
        <f>PPA!Q$55</f>
        <v>1.375752364574377</v>
      </c>
      <c r="R72" s="206">
        <f>PPA!R$55</f>
        <v>1.375752364574377</v>
      </c>
      <c r="S72" s="206">
        <f>PPA!S$55</f>
        <v>1.403181427343078</v>
      </c>
      <c r="T72" s="206">
        <f>PPA!T$55</f>
        <v>1.3813413585554599</v>
      </c>
      <c r="U72" s="206">
        <f>PPA!U$55</f>
        <v>1.3578675838349099</v>
      </c>
      <c r="V72" s="206">
        <f>PPA!V$55</f>
        <v>1.2045571797076531</v>
      </c>
      <c r="W72" s="206">
        <f>PPA!W$55</f>
        <v>1.0830610490111781</v>
      </c>
    </row>
    <row r="73" spans="1:23" ht="12" customHeight="1" x14ac:dyDescent="0.25">
      <c r="A73" s="20" t="s">
        <v>61</v>
      </c>
      <c r="B73" s="208">
        <f>FBT!B$12</f>
        <v>15.064324423475441</v>
      </c>
      <c r="C73" s="208">
        <f>FBT!C$12</f>
        <v>15.537642944248841</v>
      </c>
      <c r="D73" s="208">
        <f>FBT!D$12</f>
        <v>16.653827158661709</v>
      </c>
      <c r="E73" s="208">
        <f>FBT!E$12</f>
        <v>17.794130290920052</v>
      </c>
      <c r="F73" s="208">
        <f>FBT!F$12</f>
        <v>17.639825469107279</v>
      </c>
      <c r="G73" s="208">
        <f>FBT!G$12</f>
        <v>17.67999402890797</v>
      </c>
      <c r="H73" s="208">
        <f>FBT!H$12</f>
        <v>21.846334015676032</v>
      </c>
      <c r="I73" s="208">
        <f>FBT!I$12</f>
        <v>22.617774664607811</v>
      </c>
      <c r="J73" s="208">
        <f>FBT!J$12</f>
        <v>23.517993380100389</v>
      </c>
      <c r="K73" s="208">
        <f>FBT!K$12</f>
        <v>23.571332978147879</v>
      </c>
      <c r="L73" s="208">
        <f>FBT!L$12</f>
        <v>23.97283210094167</v>
      </c>
      <c r="M73" s="208">
        <f>FBT!M$12</f>
        <v>25.21182829451649</v>
      </c>
      <c r="N73" s="208">
        <f>FBT!N$12</f>
        <v>34.978503869303523</v>
      </c>
      <c r="O73" s="208">
        <f>FBT!O$12</f>
        <v>30.559587274290632</v>
      </c>
      <c r="P73" s="208">
        <f>FBT!P$12</f>
        <v>30.832072226999131</v>
      </c>
      <c r="Q73" s="208">
        <f>FBT!Q$12</f>
        <v>34.281513327601033</v>
      </c>
      <c r="R73" s="208">
        <f>FBT!R$12</f>
        <v>33.431728288907991</v>
      </c>
      <c r="S73" s="208">
        <f>FBT!S$12</f>
        <v>41.30042992261393</v>
      </c>
      <c r="T73" s="208">
        <f>FBT!T$12</f>
        <v>40.426999140154763</v>
      </c>
      <c r="U73" s="208">
        <f>FBT!U$12</f>
        <v>41.723817712811687</v>
      </c>
      <c r="V73" s="208">
        <f>FBT!V$12</f>
        <v>39.236371453138418</v>
      </c>
      <c r="W73" s="208">
        <f>FBT!W$12</f>
        <v>40.38065348237317</v>
      </c>
    </row>
    <row r="74" spans="1:23" ht="12" customHeight="1" x14ac:dyDescent="0.25">
      <c r="A74" s="14" t="s">
        <v>62</v>
      </c>
      <c r="B74" s="206">
        <f>TRE!B$12</f>
        <v>8.5984522785898534E-2</v>
      </c>
      <c r="C74" s="206">
        <f>TRE!C$12</f>
        <v>8.5984522785898534E-2</v>
      </c>
      <c r="D74" s="206">
        <f>TRE!D$12</f>
        <v>8.5984522785898534E-2</v>
      </c>
      <c r="E74" s="206">
        <f>TRE!E$12</f>
        <v>8.5984522785898534E-2</v>
      </c>
      <c r="F74" s="206">
        <f>TRE!F$12</f>
        <v>8.5984522785898534E-2</v>
      </c>
      <c r="G74" s="206">
        <f>TRE!G$12</f>
        <v>8.5984522785898534E-2</v>
      </c>
      <c r="H74" s="206">
        <f>TRE!H$12</f>
        <v>8.5984522785898534E-2</v>
      </c>
      <c r="I74" s="206">
        <f>TRE!I$12</f>
        <v>8.5984522785898534E-2</v>
      </c>
      <c r="J74" s="206">
        <f>TRE!J$12</f>
        <v>8.5984522785898534E-2</v>
      </c>
      <c r="K74" s="206">
        <f>TRE!K$12</f>
        <v>8.5984522785898534E-2</v>
      </c>
      <c r="L74" s="206">
        <f>TRE!L$12</f>
        <v>8.5984522785898534E-2</v>
      </c>
      <c r="M74" s="206">
        <f>TRE!M$12</f>
        <v>8.5984522785898534E-2</v>
      </c>
      <c r="N74" s="206">
        <f>TRE!N$12</f>
        <v>0.1719690455717971</v>
      </c>
      <c r="O74" s="206">
        <f>TRE!O$12</f>
        <v>0.1719690455717971</v>
      </c>
      <c r="P74" s="206">
        <f>TRE!P$12</f>
        <v>0.1719690455717971</v>
      </c>
      <c r="Q74" s="206">
        <f>TRE!Q$12</f>
        <v>0.1719690455717971</v>
      </c>
      <c r="R74" s="206">
        <f>TRE!R$12</f>
        <v>0.1719690455717971</v>
      </c>
      <c r="S74" s="206">
        <f>TRE!S$12</f>
        <v>0.16620808254514191</v>
      </c>
      <c r="T74" s="206">
        <f>TRE!T$12</f>
        <v>0.1717110920034394</v>
      </c>
      <c r="U74" s="206">
        <f>TRE!U$12</f>
        <v>0.168615649183147</v>
      </c>
      <c r="V74" s="206">
        <f>TRE!V$12</f>
        <v>0.1629406706792777</v>
      </c>
      <c r="W74" s="206">
        <f>TRE!W$12</f>
        <v>0.14935511607910579</v>
      </c>
    </row>
    <row r="75" spans="1:23" ht="12" customHeight="1" x14ac:dyDescent="0.25">
      <c r="A75" s="14" t="s">
        <v>63</v>
      </c>
      <c r="B75" s="206">
        <f>MAE!B$12</f>
        <v>1.9776440240756661</v>
      </c>
      <c r="C75" s="206">
        <f>MAE!C$12</f>
        <v>1.9776440240756661</v>
      </c>
      <c r="D75" s="206">
        <f>MAE!D$12</f>
        <v>2.0636285468615649</v>
      </c>
      <c r="E75" s="206">
        <f>MAE!E$12</f>
        <v>1.9776440240756661</v>
      </c>
      <c r="F75" s="206">
        <f>MAE!F$12</f>
        <v>2.3215821152192602</v>
      </c>
      <c r="G75" s="206">
        <f>MAE!G$12</f>
        <v>2.493551160791057</v>
      </c>
      <c r="H75" s="206">
        <f>MAE!H$12</f>
        <v>2.6655202063628551</v>
      </c>
      <c r="I75" s="206">
        <f>MAE!I$12</f>
        <v>2.837489251934652</v>
      </c>
      <c r="J75" s="206">
        <f>MAE!J$12</f>
        <v>2.9234737747205499</v>
      </c>
      <c r="K75" s="206">
        <f>MAE!K$12</f>
        <v>2.5795356835769558</v>
      </c>
      <c r="L75" s="206">
        <f>MAE!L$12</f>
        <v>2.493551160791057</v>
      </c>
      <c r="M75" s="206">
        <f>MAE!M$12</f>
        <v>2.2355975924333622</v>
      </c>
      <c r="N75" s="206">
        <f>MAE!N$12</f>
        <v>2.0636285468615649</v>
      </c>
      <c r="O75" s="206">
        <f>MAE!O$12</f>
        <v>1.7196904557179711</v>
      </c>
      <c r="P75" s="206">
        <f>MAE!P$12</f>
        <v>1.461736887360275</v>
      </c>
      <c r="Q75" s="206">
        <f>MAE!Q$12</f>
        <v>1.461736887360275</v>
      </c>
      <c r="R75" s="206">
        <f>MAE!R$12</f>
        <v>1.7196904557179711</v>
      </c>
      <c r="S75" s="206">
        <f>MAE!S$12</f>
        <v>1.778331900257953</v>
      </c>
      <c r="T75" s="206">
        <f>MAE!T$12</f>
        <v>2.0891659501289772</v>
      </c>
      <c r="U75" s="206">
        <f>MAE!U$12</f>
        <v>1.9664660361135</v>
      </c>
      <c r="V75" s="206">
        <f>MAE!V$12</f>
        <v>1.708340498710232</v>
      </c>
      <c r="W75" s="206">
        <f>MAE!W$12</f>
        <v>1.8039552880481511</v>
      </c>
    </row>
    <row r="76" spans="1:23" ht="12" customHeight="1" x14ac:dyDescent="0.25">
      <c r="A76" s="14" t="s">
        <v>64</v>
      </c>
      <c r="B76" s="206">
        <f>TEL!B$12</f>
        <v>1.2897678417884779</v>
      </c>
      <c r="C76" s="206">
        <f>TEL!C$12</f>
        <v>1.20378331900258</v>
      </c>
      <c r="D76" s="206">
        <f>TEL!D$12</f>
        <v>1.1177987962166811</v>
      </c>
      <c r="E76" s="206">
        <f>TEL!E$12</f>
        <v>1.1177987962166811</v>
      </c>
      <c r="F76" s="206">
        <f>TEL!F$12</f>
        <v>0.94582975064488384</v>
      </c>
      <c r="G76" s="206">
        <f>TEL!G$12</f>
        <v>0.94582975064488384</v>
      </c>
      <c r="H76" s="206">
        <f>TEL!H$12</f>
        <v>0.85984522785898532</v>
      </c>
      <c r="I76" s="206">
        <f>TEL!I$12</f>
        <v>0.7738607050730868</v>
      </c>
      <c r="J76" s="206">
        <f>TEL!J$12</f>
        <v>0.7738607050730868</v>
      </c>
      <c r="K76" s="206">
        <f>TEL!K$12</f>
        <v>0.7738607050730868</v>
      </c>
      <c r="L76" s="206">
        <f>TEL!L$12</f>
        <v>0.68787618228718828</v>
      </c>
      <c r="M76" s="206">
        <f>TEL!M$12</f>
        <v>0.60189165950128976</v>
      </c>
      <c r="N76" s="206">
        <f>TEL!N$12</f>
        <v>0.51590713671539123</v>
      </c>
      <c r="O76" s="206">
        <f>TEL!O$12</f>
        <v>0.51590713671539123</v>
      </c>
      <c r="P76" s="206">
        <f>TEL!P$12</f>
        <v>0.42992261392949271</v>
      </c>
      <c r="Q76" s="206">
        <f>TEL!Q$12</f>
        <v>0.42992261392949271</v>
      </c>
      <c r="R76" s="206">
        <f>TEL!R$12</f>
        <v>0.42992261392949271</v>
      </c>
      <c r="S76" s="206">
        <f>TEL!S$12</f>
        <v>0.44703353396388651</v>
      </c>
      <c r="T76" s="206">
        <f>TEL!T$12</f>
        <v>0.45055889939810828</v>
      </c>
      <c r="U76" s="206">
        <f>TEL!U$12</f>
        <v>0.44496990541702491</v>
      </c>
      <c r="V76" s="206">
        <f>TEL!V$12</f>
        <v>0.40326741186586412</v>
      </c>
      <c r="W76" s="206">
        <f>TEL!W$12</f>
        <v>0.40343938091143589</v>
      </c>
    </row>
    <row r="77" spans="1:23" ht="12" customHeight="1" x14ac:dyDescent="0.25">
      <c r="A77" s="14" t="s">
        <v>65</v>
      </c>
      <c r="B77" s="206">
        <f>WWP!B$12</f>
        <v>0.7738607050730868</v>
      </c>
      <c r="C77" s="206">
        <f>WWP!C$12</f>
        <v>0.60189165950128976</v>
      </c>
      <c r="D77" s="206">
        <f>WWP!D$12</f>
        <v>0.60189165950128976</v>
      </c>
      <c r="E77" s="206">
        <f>WWP!E$12</f>
        <v>0.68787618228718828</v>
      </c>
      <c r="F77" s="206">
        <f>WWP!F$12</f>
        <v>0.68787618228718828</v>
      </c>
      <c r="G77" s="206">
        <f>WWP!G$12</f>
        <v>0.68787618228718828</v>
      </c>
      <c r="H77" s="206">
        <f>WWP!H$12</f>
        <v>0.68787618228718828</v>
      </c>
      <c r="I77" s="206">
        <f>WWP!I$12</f>
        <v>0.7738607050730868</v>
      </c>
      <c r="J77" s="206">
        <f>WWP!J$12</f>
        <v>0.7738607050730868</v>
      </c>
      <c r="K77" s="206">
        <f>WWP!K$12</f>
        <v>0.7738607050730868</v>
      </c>
      <c r="L77" s="206">
        <f>WWP!L$12</f>
        <v>0.7738607050730868</v>
      </c>
      <c r="M77" s="206">
        <f>WWP!M$12</f>
        <v>0.68787618228718828</v>
      </c>
      <c r="N77" s="206">
        <f>WWP!N$12</f>
        <v>0.60189165950128976</v>
      </c>
      <c r="O77" s="206">
        <f>WWP!O$12</f>
        <v>0.42992261392949271</v>
      </c>
      <c r="P77" s="206">
        <f>WWP!P$12</f>
        <v>0.42992261392949271</v>
      </c>
      <c r="Q77" s="206">
        <f>WWP!Q$12</f>
        <v>0.42992261392949271</v>
      </c>
      <c r="R77" s="206">
        <f>WWP!R$12</f>
        <v>0.51590713671539123</v>
      </c>
      <c r="S77" s="206">
        <f>WWP!S$12</f>
        <v>0.54496990541702495</v>
      </c>
      <c r="T77" s="206">
        <f>WWP!T$12</f>
        <v>0.55932932072227004</v>
      </c>
      <c r="U77" s="206">
        <f>WWP!U$12</f>
        <v>0.58323301805674976</v>
      </c>
      <c r="V77" s="206">
        <f>WWP!V$12</f>
        <v>0.55442820292347372</v>
      </c>
      <c r="W77" s="206">
        <f>WWP!W$12</f>
        <v>0.59673258813413577</v>
      </c>
    </row>
    <row r="78" spans="1:23" ht="12" customHeight="1" x14ac:dyDescent="0.25">
      <c r="A78" s="21" t="s">
        <v>66</v>
      </c>
      <c r="B78" s="209">
        <f>OIS!B$12</f>
        <v>29.43286795013216</v>
      </c>
      <c r="C78" s="209">
        <f>OIS!C$12</f>
        <v>29.777531351397428</v>
      </c>
      <c r="D78" s="209">
        <f>OIS!D$12</f>
        <v>29.17273845140982</v>
      </c>
      <c r="E78" s="209">
        <f>OIS!E$12</f>
        <v>30.24935284735356</v>
      </c>
      <c r="F78" s="209">
        <f>OIS!F$12</f>
        <v>34.154774430508702</v>
      </c>
      <c r="G78" s="209">
        <f>OIS!G$12</f>
        <v>56.310499145635198</v>
      </c>
      <c r="H78" s="209">
        <f>OIS!H$12</f>
        <v>44.326989182401711</v>
      </c>
      <c r="I78" s="209">
        <f>OIS!I$12</f>
        <v>50.346448027280267</v>
      </c>
      <c r="J78" s="209">
        <f>OIS!J$12</f>
        <v>49.638756404938313</v>
      </c>
      <c r="K78" s="209">
        <f>OIS!K$12</f>
        <v>42.56237295478418</v>
      </c>
      <c r="L78" s="209">
        <f>OIS!L$12</f>
        <v>40.581854055550153</v>
      </c>
      <c r="M78" s="209">
        <f>OIS!M$12</f>
        <v>55.939762419155038</v>
      </c>
      <c r="N78" s="209">
        <f>OIS!N$12</f>
        <v>25.519260533104049</v>
      </c>
      <c r="O78" s="209">
        <f>OIS!O$12</f>
        <v>17.00318142734308</v>
      </c>
      <c r="P78" s="209">
        <f>OIS!P$12</f>
        <v>22.04368013757524</v>
      </c>
      <c r="Q78" s="209">
        <f>OIS!Q$12</f>
        <v>19.768615649183129</v>
      </c>
      <c r="R78" s="209">
        <f>OIS!R$12</f>
        <v>23.224333619948371</v>
      </c>
      <c r="S78" s="209">
        <f>OIS!S$12</f>
        <v>24.729148753224429</v>
      </c>
      <c r="T78" s="209">
        <f>OIS!T$12</f>
        <v>22.894067067927779</v>
      </c>
      <c r="U78" s="209">
        <f>OIS!U$12</f>
        <v>27.72527944969902</v>
      </c>
      <c r="V78" s="209">
        <f>OIS!V$12</f>
        <v>25.106534823731739</v>
      </c>
      <c r="W78" s="209">
        <f>OIS!W$12</f>
        <v>28.383404987102299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81.613585554600164</v>
      </c>
      <c r="C81" s="212">
        <v>80.653482373172821</v>
      </c>
      <c r="D81" s="212">
        <v>82.57377472055029</v>
      </c>
      <c r="E81" s="212">
        <v>69.131556319862426</v>
      </c>
      <c r="F81" s="212">
        <v>65.29088564058469</v>
      </c>
      <c r="G81" s="212">
        <v>71.051934651762679</v>
      </c>
      <c r="H81" s="212">
        <v>71.051934651762679</v>
      </c>
      <c r="I81" s="212">
        <v>59.53000859845227</v>
      </c>
      <c r="J81" s="212">
        <v>67.211263972484957</v>
      </c>
      <c r="K81" s="212">
        <v>74.892519346517631</v>
      </c>
      <c r="L81" s="212">
        <v>83.53396388650043</v>
      </c>
      <c r="M81" s="212">
        <v>65.290971625107488</v>
      </c>
      <c r="N81" s="212">
        <v>38.406448839208942</v>
      </c>
      <c r="O81" s="212">
        <v>25.924333619948413</v>
      </c>
      <c r="P81" s="212">
        <v>23.043852106620811</v>
      </c>
      <c r="Q81" s="212">
        <v>23.043852106620811</v>
      </c>
      <c r="R81" s="212">
        <v>38.406448839208942</v>
      </c>
      <c r="S81" s="212">
        <v>37.70937231298366</v>
      </c>
      <c r="T81" s="212">
        <v>37.551848667239895</v>
      </c>
      <c r="U81" s="212">
        <v>37.469303525365433</v>
      </c>
      <c r="V81" s="212">
        <v>34.463972484952706</v>
      </c>
      <c r="W81" s="212">
        <v>45.472226999140162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0</v>
      </c>
      <c r="P82" s="215">
        <v>0</v>
      </c>
      <c r="Q82" s="215">
        <v>0</v>
      </c>
      <c r="R82" s="215">
        <v>0</v>
      </c>
      <c r="S82" s="215">
        <v>0</v>
      </c>
      <c r="T82" s="215">
        <v>0</v>
      </c>
      <c r="U82" s="215">
        <v>0</v>
      </c>
      <c r="V82" s="215">
        <v>0</v>
      </c>
      <c r="W82" s="215">
        <v>0</v>
      </c>
    </row>
    <row r="83" spans="1:23" ht="12" customHeight="1" x14ac:dyDescent="0.25">
      <c r="A83" s="14" t="s">
        <v>31</v>
      </c>
      <c r="B83" s="206">
        <v>81.613585554600164</v>
      </c>
      <c r="C83" s="206">
        <v>80.653482373172821</v>
      </c>
      <c r="D83" s="206">
        <v>82.57377472055029</v>
      </c>
      <c r="E83" s="206">
        <v>69.131556319862426</v>
      </c>
      <c r="F83" s="206">
        <v>65.29088564058469</v>
      </c>
      <c r="G83" s="206">
        <v>71.051934651762679</v>
      </c>
      <c r="H83" s="206">
        <v>71.051934651762679</v>
      </c>
      <c r="I83" s="206">
        <v>59.53000859845227</v>
      </c>
      <c r="J83" s="206">
        <v>67.211263972484957</v>
      </c>
      <c r="K83" s="206">
        <v>74.892519346517631</v>
      </c>
      <c r="L83" s="206">
        <v>83.53396388650043</v>
      </c>
      <c r="M83" s="206">
        <v>65.290971625107488</v>
      </c>
      <c r="N83" s="206">
        <v>38.406448839208942</v>
      </c>
      <c r="O83" s="206">
        <v>25.924333619948413</v>
      </c>
      <c r="P83" s="206">
        <v>23.043852106620811</v>
      </c>
      <c r="Q83" s="206">
        <v>23.043852106620811</v>
      </c>
      <c r="R83" s="206">
        <v>38.406448839208942</v>
      </c>
      <c r="S83" s="206">
        <v>37.70937231298366</v>
      </c>
      <c r="T83" s="206">
        <v>37.551848667239895</v>
      </c>
      <c r="U83" s="206">
        <v>37.469303525365433</v>
      </c>
      <c r="V83" s="206">
        <v>34.463972484952706</v>
      </c>
      <c r="W83" s="206">
        <v>45.472226999140162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0</v>
      </c>
      <c r="O85" s="206">
        <v>0</v>
      </c>
      <c r="P85" s="206">
        <v>0</v>
      </c>
      <c r="Q85" s="206">
        <v>0</v>
      </c>
      <c r="R85" s="206">
        <v>0</v>
      </c>
      <c r="S85" s="206">
        <v>0</v>
      </c>
      <c r="T85" s="206">
        <v>0</v>
      </c>
      <c r="U85" s="206">
        <v>0</v>
      </c>
      <c r="V85" s="206">
        <v>0</v>
      </c>
      <c r="W85" s="206">
        <v>0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81.613585554600164</v>
      </c>
      <c r="C88" s="206">
        <f t="shared" si="5"/>
        <v>80.653482373172821</v>
      </c>
      <c r="D88" s="206">
        <f t="shared" si="5"/>
        <v>82.57377472055029</v>
      </c>
      <c r="E88" s="206">
        <f t="shared" si="5"/>
        <v>69.131556319862426</v>
      </c>
      <c r="F88" s="206">
        <f t="shared" si="5"/>
        <v>65.29088564058469</v>
      </c>
      <c r="G88" s="206">
        <f t="shared" si="5"/>
        <v>71.051934651762679</v>
      </c>
      <c r="H88" s="206">
        <f t="shared" si="5"/>
        <v>71.051934651762679</v>
      </c>
      <c r="I88" s="206">
        <f t="shared" si="5"/>
        <v>59.53000859845227</v>
      </c>
      <c r="J88" s="206">
        <f t="shared" si="5"/>
        <v>67.211263972484957</v>
      </c>
      <c r="K88" s="206">
        <f t="shared" si="5"/>
        <v>74.892519346517631</v>
      </c>
      <c r="L88" s="206">
        <f t="shared" si="5"/>
        <v>83.53396388650043</v>
      </c>
      <c r="M88" s="206">
        <f t="shared" si="5"/>
        <v>65.290971625107488</v>
      </c>
      <c r="N88" s="206">
        <f t="shared" si="5"/>
        <v>38.406448839208942</v>
      </c>
      <c r="O88" s="206">
        <f t="shared" si="5"/>
        <v>25.924333619948413</v>
      </c>
      <c r="P88" s="206">
        <f t="shared" si="5"/>
        <v>23.043852106620811</v>
      </c>
      <c r="Q88" s="206">
        <f t="shared" si="5"/>
        <v>23.043852106620811</v>
      </c>
      <c r="R88" s="206">
        <f t="shared" si="5"/>
        <v>38.406448839208942</v>
      </c>
      <c r="S88" s="206">
        <f t="shared" si="5"/>
        <v>37.70937231298366</v>
      </c>
      <c r="T88" s="206">
        <f t="shared" si="5"/>
        <v>37.551848667239895</v>
      </c>
      <c r="U88" s="206">
        <f t="shared" si="5"/>
        <v>37.469303525365433</v>
      </c>
      <c r="V88" s="206">
        <f t="shared" si="5"/>
        <v>34.463972484952706</v>
      </c>
      <c r="W88" s="206">
        <f t="shared" si="5"/>
        <v>45.472226999140162</v>
      </c>
    </row>
    <row r="89" spans="1:23" ht="12" customHeight="1" x14ac:dyDescent="0.25">
      <c r="A89" s="18" t="s">
        <v>84</v>
      </c>
      <c r="B89" s="206">
        <v>0</v>
      </c>
      <c r="C89" s="206">
        <v>0</v>
      </c>
      <c r="D89" s="206">
        <v>0</v>
      </c>
      <c r="E89" s="206">
        <v>0</v>
      </c>
      <c r="F89" s="206">
        <v>0</v>
      </c>
      <c r="G89" s="206">
        <v>0</v>
      </c>
      <c r="H89" s="206">
        <v>0</v>
      </c>
      <c r="I89" s="206">
        <v>0</v>
      </c>
      <c r="J89" s="206">
        <v>0</v>
      </c>
      <c r="K89" s="206">
        <v>0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0</v>
      </c>
      <c r="R89" s="206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</row>
    <row r="90" spans="1:23" ht="12" customHeight="1" x14ac:dyDescent="0.25">
      <c r="A90" s="14" t="s">
        <v>35</v>
      </c>
      <c r="B90" s="206">
        <v>0</v>
      </c>
      <c r="C90" s="206">
        <v>0</v>
      </c>
      <c r="D90" s="206">
        <v>0</v>
      </c>
      <c r="E90" s="206">
        <v>0</v>
      </c>
      <c r="F90" s="206">
        <v>0</v>
      </c>
      <c r="G90" s="206">
        <v>0</v>
      </c>
      <c r="H90" s="206">
        <v>0</v>
      </c>
      <c r="I90" s="206">
        <v>0</v>
      </c>
      <c r="J90" s="206">
        <v>0</v>
      </c>
      <c r="K90" s="206">
        <v>0</v>
      </c>
      <c r="L90" s="206">
        <v>0</v>
      </c>
      <c r="M90" s="206">
        <v>0</v>
      </c>
      <c r="N90" s="206">
        <v>0</v>
      </c>
      <c r="O90" s="206">
        <v>0</v>
      </c>
      <c r="P90" s="206">
        <v>0</v>
      </c>
      <c r="Q90" s="206">
        <v>0</v>
      </c>
      <c r="R90" s="206">
        <v>0</v>
      </c>
      <c r="S90" s="206">
        <v>0</v>
      </c>
      <c r="T90" s="206">
        <v>0</v>
      </c>
      <c r="U90" s="206">
        <v>0</v>
      </c>
      <c r="V90" s="206">
        <v>0</v>
      </c>
      <c r="W90" s="206">
        <v>0</v>
      </c>
    </row>
    <row r="91" spans="1:23" ht="12" customHeight="1" x14ac:dyDescent="0.25">
      <c r="A91" s="18" t="s">
        <v>72</v>
      </c>
      <c r="B91" s="206">
        <v>0</v>
      </c>
      <c r="C91" s="206">
        <v>0</v>
      </c>
      <c r="D91" s="206">
        <v>0</v>
      </c>
      <c r="E91" s="206">
        <v>0</v>
      </c>
      <c r="F91" s="206">
        <v>0</v>
      </c>
      <c r="G91" s="206">
        <v>0</v>
      </c>
      <c r="H91" s="206">
        <v>0</v>
      </c>
      <c r="I91" s="206">
        <v>0</v>
      </c>
      <c r="J91" s="206">
        <v>0</v>
      </c>
      <c r="K91" s="206">
        <v>0</v>
      </c>
      <c r="L91" s="206">
        <v>0</v>
      </c>
      <c r="M91" s="206">
        <v>0</v>
      </c>
      <c r="N91" s="206">
        <v>0</v>
      </c>
      <c r="O91" s="206">
        <v>0</v>
      </c>
      <c r="P91" s="206">
        <v>0</v>
      </c>
      <c r="Q91" s="206">
        <v>0</v>
      </c>
      <c r="R91" s="206">
        <v>0</v>
      </c>
      <c r="S91" s="206">
        <v>0</v>
      </c>
      <c r="T91" s="206">
        <v>0</v>
      </c>
      <c r="U91" s="206">
        <v>0</v>
      </c>
      <c r="V91" s="206">
        <v>0</v>
      </c>
      <c r="W91" s="206">
        <v>0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81.613585554600164</v>
      </c>
      <c r="C94" s="212">
        <f t="shared" si="6"/>
        <v>80.653482373172821</v>
      </c>
      <c r="D94" s="212">
        <f t="shared" si="6"/>
        <v>82.57377472055029</v>
      </c>
      <c r="E94" s="212">
        <f t="shared" si="6"/>
        <v>69.131556319862426</v>
      </c>
      <c r="F94" s="212">
        <f t="shared" si="6"/>
        <v>65.29088564058469</v>
      </c>
      <c r="G94" s="212">
        <f t="shared" si="6"/>
        <v>71.051934651762679</v>
      </c>
      <c r="H94" s="212">
        <f t="shared" si="6"/>
        <v>71.051934651762679</v>
      </c>
      <c r="I94" s="212">
        <f t="shared" si="6"/>
        <v>59.53000859845227</v>
      </c>
      <c r="J94" s="212">
        <f t="shared" si="6"/>
        <v>67.211263972484957</v>
      </c>
      <c r="K94" s="212">
        <f t="shared" si="6"/>
        <v>74.892519346517631</v>
      </c>
      <c r="L94" s="212">
        <f t="shared" si="6"/>
        <v>83.53396388650043</v>
      </c>
      <c r="M94" s="212">
        <f t="shared" si="6"/>
        <v>65.290971625107488</v>
      </c>
      <c r="N94" s="212">
        <f t="shared" si="6"/>
        <v>38.406448839208942</v>
      </c>
      <c r="O94" s="212">
        <f t="shared" si="6"/>
        <v>25.924333619948413</v>
      </c>
      <c r="P94" s="212">
        <f t="shared" si="6"/>
        <v>23.043852106620811</v>
      </c>
      <c r="Q94" s="212">
        <f t="shared" si="6"/>
        <v>23.043852106620811</v>
      </c>
      <c r="R94" s="212">
        <f t="shared" si="6"/>
        <v>38.406448839208942</v>
      </c>
      <c r="S94" s="212">
        <f t="shared" si="6"/>
        <v>37.70937231298366</v>
      </c>
      <c r="T94" s="212">
        <f t="shared" si="6"/>
        <v>37.551848667239895</v>
      </c>
      <c r="U94" s="212">
        <f t="shared" si="6"/>
        <v>37.469303525365433</v>
      </c>
      <c r="V94" s="212">
        <f t="shared" si="6"/>
        <v>34.463972484952706</v>
      </c>
      <c r="W94" s="212">
        <f t="shared" si="6"/>
        <v>45.472226999140162</v>
      </c>
    </row>
    <row r="95" spans="1:23" ht="12" customHeight="1" x14ac:dyDescent="0.25">
      <c r="A95" s="24" t="s">
        <v>46</v>
      </c>
      <c r="B95" s="215">
        <f>CHI!B58</f>
        <v>0</v>
      </c>
      <c r="C95" s="215">
        <f>CHI!C58</f>
        <v>0</v>
      </c>
      <c r="D95" s="215">
        <f>CHI!D58</f>
        <v>0</v>
      </c>
      <c r="E95" s="215">
        <f>CHI!E58</f>
        <v>0</v>
      </c>
      <c r="F95" s="215">
        <f>CHI!F58</f>
        <v>0</v>
      </c>
      <c r="G95" s="215">
        <f>CHI!G58</f>
        <v>0</v>
      </c>
      <c r="H95" s="215">
        <f>CHI!H58</f>
        <v>0</v>
      </c>
      <c r="I95" s="215">
        <f>CHI!I58</f>
        <v>0</v>
      </c>
      <c r="J95" s="215">
        <f>CHI!J58</f>
        <v>0</v>
      </c>
      <c r="K95" s="215">
        <f>CHI!K58</f>
        <v>0</v>
      </c>
      <c r="L95" s="215">
        <f>CHI!L58</f>
        <v>0</v>
      </c>
      <c r="M95" s="215">
        <f>CHI!M58</f>
        <v>0</v>
      </c>
      <c r="N95" s="215">
        <f>CHI!N58</f>
        <v>0</v>
      </c>
      <c r="O95" s="215">
        <f>CHI!O58</f>
        <v>0</v>
      </c>
      <c r="P95" s="215">
        <f>CHI!P58</f>
        <v>0</v>
      </c>
      <c r="Q95" s="215">
        <f>CHI!Q58</f>
        <v>0</v>
      </c>
      <c r="R95" s="215">
        <f>CHI!R58</f>
        <v>0</v>
      </c>
      <c r="S95" s="215">
        <f>CHI!S58</f>
        <v>0</v>
      </c>
      <c r="T95" s="215">
        <f>CHI!T58</f>
        <v>0</v>
      </c>
      <c r="U95" s="215">
        <f>CHI!U58</f>
        <v>0</v>
      </c>
      <c r="V95" s="215">
        <f>CHI!V58</f>
        <v>0</v>
      </c>
      <c r="W95" s="215">
        <f>CHI!W58</f>
        <v>0</v>
      </c>
    </row>
    <row r="96" spans="1:23" ht="12" customHeight="1" x14ac:dyDescent="0.25">
      <c r="A96" s="21" t="s">
        <v>29</v>
      </c>
      <c r="B96" s="209">
        <v>81.613585554600164</v>
      </c>
      <c r="C96" s="209">
        <v>80.653482373172821</v>
      </c>
      <c r="D96" s="209">
        <v>82.57377472055029</v>
      </c>
      <c r="E96" s="209">
        <v>69.131556319862426</v>
      </c>
      <c r="F96" s="209">
        <v>65.29088564058469</v>
      </c>
      <c r="G96" s="209">
        <v>71.051934651762679</v>
      </c>
      <c r="H96" s="209">
        <v>71.051934651762679</v>
      </c>
      <c r="I96" s="209">
        <v>59.53000859845227</v>
      </c>
      <c r="J96" s="209">
        <v>67.211263972484957</v>
      </c>
      <c r="K96" s="209">
        <v>74.892519346517631</v>
      </c>
      <c r="L96" s="209">
        <v>83.53396388650043</v>
      </c>
      <c r="M96" s="209">
        <v>65.290971625107488</v>
      </c>
      <c r="N96" s="209">
        <v>38.406448839208942</v>
      </c>
      <c r="O96" s="209">
        <v>25.924333619948413</v>
      </c>
      <c r="P96" s="209">
        <v>23.043852106620811</v>
      </c>
      <c r="Q96" s="209">
        <v>23.043852106620811</v>
      </c>
      <c r="R96" s="209">
        <v>38.406448839208942</v>
      </c>
      <c r="S96" s="209">
        <v>37.70937231298366</v>
      </c>
      <c r="T96" s="209">
        <v>37.551848667239895</v>
      </c>
      <c r="U96" s="209">
        <v>37.469303525365433</v>
      </c>
      <c r="V96" s="209">
        <v>34.463972484952706</v>
      </c>
      <c r="W96" s="209">
        <v>45.472226999140162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1687.4898911077173</v>
      </c>
      <c r="C98" s="205">
        <f t="shared" si="7"/>
        <v>1605.8588067115838</v>
      </c>
      <c r="D98" s="205">
        <f t="shared" si="7"/>
        <v>1652.422781744933</v>
      </c>
      <c r="E98" s="205">
        <f t="shared" si="7"/>
        <v>1679.3602878165411</v>
      </c>
      <c r="F98" s="205">
        <f t="shared" si="7"/>
        <v>1825.6806353283503</v>
      </c>
      <c r="G98" s="205">
        <f t="shared" si="7"/>
        <v>1796.2671580891233</v>
      </c>
      <c r="H98" s="205">
        <f t="shared" si="7"/>
        <v>1778.4375928043323</v>
      </c>
      <c r="I98" s="205">
        <f t="shared" si="7"/>
        <v>1785.0375284326253</v>
      </c>
      <c r="J98" s="205">
        <f t="shared" si="7"/>
        <v>1799.0114717903664</v>
      </c>
      <c r="K98" s="205">
        <f t="shared" si="7"/>
        <v>1503.9759053201412</v>
      </c>
      <c r="L98" s="205">
        <f t="shared" si="7"/>
        <v>1271.3488126149905</v>
      </c>
      <c r="M98" s="205">
        <f t="shared" si="7"/>
        <v>1145.4541249081567</v>
      </c>
      <c r="N98" s="205">
        <f t="shared" si="7"/>
        <v>997.67308611615476</v>
      </c>
      <c r="O98" s="205">
        <f t="shared" si="7"/>
        <v>1306.6668899782617</v>
      </c>
      <c r="P98" s="205">
        <f t="shared" si="7"/>
        <v>1678.5561531438277</v>
      </c>
      <c r="Q98" s="205">
        <f t="shared" si="7"/>
        <v>1508.5659798738959</v>
      </c>
      <c r="R98" s="205">
        <f t="shared" si="7"/>
        <v>1506.4899131639306</v>
      </c>
      <c r="S98" s="205">
        <f t="shared" si="7"/>
        <v>1569.9300933324259</v>
      </c>
      <c r="T98" s="205">
        <f t="shared" si="7"/>
        <v>1429.7966770690136</v>
      </c>
      <c r="U98" s="205">
        <f t="shared" si="7"/>
        <v>1386.9813427683978</v>
      </c>
      <c r="V98" s="205">
        <f t="shared" si="7"/>
        <v>1519.2046641657239</v>
      </c>
      <c r="W98" s="205">
        <f t="shared" si="7"/>
        <v>1472.4410947263711</v>
      </c>
    </row>
    <row r="99" spans="1:23" ht="12" customHeight="1" x14ac:dyDescent="0.25">
      <c r="A99" s="25" t="s">
        <v>16</v>
      </c>
      <c r="B99" s="211">
        <f>ISI!B$54</f>
        <v>0</v>
      </c>
      <c r="C99" s="211">
        <f>ISI!C$54</f>
        <v>0</v>
      </c>
      <c r="D99" s="211">
        <f>ISI!D$54</f>
        <v>0</v>
      </c>
      <c r="E99" s="211">
        <f>ISI!E$54</f>
        <v>0</v>
      </c>
      <c r="F99" s="211">
        <f>ISI!F$54</f>
        <v>0</v>
      </c>
      <c r="G99" s="211">
        <f>ISI!G$54</f>
        <v>0</v>
      </c>
      <c r="H99" s="211">
        <f>ISI!H$54</f>
        <v>0</v>
      </c>
      <c r="I99" s="211">
        <f>ISI!I$54</f>
        <v>0</v>
      </c>
      <c r="J99" s="211">
        <f>ISI!J$54</f>
        <v>0</v>
      </c>
      <c r="K99" s="211">
        <f>ISI!K$54</f>
        <v>0</v>
      </c>
      <c r="L99" s="211">
        <f>ISI!L$54</f>
        <v>0</v>
      </c>
      <c r="M99" s="211">
        <f>ISI!M$54</f>
        <v>0</v>
      </c>
      <c r="N99" s="211">
        <f>ISI!N$54</f>
        <v>0</v>
      </c>
      <c r="O99" s="211">
        <f>ISI!O$54</f>
        <v>0</v>
      </c>
      <c r="P99" s="211">
        <f>ISI!P$54</f>
        <v>0</v>
      </c>
      <c r="Q99" s="211">
        <f>ISI!Q$54</f>
        <v>0</v>
      </c>
      <c r="R99" s="211">
        <f>ISI!R$54</f>
        <v>0</v>
      </c>
      <c r="S99" s="211">
        <f>ISI!S$54</f>
        <v>0</v>
      </c>
      <c r="T99" s="211">
        <f>ISI!T$54</f>
        <v>0</v>
      </c>
      <c r="U99" s="211">
        <f>ISI!U$54</f>
        <v>0</v>
      </c>
      <c r="V99" s="211">
        <f>ISI!V$54</f>
        <v>0</v>
      </c>
      <c r="W99" s="211">
        <f>ISI!W$54</f>
        <v>0</v>
      </c>
    </row>
    <row r="100" spans="1:23" ht="12" customHeight="1" x14ac:dyDescent="0.25">
      <c r="A100" s="14" t="s">
        <v>41</v>
      </c>
      <c r="B100" s="206">
        <f>ISI!B$55</f>
        <v>0</v>
      </c>
      <c r="C100" s="206">
        <f>ISI!C$55</f>
        <v>0</v>
      </c>
      <c r="D100" s="206">
        <f>ISI!D$55</f>
        <v>0</v>
      </c>
      <c r="E100" s="206">
        <f>ISI!E$55</f>
        <v>0</v>
      </c>
      <c r="F100" s="206">
        <f>ISI!F$55</f>
        <v>0</v>
      </c>
      <c r="G100" s="206">
        <f>ISI!G$55</f>
        <v>0</v>
      </c>
      <c r="H100" s="206">
        <f>ISI!H$55</f>
        <v>0</v>
      </c>
      <c r="I100" s="206">
        <f>ISI!I$55</f>
        <v>0</v>
      </c>
      <c r="J100" s="206">
        <f>ISI!J$55</f>
        <v>0</v>
      </c>
      <c r="K100" s="206">
        <f>ISI!K$55</f>
        <v>0</v>
      </c>
      <c r="L100" s="206">
        <f>ISI!L$55</f>
        <v>0</v>
      </c>
      <c r="M100" s="206">
        <f>ISI!M$55</f>
        <v>0</v>
      </c>
      <c r="N100" s="206">
        <f>ISI!N$55</f>
        <v>0</v>
      </c>
      <c r="O100" s="206">
        <f>ISI!O$55</f>
        <v>0</v>
      </c>
      <c r="P100" s="206">
        <f>ISI!P$55</f>
        <v>0</v>
      </c>
      <c r="Q100" s="206">
        <f>ISI!Q$55</f>
        <v>0</v>
      </c>
      <c r="R100" s="206">
        <f>ISI!R$55</f>
        <v>0</v>
      </c>
      <c r="S100" s="206">
        <f>ISI!S$55</f>
        <v>0</v>
      </c>
      <c r="T100" s="206">
        <f>ISI!T$55</f>
        <v>0</v>
      </c>
      <c r="U100" s="206">
        <f>ISI!U$55</f>
        <v>0</v>
      </c>
      <c r="V100" s="206">
        <f>ISI!V$55</f>
        <v>0</v>
      </c>
      <c r="W100" s="206">
        <f>ISI!W$55</f>
        <v>0</v>
      </c>
    </row>
    <row r="101" spans="1:23" ht="12" customHeight="1" x14ac:dyDescent="0.25">
      <c r="A101" s="14" t="s">
        <v>42</v>
      </c>
      <c r="B101" s="206">
        <f>ISI!B$56</f>
        <v>0</v>
      </c>
      <c r="C101" s="206">
        <f>ISI!C$56</f>
        <v>0</v>
      </c>
      <c r="D101" s="206">
        <f>ISI!D$56</f>
        <v>0</v>
      </c>
      <c r="E101" s="206">
        <f>ISI!E$56</f>
        <v>0</v>
      </c>
      <c r="F101" s="206">
        <f>ISI!F$56</f>
        <v>0</v>
      </c>
      <c r="G101" s="206">
        <f>ISI!G$56</f>
        <v>0</v>
      </c>
      <c r="H101" s="206">
        <f>ISI!H$56</f>
        <v>0</v>
      </c>
      <c r="I101" s="206">
        <f>ISI!I$56</f>
        <v>0</v>
      </c>
      <c r="J101" s="206">
        <f>ISI!J$56</f>
        <v>0</v>
      </c>
      <c r="K101" s="206">
        <f>ISI!K$56</f>
        <v>0</v>
      </c>
      <c r="L101" s="206">
        <f>ISI!L$56</f>
        <v>0</v>
      </c>
      <c r="M101" s="206">
        <f>ISI!M$56</f>
        <v>0</v>
      </c>
      <c r="N101" s="206">
        <f>ISI!N$56</f>
        <v>0</v>
      </c>
      <c r="O101" s="206">
        <f>ISI!O$56</f>
        <v>0</v>
      </c>
      <c r="P101" s="206">
        <f>ISI!P$56</f>
        <v>0</v>
      </c>
      <c r="Q101" s="206">
        <f>ISI!Q$56</f>
        <v>0</v>
      </c>
      <c r="R101" s="206">
        <f>ISI!R$56</f>
        <v>0</v>
      </c>
      <c r="S101" s="206">
        <f>ISI!S$56</f>
        <v>0</v>
      </c>
      <c r="T101" s="206">
        <f>ISI!T$56</f>
        <v>0</v>
      </c>
      <c r="U101" s="206">
        <f>ISI!U$56</f>
        <v>0</v>
      </c>
      <c r="V101" s="206">
        <f>ISI!V$56</f>
        <v>0</v>
      </c>
      <c r="W101" s="206">
        <f>ISI!W$56</f>
        <v>0</v>
      </c>
    </row>
    <row r="102" spans="1:23" ht="12" customHeight="1" x14ac:dyDescent="0.25">
      <c r="A102" s="13" t="s">
        <v>20</v>
      </c>
      <c r="B102" s="207">
        <f>NFM!B$73</f>
        <v>0</v>
      </c>
      <c r="C102" s="207">
        <f>NFM!C$73</f>
        <v>0</v>
      </c>
      <c r="D102" s="207">
        <f>NFM!D$73</f>
        <v>0</v>
      </c>
      <c r="E102" s="207">
        <f>NFM!E$73</f>
        <v>0</v>
      </c>
      <c r="F102" s="207">
        <f>NFM!F$73</f>
        <v>0</v>
      </c>
      <c r="G102" s="207">
        <f>NFM!G$73</f>
        <v>0</v>
      </c>
      <c r="H102" s="207">
        <f>NFM!H$73</f>
        <v>0</v>
      </c>
      <c r="I102" s="207">
        <f>NFM!I$73</f>
        <v>0</v>
      </c>
      <c r="J102" s="207">
        <f>NFM!J$73</f>
        <v>0</v>
      </c>
      <c r="K102" s="207">
        <f>NFM!K$73</f>
        <v>0</v>
      </c>
      <c r="L102" s="207">
        <f>NFM!L$73</f>
        <v>0</v>
      </c>
      <c r="M102" s="207">
        <f>NFM!M$73</f>
        <v>0</v>
      </c>
      <c r="N102" s="207">
        <f>NFM!N$73</f>
        <v>0</v>
      </c>
      <c r="O102" s="207">
        <f>NFM!O$73</f>
        <v>0</v>
      </c>
      <c r="P102" s="207">
        <f>NFM!P$73</f>
        <v>0</v>
      </c>
      <c r="Q102" s="207">
        <f>NFM!Q$73</f>
        <v>0</v>
      </c>
      <c r="R102" s="207">
        <f>NFM!R$73</f>
        <v>0</v>
      </c>
      <c r="S102" s="207">
        <f>NFM!S$73</f>
        <v>0</v>
      </c>
      <c r="T102" s="207">
        <f>NFM!T$73</f>
        <v>0</v>
      </c>
      <c r="U102" s="207">
        <f>NFM!U$73</f>
        <v>0</v>
      </c>
      <c r="V102" s="207">
        <f>NFM!V$73</f>
        <v>0</v>
      </c>
      <c r="W102" s="207">
        <f>NFM!W$73</f>
        <v>0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0</v>
      </c>
      <c r="C104" s="206">
        <f>NFM!C$75</f>
        <v>0</v>
      </c>
      <c r="D104" s="206">
        <f>NFM!D$75</f>
        <v>0</v>
      </c>
      <c r="E104" s="206">
        <f>NFM!E$75</f>
        <v>0</v>
      </c>
      <c r="F104" s="206">
        <f>NFM!F$75</f>
        <v>0</v>
      </c>
      <c r="G104" s="206">
        <f>NFM!G$75</f>
        <v>0</v>
      </c>
      <c r="H104" s="206">
        <f>NFM!H$75</f>
        <v>0</v>
      </c>
      <c r="I104" s="206">
        <f>NFM!I$75</f>
        <v>0</v>
      </c>
      <c r="J104" s="206">
        <f>NFM!J$75</f>
        <v>0</v>
      </c>
      <c r="K104" s="206">
        <f>NFM!K$75</f>
        <v>0</v>
      </c>
      <c r="L104" s="206">
        <f>NFM!L$75</f>
        <v>0</v>
      </c>
      <c r="M104" s="206">
        <f>NFM!M$75</f>
        <v>0</v>
      </c>
      <c r="N104" s="206">
        <f>NFM!N$75</f>
        <v>0</v>
      </c>
      <c r="O104" s="206">
        <f>NFM!O$75</f>
        <v>0</v>
      </c>
      <c r="P104" s="206">
        <f>NFM!P$75</f>
        <v>0</v>
      </c>
      <c r="Q104" s="206">
        <f>NFM!Q$75</f>
        <v>0</v>
      </c>
      <c r="R104" s="206">
        <f>NFM!R$75</f>
        <v>0</v>
      </c>
      <c r="S104" s="206">
        <f>NFM!S$75</f>
        <v>0</v>
      </c>
      <c r="T104" s="206">
        <f>NFM!T$75</f>
        <v>0</v>
      </c>
      <c r="U104" s="206">
        <f>NFM!U$75</f>
        <v>0</v>
      </c>
      <c r="V104" s="206">
        <f>NFM!V$75</f>
        <v>0</v>
      </c>
      <c r="W104" s="206">
        <f>NFM!W$75</f>
        <v>0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0</v>
      </c>
      <c r="C106" s="214">
        <f>NFM!C$77</f>
        <v>0</v>
      </c>
      <c r="D106" s="214">
        <f>NFM!D$77</f>
        <v>0</v>
      </c>
      <c r="E106" s="214">
        <f>NFM!E$77</f>
        <v>0</v>
      </c>
      <c r="F106" s="214">
        <f>NFM!F$77</f>
        <v>0</v>
      </c>
      <c r="G106" s="214">
        <f>NFM!G$77</f>
        <v>0</v>
      </c>
      <c r="H106" s="214">
        <f>NFM!H$77</f>
        <v>0</v>
      </c>
      <c r="I106" s="214">
        <f>NFM!I$77</f>
        <v>0</v>
      </c>
      <c r="J106" s="214">
        <f>NFM!J$77</f>
        <v>0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25">
      <c r="A107" s="14" t="s">
        <v>45</v>
      </c>
      <c r="B107" s="206">
        <f>NFM!B$78</f>
        <v>0</v>
      </c>
      <c r="C107" s="206">
        <f>NFM!C$78</f>
        <v>0</v>
      </c>
      <c r="D107" s="206">
        <f>NFM!D$78</f>
        <v>0</v>
      </c>
      <c r="E107" s="206">
        <f>NFM!E$78</f>
        <v>0</v>
      </c>
      <c r="F107" s="206">
        <f>NFM!F$78</f>
        <v>0</v>
      </c>
      <c r="G107" s="206">
        <f>NFM!G$78</f>
        <v>0</v>
      </c>
      <c r="H107" s="206">
        <f>NFM!H$78</f>
        <v>0</v>
      </c>
      <c r="I107" s="206">
        <f>NFM!I$78</f>
        <v>0</v>
      </c>
      <c r="J107" s="206">
        <f>NFM!J$78</f>
        <v>0</v>
      </c>
      <c r="K107" s="206">
        <f>NFM!K$78</f>
        <v>0</v>
      </c>
      <c r="L107" s="206">
        <f>NFM!L$78</f>
        <v>0</v>
      </c>
      <c r="M107" s="206">
        <f>NFM!M$78</f>
        <v>0</v>
      </c>
      <c r="N107" s="206">
        <f>NFM!N$78</f>
        <v>0</v>
      </c>
      <c r="O107" s="206">
        <f>NFM!O$78</f>
        <v>0</v>
      </c>
      <c r="P107" s="206">
        <f>NFM!P$78</f>
        <v>0</v>
      </c>
      <c r="Q107" s="206">
        <f>NFM!Q$78</f>
        <v>0</v>
      </c>
      <c r="R107" s="206">
        <f>NFM!R$78</f>
        <v>0</v>
      </c>
      <c r="S107" s="206">
        <f>NFM!S$78</f>
        <v>0</v>
      </c>
      <c r="T107" s="206">
        <f>NFM!T$78</f>
        <v>0</v>
      </c>
      <c r="U107" s="206">
        <f>NFM!U$78</f>
        <v>0</v>
      </c>
      <c r="V107" s="206">
        <f>NFM!V$78</f>
        <v>0</v>
      </c>
      <c r="W107" s="206">
        <f>NFM!W$78</f>
        <v>0</v>
      </c>
    </row>
    <row r="108" spans="1:23" ht="12" customHeight="1" x14ac:dyDescent="0.25">
      <c r="A108" s="13" t="s">
        <v>21</v>
      </c>
      <c r="B108" s="207">
        <f>CHI!B$79</f>
        <v>0</v>
      </c>
      <c r="C108" s="207">
        <f>CHI!C$79</f>
        <v>0</v>
      </c>
      <c r="D108" s="207">
        <f>CHI!D$79</f>
        <v>0</v>
      </c>
      <c r="E108" s="207">
        <f>CHI!E$79</f>
        <v>0</v>
      </c>
      <c r="F108" s="207">
        <f>CHI!F$79</f>
        <v>0</v>
      </c>
      <c r="G108" s="207">
        <f>CHI!G$79</f>
        <v>0</v>
      </c>
      <c r="H108" s="207">
        <f>CHI!H$79</f>
        <v>0</v>
      </c>
      <c r="I108" s="207">
        <f>CHI!I$79</f>
        <v>0</v>
      </c>
      <c r="J108" s="207">
        <f>CHI!J$79</f>
        <v>0</v>
      </c>
      <c r="K108" s="207">
        <f>CHI!K$79</f>
        <v>0</v>
      </c>
      <c r="L108" s="207">
        <f>CHI!L$79</f>
        <v>0</v>
      </c>
      <c r="M108" s="207">
        <f>CHI!M$79</f>
        <v>0</v>
      </c>
      <c r="N108" s="207">
        <f>CHI!N$79</f>
        <v>3.1757778022183474</v>
      </c>
      <c r="O108" s="207">
        <f>CHI!O$79</f>
        <v>0</v>
      </c>
      <c r="P108" s="207">
        <f>CHI!P$79</f>
        <v>3.1717763988855037</v>
      </c>
      <c r="Q108" s="207">
        <f>CHI!Q$79</f>
        <v>6.3455799588855184</v>
      </c>
      <c r="R108" s="207">
        <f>CHI!R$79</f>
        <v>6.3261464381934633</v>
      </c>
      <c r="S108" s="207">
        <f>CHI!S$79</f>
        <v>6.695123757952806</v>
      </c>
      <c r="T108" s="207">
        <f>CHI!T$79</f>
        <v>7.8081677983896647</v>
      </c>
      <c r="U108" s="207">
        <f>CHI!U$79</f>
        <v>8.1584024381906435</v>
      </c>
      <c r="V108" s="207">
        <f>CHI!V$79</f>
        <v>7.778784238715744</v>
      </c>
      <c r="W108" s="207">
        <f>CHI!W$79</f>
        <v>6.7200865219307904</v>
      </c>
    </row>
    <row r="109" spans="1:23" ht="12" customHeight="1" x14ac:dyDescent="0.25">
      <c r="A109" s="14" t="s">
        <v>57</v>
      </c>
      <c r="B109" s="206">
        <f>CHI!B$80</f>
        <v>0</v>
      </c>
      <c r="C109" s="206">
        <f>CHI!C$80</f>
        <v>0</v>
      </c>
      <c r="D109" s="206">
        <f>CHI!D$80</f>
        <v>0</v>
      </c>
      <c r="E109" s="206">
        <f>CHI!E$80</f>
        <v>0</v>
      </c>
      <c r="F109" s="206">
        <f>CHI!F$80</f>
        <v>0</v>
      </c>
      <c r="G109" s="206">
        <f>CHI!G$80</f>
        <v>0</v>
      </c>
      <c r="H109" s="206">
        <f>CHI!H$80</f>
        <v>0</v>
      </c>
      <c r="I109" s="206">
        <f>CHI!I$80</f>
        <v>0</v>
      </c>
      <c r="J109" s="206">
        <f>CHI!J$80</f>
        <v>0</v>
      </c>
      <c r="K109" s="206">
        <f>CHI!K$80</f>
        <v>0</v>
      </c>
      <c r="L109" s="206">
        <f>CHI!L$80</f>
        <v>0</v>
      </c>
      <c r="M109" s="206">
        <f>CHI!M$80</f>
        <v>0</v>
      </c>
      <c r="N109" s="206">
        <f>CHI!N$80</f>
        <v>0</v>
      </c>
      <c r="O109" s="206">
        <f>CHI!O$80</f>
        <v>0</v>
      </c>
      <c r="P109" s="206">
        <f>CHI!P$80</f>
        <v>0</v>
      </c>
      <c r="Q109" s="206">
        <f>CHI!Q$80</f>
        <v>0</v>
      </c>
      <c r="R109" s="206">
        <f>CHI!R$80</f>
        <v>0</v>
      </c>
      <c r="S109" s="206">
        <f>CHI!S$80</f>
        <v>0</v>
      </c>
      <c r="T109" s="206">
        <f>CHI!T$80</f>
        <v>0</v>
      </c>
      <c r="U109" s="206">
        <f>CHI!U$80</f>
        <v>0</v>
      </c>
      <c r="V109" s="206">
        <f>CHI!V$80</f>
        <v>0</v>
      </c>
      <c r="W109" s="206">
        <f>CHI!W$80</f>
        <v>0</v>
      </c>
    </row>
    <row r="110" spans="1:23" ht="12" customHeight="1" x14ac:dyDescent="0.25">
      <c r="A110" s="14" t="s">
        <v>47</v>
      </c>
      <c r="B110" s="206">
        <f>CHI!B$81</f>
        <v>0</v>
      </c>
      <c r="C110" s="206">
        <f>CHI!C$81</f>
        <v>0</v>
      </c>
      <c r="D110" s="206">
        <f>CHI!D$81</f>
        <v>0</v>
      </c>
      <c r="E110" s="206">
        <f>CHI!E$81</f>
        <v>0</v>
      </c>
      <c r="F110" s="206">
        <f>CHI!F$81</f>
        <v>0</v>
      </c>
      <c r="G110" s="206">
        <f>CHI!G$81</f>
        <v>0</v>
      </c>
      <c r="H110" s="206">
        <f>CHI!H$81</f>
        <v>0</v>
      </c>
      <c r="I110" s="206">
        <f>CHI!I$81</f>
        <v>0</v>
      </c>
      <c r="J110" s="206">
        <f>CHI!J$81</f>
        <v>0</v>
      </c>
      <c r="K110" s="206">
        <f>CHI!K$81</f>
        <v>0</v>
      </c>
      <c r="L110" s="206">
        <f>CHI!L$81</f>
        <v>0</v>
      </c>
      <c r="M110" s="206">
        <f>CHI!M$81</f>
        <v>0</v>
      </c>
      <c r="N110" s="206">
        <f>CHI!N$81</f>
        <v>2.3271703451133363</v>
      </c>
      <c r="O110" s="206">
        <f>CHI!O$81</f>
        <v>0</v>
      </c>
      <c r="P110" s="206">
        <f>CHI!P$81</f>
        <v>2.1668092017713247</v>
      </c>
      <c r="Q110" s="206">
        <f>CHI!Q$81</f>
        <v>3.0716827137314744</v>
      </c>
      <c r="R110" s="206">
        <f>CHI!R$81</f>
        <v>2.597394062652493</v>
      </c>
      <c r="S110" s="206">
        <f>CHI!S$81</f>
        <v>2.7468386196058598</v>
      </c>
      <c r="T110" s="206">
        <f>CHI!T$81</f>
        <v>2.4628739120331158</v>
      </c>
      <c r="U110" s="206">
        <f>CHI!U$81</f>
        <v>2.6020811448445511</v>
      </c>
      <c r="V110" s="206">
        <f>CHI!V$81</f>
        <v>2.4860968297107493</v>
      </c>
      <c r="W110" s="206">
        <f>CHI!W$81</f>
        <v>2.1862019506759274</v>
      </c>
    </row>
    <row r="111" spans="1:23" ht="12" customHeight="1" x14ac:dyDescent="0.25">
      <c r="A111" s="14" t="s">
        <v>48</v>
      </c>
      <c r="B111" s="206">
        <f>CHI!B$82</f>
        <v>0</v>
      </c>
      <c r="C111" s="206">
        <f>CHI!C$82</f>
        <v>0</v>
      </c>
      <c r="D111" s="206">
        <f>CHI!D$82</f>
        <v>0</v>
      </c>
      <c r="E111" s="206">
        <f>CHI!E$82</f>
        <v>0</v>
      </c>
      <c r="F111" s="206">
        <f>CHI!F$82</f>
        <v>0</v>
      </c>
      <c r="G111" s="206">
        <f>CHI!G$82</f>
        <v>0</v>
      </c>
      <c r="H111" s="206">
        <f>CHI!H$82</f>
        <v>0</v>
      </c>
      <c r="I111" s="206">
        <f>CHI!I$82</f>
        <v>0</v>
      </c>
      <c r="J111" s="206">
        <f>CHI!J$82</f>
        <v>0</v>
      </c>
      <c r="K111" s="206">
        <f>CHI!K$82</f>
        <v>0</v>
      </c>
      <c r="L111" s="206">
        <f>CHI!L$82</f>
        <v>0</v>
      </c>
      <c r="M111" s="206">
        <f>CHI!M$82</f>
        <v>0</v>
      </c>
      <c r="N111" s="206">
        <f>CHI!N$82</f>
        <v>0.84860745710501118</v>
      </c>
      <c r="O111" s="206">
        <f>CHI!O$82</f>
        <v>0</v>
      </c>
      <c r="P111" s="206">
        <f>CHI!P$82</f>
        <v>1.0049671971141789</v>
      </c>
      <c r="Q111" s="206">
        <f>CHI!Q$82</f>
        <v>3.273897245154044</v>
      </c>
      <c r="R111" s="206">
        <f>CHI!R$82</f>
        <v>3.7287523755409699</v>
      </c>
      <c r="S111" s="206">
        <f>CHI!S$82</f>
        <v>3.9482851383469462</v>
      </c>
      <c r="T111" s="206">
        <f>CHI!T$82</f>
        <v>5.3452938863565489</v>
      </c>
      <c r="U111" s="206">
        <f>CHI!U$82</f>
        <v>5.5563212933460928</v>
      </c>
      <c r="V111" s="206">
        <f>CHI!V$82</f>
        <v>5.2926874090049951</v>
      </c>
      <c r="W111" s="206">
        <f>CHI!W$82</f>
        <v>4.5338845712548634</v>
      </c>
    </row>
    <row r="112" spans="1:23" ht="12" customHeight="1" x14ac:dyDescent="0.25">
      <c r="A112" s="13" t="s">
        <v>22</v>
      </c>
      <c r="B112" s="207">
        <f>NMM!B$59</f>
        <v>1593.8959053788763</v>
      </c>
      <c r="C112" s="207">
        <f>NMM!C$59</f>
        <v>1511.2878315996254</v>
      </c>
      <c r="D112" s="207">
        <f>NMM!D$59</f>
        <v>1561.014299234409</v>
      </c>
      <c r="E112" s="207">
        <f>NMM!E$59</f>
        <v>1585.5911905946482</v>
      </c>
      <c r="F112" s="207">
        <f>NMM!F$59</f>
        <v>1721.9750845619001</v>
      </c>
      <c r="G112" s="207">
        <f>NMM!G$59</f>
        <v>1622.2325004559823</v>
      </c>
      <c r="H112" s="207">
        <f>NMM!H$59</f>
        <v>1634.8218107577572</v>
      </c>
      <c r="I112" s="207">
        <f>NMM!I$59</f>
        <v>1628.3160628150363</v>
      </c>
      <c r="J112" s="207">
        <f>NMM!J$59</f>
        <v>1647.5691271976111</v>
      </c>
      <c r="K112" s="207">
        <f>NMM!K$59</f>
        <v>1374.5776028278351</v>
      </c>
      <c r="L112" s="207">
        <f>NMM!L$59</f>
        <v>1148.3933053965077</v>
      </c>
      <c r="M112" s="207">
        <f>NMM!M$59</f>
        <v>968.91917027476654</v>
      </c>
      <c r="N112" s="207">
        <f>NMM!N$59</f>
        <v>881.77371847726226</v>
      </c>
      <c r="O112" s="207">
        <f>NMM!O$59</f>
        <v>1226.1433363972656</v>
      </c>
      <c r="P112" s="207">
        <f>NMM!P$59</f>
        <v>1579.1328496529541</v>
      </c>
      <c r="Q112" s="207">
        <f>NMM!Q$59</f>
        <v>1399.355849357725</v>
      </c>
      <c r="R112" s="207">
        <f>NMM!R$59</f>
        <v>1394.0533096533359</v>
      </c>
      <c r="S112" s="207">
        <f>NMM!S$59</f>
        <v>1432.5294822803176</v>
      </c>
      <c r="T112" s="207">
        <f>NMM!T$59</f>
        <v>1303.7558417635414</v>
      </c>
      <c r="U112" s="207">
        <f>NMM!U$59</f>
        <v>1241.9393372426048</v>
      </c>
      <c r="V112" s="207">
        <f>NMM!V$59</f>
        <v>1386.4166371141139</v>
      </c>
      <c r="W112" s="207">
        <f>NMM!W$59</f>
        <v>1330.6525662125027</v>
      </c>
    </row>
    <row r="113" spans="1:23" ht="12" customHeight="1" x14ac:dyDescent="0.25">
      <c r="A113" s="14" t="s">
        <v>49</v>
      </c>
      <c r="B113" s="206">
        <f>NMM!B$60</f>
        <v>1244.0693042490307</v>
      </c>
      <c r="C113" s="206">
        <f>NMM!C$60</f>
        <v>1204.3932754865311</v>
      </c>
      <c r="D113" s="206">
        <f>NMM!D$60</f>
        <v>1259.9255366971861</v>
      </c>
      <c r="E113" s="206">
        <f>NMM!E$60</f>
        <v>1286.9040502200187</v>
      </c>
      <c r="F113" s="206">
        <f>NMM!F$60</f>
        <v>1371.2672338963048</v>
      </c>
      <c r="G113" s="206">
        <f>NMM!G$60</f>
        <v>1304.9284663241847</v>
      </c>
      <c r="H113" s="206">
        <f>NMM!H$60</f>
        <v>1317.7135189271453</v>
      </c>
      <c r="I113" s="206">
        <f>NMM!I$60</f>
        <v>1397.3450634832675</v>
      </c>
      <c r="J113" s="206">
        <f>NMM!J$60</f>
        <v>1433.1440051362974</v>
      </c>
      <c r="K113" s="206">
        <f>NMM!K$60</f>
        <v>1162.9665651829559</v>
      </c>
      <c r="L113" s="206">
        <f>NMM!L$60</f>
        <v>986.68414505465603</v>
      </c>
      <c r="M113" s="206">
        <f>NMM!M$60</f>
        <v>898.5500389868962</v>
      </c>
      <c r="N113" s="206">
        <f>NMM!N$60</f>
        <v>812.43446373682195</v>
      </c>
      <c r="O113" s="206">
        <f>NMM!O$60</f>
        <v>1035.3020879031258</v>
      </c>
      <c r="P113" s="206">
        <f>NMM!P$60</f>
        <v>1235.4563590656267</v>
      </c>
      <c r="Q113" s="206">
        <f>NMM!Q$60</f>
        <v>1134.6453682530353</v>
      </c>
      <c r="R113" s="206">
        <f>NMM!R$60</f>
        <v>1195.0355342523094</v>
      </c>
      <c r="S113" s="206">
        <f>NMM!S$60</f>
        <v>1298.9851691068179</v>
      </c>
      <c r="T113" s="206">
        <f>NMM!T$60</f>
        <v>1187.8394777978663</v>
      </c>
      <c r="U113" s="206">
        <f>NMM!U$60</f>
        <v>1169.8125061113901</v>
      </c>
      <c r="V113" s="206">
        <f>NMM!V$60</f>
        <v>1246.2889805604761</v>
      </c>
      <c r="W113" s="206">
        <f>NMM!W$60</f>
        <v>1200.9524892632437</v>
      </c>
    </row>
    <row r="114" spans="1:23" ht="12" customHeight="1" x14ac:dyDescent="0.25">
      <c r="A114" s="14" t="s">
        <v>50</v>
      </c>
      <c r="B114" s="206">
        <f>NMM!B$61</f>
        <v>349.8266011298457</v>
      </c>
      <c r="C114" s="206">
        <f>NMM!C$61</f>
        <v>306.89455611309421</v>
      </c>
      <c r="D114" s="206">
        <f>NMM!D$61</f>
        <v>301.08876253722292</v>
      </c>
      <c r="E114" s="206">
        <f>NMM!E$61</f>
        <v>298.68714037462962</v>
      </c>
      <c r="F114" s="206">
        <f>NMM!F$61</f>
        <v>350.70785066559517</v>
      </c>
      <c r="G114" s="206">
        <f>NMM!G$61</f>
        <v>317.30403413179761</v>
      </c>
      <c r="H114" s="206">
        <f>NMM!H$61</f>
        <v>317.10829183061185</v>
      </c>
      <c r="I114" s="206">
        <f>NMM!I$61</f>
        <v>230.97099933176872</v>
      </c>
      <c r="J114" s="206">
        <f>NMM!J$61</f>
        <v>214.4251220613136</v>
      </c>
      <c r="K114" s="206">
        <f>NMM!K$61</f>
        <v>211.61103764487927</v>
      </c>
      <c r="L114" s="206">
        <f>NMM!L$61</f>
        <v>161.70916034185163</v>
      </c>
      <c r="M114" s="206">
        <f>NMM!M$61</f>
        <v>70.369131287870388</v>
      </c>
      <c r="N114" s="206">
        <f>NMM!N$61</f>
        <v>69.339254740440367</v>
      </c>
      <c r="O114" s="206">
        <f>NMM!O$61</f>
        <v>190.84124849413985</v>
      </c>
      <c r="P114" s="206">
        <f>NMM!P$61</f>
        <v>343.67649058732729</v>
      </c>
      <c r="Q114" s="206">
        <f>NMM!Q$61</f>
        <v>264.71048110468968</v>
      </c>
      <c r="R114" s="206">
        <f>NMM!R$61</f>
        <v>199.01777540102643</v>
      </c>
      <c r="S114" s="206">
        <f>NMM!S$61</f>
        <v>133.54431317349957</v>
      </c>
      <c r="T114" s="206">
        <f>NMM!T$61</f>
        <v>115.91636396567512</v>
      </c>
      <c r="U114" s="206">
        <f>NMM!U$61</f>
        <v>72.126831131214729</v>
      </c>
      <c r="V114" s="206">
        <f>NMM!V$61</f>
        <v>140.12765655363779</v>
      </c>
      <c r="W114" s="206">
        <f>NMM!W$61</f>
        <v>129.70007694925908</v>
      </c>
    </row>
    <row r="115" spans="1:23" ht="12" customHeight="1" x14ac:dyDescent="0.25">
      <c r="A115" s="14" t="s">
        <v>58</v>
      </c>
      <c r="B115" s="206">
        <f>NMM!B$62</f>
        <v>0</v>
      </c>
      <c r="C115" s="206">
        <f>NMM!C$62</f>
        <v>0</v>
      </c>
      <c r="D115" s="206">
        <f>NMM!D$62</f>
        <v>0</v>
      </c>
      <c r="E115" s="206">
        <f>NMM!E$62</f>
        <v>0</v>
      </c>
      <c r="F115" s="206">
        <f>NMM!F$62</f>
        <v>0</v>
      </c>
      <c r="G115" s="206">
        <f>NMM!G$62</f>
        <v>0</v>
      </c>
      <c r="H115" s="206">
        <f>NMM!H$62</f>
        <v>0</v>
      </c>
      <c r="I115" s="206">
        <f>NMM!I$62</f>
        <v>0</v>
      </c>
      <c r="J115" s="206">
        <f>NMM!J$62</f>
        <v>0</v>
      </c>
      <c r="K115" s="206">
        <f>NMM!K$62</f>
        <v>0</v>
      </c>
      <c r="L115" s="206">
        <f>NMM!L$62</f>
        <v>0</v>
      </c>
      <c r="M115" s="206">
        <f>NMM!M$62</f>
        <v>0</v>
      </c>
      <c r="N115" s="206">
        <f>NMM!N$62</f>
        <v>0</v>
      </c>
      <c r="O115" s="206">
        <f>NMM!O$62</f>
        <v>0</v>
      </c>
      <c r="P115" s="206">
        <f>NMM!P$62</f>
        <v>0</v>
      </c>
      <c r="Q115" s="206">
        <f>NMM!Q$62</f>
        <v>0</v>
      </c>
      <c r="R115" s="206">
        <f>NMM!R$62</f>
        <v>0</v>
      </c>
      <c r="S115" s="206">
        <f>NMM!S$62</f>
        <v>0</v>
      </c>
      <c r="T115" s="206">
        <f>NMM!T$62</f>
        <v>0</v>
      </c>
      <c r="U115" s="206">
        <f>NMM!U$62</f>
        <v>0</v>
      </c>
      <c r="V115" s="206">
        <f>NMM!V$62</f>
        <v>0</v>
      </c>
      <c r="W115" s="206">
        <f>NMM!W$62</f>
        <v>0</v>
      </c>
    </row>
    <row r="116" spans="1:23" ht="12" customHeight="1" x14ac:dyDescent="0.25">
      <c r="A116" s="13" t="s">
        <v>23</v>
      </c>
      <c r="B116" s="207">
        <f>PPA!B$57</f>
        <v>0</v>
      </c>
      <c r="C116" s="207">
        <f>PPA!C$57</f>
        <v>0</v>
      </c>
      <c r="D116" s="207">
        <f>PPA!D$57</f>
        <v>0</v>
      </c>
      <c r="E116" s="207">
        <f>PPA!E$57</f>
        <v>0</v>
      </c>
      <c r="F116" s="207">
        <f>PPA!F$57</f>
        <v>0</v>
      </c>
      <c r="G116" s="207">
        <f>PPA!G$57</f>
        <v>0</v>
      </c>
      <c r="H116" s="207">
        <f>PPA!H$57</f>
        <v>0</v>
      </c>
      <c r="I116" s="207">
        <f>PPA!I$57</f>
        <v>0</v>
      </c>
      <c r="J116" s="207">
        <f>PPA!J$57</f>
        <v>0</v>
      </c>
      <c r="K116" s="207">
        <f>PPA!K$57</f>
        <v>0</v>
      </c>
      <c r="L116" s="207">
        <f>PPA!L$57</f>
        <v>0</v>
      </c>
      <c r="M116" s="207">
        <f>PPA!M$57</f>
        <v>0</v>
      </c>
      <c r="N116" s="207">
        <f>PPA!N$57</f>
        <v>0</v>
      </c>
      <c r="O116" s="207">
        <f>PPA!O$57</f>
        <v>0</v>
      </c>
      <c r="P116" s="207">
        <f>PPA!P$57</f>
        <v>0</v>
      </c>
      <c r="Q116" s="207">
        <f>PPA!Q$57</f>
        <v>0</v>
      </c>
      <c r="R116" s="207">
        <f>PPA!R$57</f>
        <v>0</v>
      </c>
      <c r="S116" s="207">
        <f>PPA!S$57</f>
        <v>0</v>
      </c>
      <c r="T116" s="207">
        <f>PPA!T$57</f>
        <v>0</v>
      </c>
      <c r="U116" s="207">
        <f>PPA!U$57</f>
        <v>0</v>
      </c>
      <c r="V116" s="207">
        <f>PPA!V$57</f>
        <v>0</v>
      </c>
      <c r="W116" s="207">
        <f>PPA!W$57</f>
        <v>0</v>
      </c>
    </row>
    <row r="117" spans="1:23" ht="12" customHeight="1" x14ac:dyDescent="0.25">
      <c r="A117" s="14" t="s">
        <v>52</v>
      </c>
      <c r="B117" s="206">
        <f>PPA!B$58</f>
        <v>0</v>
      </c>
      <c r="C117" s="206">
        <f>PPA!C$58</f>
        <v>0</v>
      </c>
      <c r="D117" s="206">
        <f>PPA!D$58</f>
        <v>0</v>
      </c>
      <c r="E117" s="206">
        <f>PPA!E$58</f>
        <v>0</v>
      </c>
      <c r="F117" s="206">
        <f>PPA!F$58</f>
        <v>0</v>
      </c>
      <c r="G117" s="206">
        <f>PPA!G$58</f>
        <v>0</v>
      </c>
      <c r="H117" s="206">
        <f>PPA!H$58</f>
        <v>0</v>
      </c>
      <c r="I117" s="206">
        <f>PPA!I$58</f>
        <v>0</v>
      </c>
      <c r="J117" s="206">
        <f>PPA!J$58</f>
        <v>0</v>
      </c>
      <c r="K117" s="206">
        <f>PPA!K$58</f>
        <v>0</v>
      </c>
      <c r="L117" s="206">
        <f>PPA!L$58</f>
        <v>0</v>
      </c>
      <c r="M117" s="206">
        <f>PPA!M$58</f>
        <v>0</v>
      </c>
      <c r="N117" s="206">
        <f>PPA!N$58</f>
        <v>0</v>
      </c>
      <c r="O117" s="206">
        <f>PPA!O$58</f>
        <v>0</v>
      </c>
      <c r="P117" s="206">
        <f>PPA!P$58</f>
        <v>0</v>
      </c>
      <c r="Q117" s="206">
        <f>PPA!Q$58</f>
        <v>0</v>
      </c>
      <c r="R117" s="206">
        <f>PPA!R$58</f>
        <v>0</v>
      </c>
      <c r="S117" s="206">
        <f>PPA!S$58</f>
        <v>0</v>
      </c>
      <c r="T117" s="206">
        <f>PPA!T$58</f>
        <v>0</v>
      </c>
      <c r="U117" s="206">
        <f>PPA!U$58</f>
        <v>0</v>
      </c>
      <c r="V117" s="206">
        <f>PPA!V$58</f>
        <v>0</v>
      </c>
      <c r="W117" s="206">
        <f>PPA!W$58</f>
        <v>0</v>
      </c>
    </row>
    <row r="118" spans="1:23" ht="12" customHeight="1" x14ac:dyDescent="0.25">
      <c r="A118" s="14" t="s">
        <v>59</v>
      </c>
      <c r="B118" s="206">
        <f>PPA!B$59</f>
        <v>0</v>
      </c>
      <c r="C118" s="206">
        <f>PPA!C$59</f>
        <v>0</v>
      </c>
      <c r="D118" s="206">
        <f>PPA!D$59</f>
        <v>0</v>
      </c>
      <c r="E118" s="206">
        <f>PPA!E$59</f>
        <v>0</v>
      </c>
      <c r="F118" s="206">
        <f>PPA!F$59</f>
        <v>0</v>
      </c>
      <c r="G118" s="206">
        <f>PPA!G$59</f>
        <v>0</v>
      </c>
      <c r="H118" s="206">
        <f>PPA!H$59</f>
        <v>0</v>
      </c>
      <c r="I118" s="206">
        <f>PPA!I$59</f>
        <v>0</v>
      </c>
      <c r="J118" s="206">
        <f>PPA!J$59</f>
        <v>0</v>
      </c>
      <c r="K118" s="206">
        <f>PPA!K$59</f>
        <v>0</v>
      </c>
      <c r="L118" s="206">
        <f>PPA!L$59</f>
        <v>0</v>
      </c>
      <c r="M118" s="206">
        <f>PPA!M$59</f>
        <v>0</v>
      </c>
      <c r="N118" s="206">
        <f>PPA!N$59</f>
        <v>0</v>
      </c>
      <c r="O118" s="206">
        <f>PPA!O$59</f>
        <v>0</v>
      </c>
      <c r="P118" s="206">
        <f>PPA!P$59</f>
        <v>0</v>
      </c>
      <c r="Q118" s="206">
        <f>PPA!Q$59</f>
        <v>0</v>
      </c>
      <c r="R118" s="206">
        <f>PPA!R$59</f>
        <v>0</v>
      </c>
      <c r="S118" s="206">
        <f>PPA!S$59</f>
        <v>0</v>
      </c>
      <c r="T118" s="206">
        <f>PPA!T$59</f>
        <v>0</v>
      </c>
      <c r="U118" s="206">
        <f>PPA!U$59</f>
        <v>0</v>
      </c>
      <c r="V118" s="206">
        <f>PPA!V$59</f>
        <v>0</v>
      </c>
      <c r="W118" s="206">
        <f>PPA!W$59</f>
        <v>0</v>
      </c>
    </row>
    <row r="119" spans="1:23" ht="12" customHeight="1" x14ac:dyDescent="0.25">
      <c r="A119" s="14" t="s">
        <v>60</v>
      </c>
      <c r="B119" s="206">
        <f>PPA!B$60</f>
        <v>0</v>
      </c>
      <c r="C119" s="206">
        <f>PPA!C$60</f>
        <v>0</v>
      </c>
      <c r="D119" s="206">
        <f>PPA!D$60</f>
        <v>0</v>
      </c>
      <c r="E119" s="206">
        <f>PPA!E$60</f>
        <v>0</v>
      </c>
      <c r="F119" s="206">
        <f>PPA!F$60</f>
        <v>0</v>
      </c>
      <c r="G119" s="206">
        <f>PPA!G$60</f>
        <v>0</v>
      </c>
      <c r="H119" s="206">
        <f>PPA!H$60</f>
        <v>0</v>
      </c>
      <c r="I119" s="206">
        <f>PPA!I$60</f>
        <v>0</v>
      </c>
      <c r="J119" s="206">
        <f>PPA!J$60</f>
        <v>0</v>
      </c>
      <c r="K119" s="206">
        <f>PPA!K$60</f>
        <v>0</v>
      </c>
      <c r="L119" s="206">
        <f>PPA!L$60</f>
        <v>0</v>
      </c>
      <c r="M119" s="206">
        <f>PPA!M$60</f>
        <v>0</v>
      </c>
      <c r="N119" s="206">
        <f>PPA!N$60</f>
        <v>0</v>
      </c>
      <c r="O119" s="206">
        <f>PPA!O$60</f>
        <v>0</v>
      </c>
      <c r="P119" s="206">
        <f>PPA!P$60</f>
        <v>0</v>
      </c>
      <c r="Q119" s="206">
        <f>PPA!Q$60</f>
        <v>0</v>
      </c>
      <c r="R119" s="206">
        <f>PPA!R$60</f>
        <v>0</v>
      </c>
      <c r="S119" s="206">
        <f>PPA!S$60</f>
        <v>0</v>
      </c>
      <c r="T119" s="206">
        <f>PPA!T$60</f>
        <v>0</v>
      </c>
      <c r="U119" s="206">
        <f>PPA!U$60</f>
        <v>0</v>
      </c>
      <c r="V119" s="206">
        <f>PPA!V$60</f>
        <v>0</v>
      </c>
      <c r="W119" s="206">
        <f>PPA!W$60</f>
        <v>0</v>
      </c>
    </row>
    <row r="120" spans="1:23" ht="12" customHeight="1" x14ac:dyDescent="0.25">
      <c r="A120" s="15" t="s">
        <v>61</v>
      </c>
      <c r="B120" s="208">
        <f>FBT!B$33</f>
        <v>12.85732330298551</v>
      </c>
      <c r="C120" s="208">
        <f>FBT!C$33</f>
        <v>12.991955580402429</v>
      </c>
      <c r="D120" s="208">
        <f>FBT!D$33</f>
        <v>12.453426470579149</v>
      </c>
      <c r="E120" s="208">
        <f>FBT!E$33</f>
        <v>12.79000434600554</v>
      </c>
      <c r="F120" s="208">
        <f>FBT!F$33</f>
        <v>11.51100616607725</v>
      </c>
      <c r="G120" s="208">
        <f>FBT!G$33</f>
        <v>10.56858586132614</v>
      </c>
      <c r="H120" s="208">
        <f>FBT!H$33</f>
        <v>20.599604163286021</v>
      </c>
      <c r="I120" s="208">
        <f>FBT!I$33</f>
        <v>19.791816136230111</v>
      </c>
      <c r="J120" s="208">
        <f>FBT!J$33</f>
        <v>19.383551602235439</v>
      </c>
      <c r="K120" s="208">
        <f>FBT!K$33</f>
        <v>18.970964453883091</v>
      </c>
      <c r="L120" s="208">
        <f>FBT!L$33</f>
        <v>18.038220720602428</v>
      </c>
      <c r="M120" s="208">
        <f>FBT!M$33</f>
        <v>21.821162124479279</v>
      </c>
      <c r="N120" s="208">
        <f>FBT!N$33</f>
        <v>52.856906402324967</v>
      </c>
      <c r="O120" s="208">
        <f>FBT!O$33</f>
        <v>43.411394521447527</v>
      </c>
      <c r="P120" s="208">
        <f>FBT!P$33</f>
        <v>43.473447001917329</v>
      </c>
      <c r="Q120" s="208">
        <f>FBT!Q$33</f>
        <v>56.12127768226857</v>
      </c>
      <c r="R120" s="208">
        <f>FBT!R$33</f>
        <v>49.789359361666783</v>
      </c>
      <c r="S120" s="208">
        <f>FBT!S$33</f>
        <v>71.15719860127993</v>
      </c>
      <c r="T120" s="208">
        <f>FBT!T$33</f>
        <v>65.488770361864923</v>
      </c>
      <c r="U120" s="208">
        <f>FBT!U$33</f>
        <v>66.513868921516163</v>
      </c>
      <c r="V120" s="208">
        <f>FBT!V$33</f>
        <v>62.092682282025812</v>
      </c>
      <c r="W120" s="208">
        <f>FBT!W$33</f>
        <v>64.144603081175163</v>
      </c>
    </row>
    <row r="121" spans="1:23" ht="12" customHeight="1" x14ac:dyDescent="0.25">
      <c r="A121" s="12" t="s">
        <v>62</v>
      </c>
      <c r="B121" s="206">
        <f>TRE!B$33</f>
        <v>0</v>
      </c>
      <c r="C121" s="206">
        <f>TRE!C$33</f>
        <v>0</v>
      </c>
      <c r="D121" s="206">
        <f>TRE!D$33</f>
        <v>0</v>
      </c>
      <c r="E121" s="206">
        <f>TRE!E$33</f>
        <v>0</v>
      </c>
      <c r="F121" s="206">
        <f>TRE!F$33</f>
        <v>0</v>
      </c>
      <c r="G121" s="206">
        <f>TRE!G$33</f>
        <v>0</v>
      </c>
      <c r="H121" s="206">
        <f>TRE!H$33</f>
        <v>0</v>
      </c>
      <c r="I121" s="206">
        <f>TRE!I$33</f>
        <v>0</v>
      </c>
      <c r="J121" s="206">
        <f>TRE!J$33</f>
        <v>0</v>
      </c>
      <c r="K121" s="206">
        <f>TRE!K$33</f>
        <v>0</v>
      </c>
      <c r="L121" s="206">
        <f>TRE!L$33</f>
        <v>0</v>
      </c>
      <c r="M121" s="206">
        <f>TRE!M$33</f>
        <v>0</v>
      </c>
      <c r="N121" s="206">
        <f>TRE!N$33</f>
        <v>0</v>
      </c>
      <c r="O121" s="206">
        <f>TRE!O$33</f>
        <v>0</v>
      </c>
      <c r="P121" s="206">
        <f>TRE!P$33</f>
        <v>0</v>
      </c>
      <c r="Q121" s="206">
        <f>TRE!Q$33</f>
        <v>0</v>
      </c>
      <c r="R121" s="206">
        <f>TRE!R$33</f>
        <v>0</v>
      </c>
      <c r="S121" s="206">
        <f>TRE!S$33</f>
        <v>0</v>
      </c>
      <c r="T121" s="206">
        <f>TRE!T$33</f>
        <v>0</v>
      </c>
      <c r="U121" s="206">
        <f>TRE!U$33</f>
        <v>0</v>
      </c>
      <c r="V121" s="206">
        <f>TRE!V$33</f>
        <v>0</v>
      </c>
      <c r="W121" s="206">
        <f>TRE!W$33</f>
        <v>0</v>
      </c>
    </row>
    <row r="122" spans="1:23" ht="12" customHeight="1" x14ac:dyDescent="0.25">
      <c r="A122" s="12" t="s">
        <v>63</v>
      </c>
      <c r="B122" s="206">
        <f>MAE!B$33</f>
        <v>0</v>
      </c>
      <c r="C122" s="206">
        <f>MAE!C$33</f>
        <v>0</v>
      </c>
      <c r="D122" s="206">
        <f>MAE!D$33</f>
        <v>0</v>
      </c>
      <c r="E122" s="206">
        <f>MAE!E$33</f>
        <v>0</v>
      </c>
      <c r="F122" s="206">
        <f>MAE!F$33</f>
        <v>0</v>
      </c>
      <c r="G122" s="206">
        <f>MAE!G$33</f>
        <v>0</v>
      </c>
      <c r="H122" s="206">
        <f>MAE!H$33</f>
        <v>0</v>
      </c>
      <c r="I122" s="206">
        <f>MAE!I$33</f>
        <v>0</v>
      </c>
      <c r="J122" s="206">
        <f>MAE!J$33</f>
        <v>0</v>
      </c>
      <c r="K122" s="206">
        <f>MAE!K$33</f>
        <v>0</v>
      </c>
      <c r="L122" s="206">
        <f>MAE!L$33</f>
        <v>0</v>
      </c>
      <c r="M122" s="206">
        <f>MAE!M$33</f>
        <v>0</v>
      </c>
      <c r="N122" s="206">
        <f>MAE!N$33</f>
        <v>0</v>
      </c>
      <c r="O122" s="206">
        <f>MAE!O$33</f>
        <v>0</v>
      </c>
      <c r="P122" s="206">
        <f>MAE!P$33</f>
        <v>0</v>
      </c>
      <c r="Q122" s="206">
        <f>MAE!Q$33</f>
        <v>0</v>
      </c>
      <c r="R122" s="206">
        <f>MAE!R$33</f>
        <v>0</v>
      </c>
      <c r="S122" s="206">
        <f>MAE!S$33</f>
        <v>0</v>
      </c>
      <c r="T122" s="206">
        <f>MAE!T$33</f>
        <v>0</v>
      </c>
      <c r="U122" s="206">
        <f>MAE!U$33</f>
        <v>0</v>
      </c>
      <c r="V122" s="206">
        <f>MAE!V$33</f>
        <v>0</v>
      </c>
      <c r="W122" s="206">
        <f>MAE!W$33</f>
        <v>0</v>
      </c>
    </row>
    <row r="123" spans="1:23" ht="12" customHeight="1" x14ac:dyDescent="0.25">
      <c r="A123" s="12" t="s">
        <v>64</v>
      </c>
      <c r="B123" s="206">
        <f>TEL!B$33</f>
        <v>0</v>
      </c>
      <c r="C123" s="206">
        <f>TEL!C$33</f>
        <v>0</v>
      </c>
      <c r="D123" s="206">
        <f>TEL!D$33</f>
        <v>0</v>
      </c>
      <c r="E123" s="206">
        <f>TEL!E$33</f>
        <v>0</v>
      </c>
      <c r="F123" s="206">
        <f>TEL!F$33</f>
        <v>0</v>
      </c>
      <c r="G123" s="206">
        <f>TEL!G$33</f>
        <v>0</v>
      </c>
      <c r="H123" s="206">
        <f>TEL!H$33</f>
        <v>0</v>
      </c>
      <c r="I123" s="206">
        <f>TEL!I$33</f>
        <v>0</v>
      </c>
      <c r="J123" s="206">
        <f>TEL!J$33</f>
        <v>0</v>
      </c>
      <c r="K123" s="206">
        <f>TEL!K$33</f>
        <v>0</v>
      </c>
      <c r="L123" s="206">
        <f>TEL!L$33</f>
        <v>0</v>
      </c>
      <c r="M123" s="206">
        <f>TEL!M$33</f>
        <v>0</v>
      </c>
      <c r="N123" s="206">
        <f>TEL!N$33</f>
        <v>0</v>
      </c>
      <c r="O123" s="206">
        <f>TEL!O$33</f>
        <v>0</v>
      </c>
      <c r="P123" s="206">
        <f>TEL!P$33</f>
        <v>0</v>
      </c>
      <c r="Q123" s="206">
        <f>TEL!Q$33</f>
        <v>0</v>
      </c>
      <c r="R123" s="206">
        <f>TEL!R$33</f>
        <v>0</v>
      </c>
      <c r="S123" s="206">
        <f>TEL!S$33</f>
        <v>8.5896722140139173E-2</v>
      </c>
      <c r="T123" s="206">
        <f>TEL!T$33</f>
        <v>7.3092242033841376E-2</v>
      </c>
      <c r="U123" s="206">
        <f>TEL!U$33</f>
        <v>5.708664181407988E-2</v>
      </c>
      <c r="V123" s="206">
        <f>TEL!V$33</f>
        <v>5.3885521632149207E-2</v>
      </c>
      <c r="W123" s="206">
        <f>TEL!W$33</f>
        <v>3.4697522646411162E-2</v>
      </c>
    </row>
    <row r="124" spans="1:23" ht="12" customHeight="1" x14ac:dyDescent="0.25">
      <c r="A124" s="12" t="s">
        <v>65</v>
      </c>
      <c r="B124" s="206">
        <f>WWP!B$33</f>
        <v>0</v>
      </c>
      <c r="C124" s="206">
        <f>WWP!C$33</f>
        <v>0</v>
      </c>
      <c r="D124" s="206">
        <f>WWP!D$33</f>
        <v>0</v>
      </c>
      <c r="E124" s="206">
        <f>WWP!E$33</f>
        <v>0</v>
      </c>
      <c r="F124" s="206">
        <f>WWP!F$33</f>
        <v>0</v>
      </c>
      <c r="G124" s="206">
        <f>WWP!G$33</f>
        <v>0</v>
      </c>
      <c r="H124" s="206">
        <f>WWP!H$33</f>
        <v>0</v>
      </c>
      <c r="I124" s="206">
        <f>WWP!I$33</f>
        <v>0</v>
      </c>
      <c r="J124" s="206">
        <f>WWP!J$33</f>
        <v>0</v>
      </c>
      <c r="K124" s="206">
        <f>WWP!K$33</f>
        <v>0</v>
      </c>
      <c r="L124" s="206">
        <f>WWP!L$33</f>
        <v>0</v>
      </c>
      <c r="M124" s="206">
        <f>WWP!M$33</f>
        <v>0</v>
      </c>
      <c r="N124" s="206">
        <f>WWP!N$33</f>
        <v>0</v>
      </c>
      <c r="O124" s="206">
        <f>WWP!O$33</f>
        <v>0</v>
      </c>
      <c r="P124" s="206">
        <f>WWP!P$33</f>
        <v>0</v>
      </c>
      <c r="Q124" s="206">
        <f>WWP!Q$33</f>
        <v>0</v>
      </c>
      <c r="R124" s="206">
        <f>WWP!R$33</f>
        <v>0</v>
      </c>
      <c r="S124" s="206">
        <f>WWP!S$33</f>
        <v>8.8353721987022973E-2</v>
      </c>
      <c r="T124" s="206">
        <f>WWP!T$33</f>
        <v>8.1951481912022839E-2</v>
      </c>
      <c r="U124" s="206">
        <f>WWP!U$33</f>
        <v>8.8353722037591717E-2</v>
      </c>
      <c r="V124" s="206">
        <f>WWP!V$33</f>
        <v>0.1099778422523761</v>
      </c>
      <c r="W124" s="206">
        <f>WWP!W$33</f>
        <v>0.179143561515797</v>
      </c>
    </row>
    <row r="125" spans="1:23" ht="12" customHeight="1" x14ac:dyDescent="0.25">
      <c r="A125" s="12" t="s">
        <v>66</v>
      </c>
      <c r="B125" s="206">
        <f>OIS!B$33</f>
        <v>76.641282860855398</v>
      </c>
      <c r="C125" s="206">
        <f>OIS!C$33</f>
        <v>77.443813076556182</v>
      </c>
      <c r="D125" s="206">
        <f>OIS!D$33</f>
        <v>74.233692213944693</v>
      </c>
      <c r="E125" s="206">
        <f>OIS!E$33</f>
        <v>76.240000956887286</v>
      </c>
      <c r="F125" s="206">
        <f>OIS!F$33</f>
        <v>86.295974298372784</v>
      </c>
      <c r="G125" s="206">
        <f>OIS!G$33</f>
        <v>160.00304358581511</v>
      </c>
      <c r="H125" s="206">
        <f>OIS!H$33</f>
        <v>119.5399444262889</v>
      </c>
      <c r="I125" s="206">
        <f>OIS!I$33</f>
        <v>133.41509287235891</v>
      </c>
      <c r="J125" s="206">
        <f>OIS!J$33</f>
        <v>128.55762903851979</v>
      </c>
      <c r="K125" s="206">
        <f>OIS!K$33</f>
        <v>106.88398686842299</v>
      </c>
      <c r="L125" s="206">
        <f>OIS!L$33</f>
        <v>101.3871799208805</v>
      </c>
      <c r="M125" s="206">
        <f>OIS!M$33</f>
        <v>151.18837119591089</v>
      </c>
      <c r="N125" s="206">
        <f>OIS!N$33</f>
        <v>56.913767283349181</v>
      </c>
      <c r="O125" s="206">
        <f>OIS!O$33</f>
        <v>34.746545158548599</v>
      </c>
      <c r="P125" s="206">
        <f>OIS!P$33</f>
        <v>50.401774438071023</v>
      </c>
      <c r="Q125" s="206">
        <f>OIS!Q$33</f>
        <v>44.277074996016893</v>
      </c>
      <c r="R125" s="206">
        <f>OIS!R$33</f>
        <v>53.66276099873437</v>
      </c>
      <c r="S125" s="206">
        <f>OIS!S$33</f>
        <v>56.941337157748492</v>
      </c>
      <c r="T125" s="206">
        <f>OIS!T$33</f>
        <v>50.15065931727159</v>
      </c>
      <c r="U125" s="206">
        <f>OIS!U$33</f>
        <v>65.245259516634547</v>
      </c>
      <c r="V125" s="206">
        <f>OIS!V$33</f>
        <v>57.830589718183809</v>
      </c>
      <c r="W125" s="206">
        <f>OIS!W$33</f>
        <v>65.678241237920815</v>
      </c>
    </row>
    <row r="126" spans="1:23" ht="12" customHeight="1" x14ac:dyDescent="0.25">
      <c r="A126" s="28" t="s">
        <v>86</v>
      </c>
      <c r="B126" s="216">
        <f>Ind_Summary_emi!B43</f>
        <v>4.095379565</v>
      </c>
      <c r="C126" s="216">
        <f>Ind_Summary_emi!C43</f>
        <v>4.1352064549999996</v>
      </c>
      <c r="D126" s="216">
        <f>Ind_Summary_emi!D43</f>
        <v>4.7213638260000002</v>
      </c>
      <c r="E126" s="216">
        <f>Ind_Summary_emi!E43</f>
        <v>4.7390919189999998</v>
      </c>
      <c r="F126" s="216">
        <f>Ind_Summary_emi!F43</f>
        <v>5.8985703020000004</v>
      </c>
      <c r="G126" s="216">
        <f>Ind_Summary_emi!G43</f>
        <v>3.4630281859999998</v>
      </c>
      <c r="H126" s="216">
        <f>Ind_Summary_emi!H43</f>
        <v>3.4762334570000002</v>
      </c>
      <c r="I126" s="216">
        <f>Ind_Summary_emi!I43</f>
        <v>3.514556609</v>
      </c>
      <c r="J126" s="216">
        <f>Ind_Summary_emi!J43</f>
        <v>3.5011639520000002</v>
      </c>
      <c r="K126" s="216">
        <f>Ind_Summary_emi!K43</f>
        <v>3.5433511700000002</v>
      </c>
      <c r="L126" s="216">
        <f>Ind_Summary_emi!L43</f>
        <v>3.5301065770000002</v>
      </c>
      <c r="M126" s="216">
        <f>Ind_Summary_emi!M43</f>
        <v>3.5254213129999998</v>
      </c>
      <c r="N126" s="216">
        <f>Ind_Summary_emi!N43</f>
        <v>2.9529161510000002</v>
      </c>
      <c r="O126" s="216">
        <f>Ind_Summary_emi!O43</f>
        <v>2.3656139010000001</v>
      </c>
      <c r="P126" s="216">
        <f>Ind_Summary_emi!P43</f>
        <v>2.3763056520000001</v>
      </c>
      <c r="Q126" s="216">
        <f>Ind_Summary_emi!Q43</f>
        <v>2.4661978790000001</v>
      </c>
      <c r="R126" s="216">
        <f>Ind_Summary_emi!R43</f>
        <v>2.6583367120000001</v>
      </c>
      <c r="S126" s="216">
        <f>Ind_Summary_emi!S43</f>
        <v>2.4327010910000002</v>
      </c>
      <c r="T126" s="216">
        <f>Ind_Summary_emi!T43</f>
        <v>2.4381941039999999</v>
      </c>
      <c r="U126" s="216">
        <f>Ind_Summary_emi!U43</f>
        <v>4.9790342856000001</v>
      </c>
      <c r="V126" s="216">
        <f>Ind_Summary_emi!V43</f>
        <v>4.9221074488000003</v>
      </c>
      <c r="W126" s="216">
        <f>Ind_Summary_emi!W43</f>
        <v>5.0317565886797304</v>
      </c>
    </row>
    <row r="128" spans="1:23" ht="12" customHeight="1" x14ac:dyDescent="0.25">
      <c r="A128" s="30" t="s">
        <v>87</v>
      </c>
      <c r="B128" s="205">
        <f t="shared" ref="B128:W128" si="8">IF(B29=0,"",B29/B3*1000)</f>
        <v>130.83093831420118</v>
      </c>
      <c r="C128" s="205">
        <f t="shared" si="8"/>
        <v>120.38222375040078</v>
      </c>
      <c r="D128" s="205">
        <f t="shared" si="8"/>
        <v>114.13974060694666</v>
      </c>
      <c r="E128" s="205">
        <f t="shared" si="8"/>
        <v>115.03519768124207</v>
      </c>
      <c r="F128" s="205">
        <f t="shared" si="8"/>
        <v>115.44996028484654</v>
      </c>
      <c r="G128" s="205">
        <f t="shared" si="8"/>
        <v>107.48965657884213</v>
      </c>
      <c r="H128" s="205">
        <f t="shared" si="8"/>
        <v>98.12894995786489</v>
      </c>
      <c r="I128" s="205">
        <f t="shared" si="8"/>
        <v>93.821836536015041</v>
      </c>
      <c r="J128" s="205">
        <f t="shared" si="8"/>
        <v>92.056920529608874</v>
      </c>
      <c r="K128" s="205">
        <f t="shared" si="8"/>
        <v>97.902441407909777</v>
      </c>
      <c r="L128" s="205">
        <f t="shared" si="8"/>
        <v>97.332221284952041</v>
      </c>
      <c r="M128" s="205">
        <f t="shared" si="8"/>
        <v>99.888616213328731</v>
      </c>
      <c r="N128" s="205">
        <f t="shared" si="8"/>
        <v>98.47609498241782</v>
      </c>
      <c r="O128" s="205">
        <f t="shared" si="8"/>
        <v>130.84563395505509</v>
      </c>
      <c r="P128" s="205">
        <f t="shared" si="8"/>
        <v>168.14672850760979</v>
      </c>
      <c r="Q128" s="205">
        <f t="shared" si="8"/>
        <v>153.94132220987416</v>
      </c>
      <c r="R128" s="205">
        <f t="shared" si="8"/>
        <v>135.14168051538596</v>
      </c>
      <c r="S128" s="205">
        <f t="shared" si="8"/>
        <v>127.32208507124348</v>
      </c>
      <c r="T128" s="205">
        <f t="shared" si="8"/>
        <v>106.29432594405128</v>
      </c>
      <c r="U128" s="205">
        <f t="shared" si="8"/>
        <v>95.312448017655015</v>
      </c>
      <c r="V128" s="205">
        <f t="shared" si="8"/>
        <v>104.68295048634893</v>
      </c>
      <c r="W128" s="205">
        <f t="shared" si="8"/>
        <v>105.30142038914251</v>
      </c>
    </row>
    <row r="129" spans="1:23" ht="12" customHeight="1" x14ac:dyDescent="0.25">
      <c r="A129" s="12" t="s">
        <v>16</v>
      </c>
      <c r="B129" s="206" t="str">
        <f t="shared" ref="B129:W129" si="9">IF(B52=0,"",B52/B4*1000)</f>
        <v/>
      </c>
      <c r="C129" s="206" t="str">
        <f t="shared" si="9"/>
        <v/>
      </c>
      <c r="D129" s="206" t="str">
        <f t="shared" si="9"/>
        <v/>
      </c>
      <c r="E129" s="206" t="str">
        <f t="shared" si="9"/>
        <v/>
      </c>
      <c r="F129" s="206" t="str">
        <f t="shared" si="9"/>
        <v/>
      </c>
      <c r="G129" s="206" t="str">
        <f t="shared" si="9"/>
        <v/>
      </c>
      <c r="H129" s="206" t="str">
        <f t="shared" si="9"/>
        <v/>
      </c>
      <c r="I129" s="206" t="str">
        <f t="shared" si="9"/>
        <v/>
      </c>
      <c r="J129" s="206" t="str">
        <f t="shared" si="9"/>
        <v/>
      </c>
      <c r="K129" s="206" t="str">
        <f t="shared" si="9"/>
        <v/>
      </c>
      <c r="L129" s="206" t="str">
        <f t="shared" si="9"/>
        <v/>
      </c>
      <c r="M129" s="206" t="str">
        <f t="shared" si="9"/>
        <v/>
      </c>
      <c r="N129" s="206" t="str">
        <f t="shared" si="9"/>
        <v/>
      </c>
      <c r="O129" s="206" t="str">
        <f t="shared" si="9"/>
        <v/>
      </c>
      <c r="P129" s="206" t="str">
        <f t="shared" si="9"/>
        <v/>
      </c>
      <c r="Q129" s="206" t="str">
        <f t="shared" si="9"/>
        <v/>
      </c>
      <c r="R129" s="206" t="str">
        <f t="shared" si="9"/>
        <v/>
      </c>
      <c r="S129" s="206" t="str">
        <f t="shared" si="9"/>
        <v/>
      </c>
      <c r="T129" s="206" t="str">
        <f t="shared" si="9"/>
        <v/>
      </c>
      <c r="U129" s="206" t="str">
        <f t="shared" si="9"/>
        <v/>
      </c>
      <c r="V129" s="206" t="str">
        <f t="shared" si="9"/>
        <v/>
      </c>
      <c r="W129" s="206" t="str">
        <f t="shared" si="9"/>
        <v/>
      </c>
    </row>
    <row r="130" spans="1:23" ht="12" customHeight="1" x14ac:dyDescent="0.25">
      <c r="A130" s="13" t="s">
        <v>20</v>
      </c>
      <c r="B130" s="207" t="str">
        <f t="shared" ref="B130:W130" si="10">IF(B55=0,"",B55/B5*1000)</f>
        <v/>
      </c>
      <c r="C130" s="207" t="str">
        <f t="shared" si="10"/>
        <v/>
      </c>
      <c r="D130" s="207" t="str">
        <f t="shared" si="10"/>
        <v/>
      </c>
      <c r="E130" s="207" t="str">
        <f t="shared" si="10"/>
        <v/>
      </c>
      <c r="F130" s="207" t="str">
        <f t="shared" si="10"/>
        <v/>
      </c>
      <c r="G130" s="207" t="str">
        <f t="shared" si="10"/>
        <v/>
      </c>
      <c r="H130" s="207" t="str">
        <f t="shared" si="10"/>
        <v/>
      </c>
      <c r="I130" s="207" t="str">
        <f t="shared" si="10"/>
        <v/>
      </c>
      <c r="J130" s="207" t="str">
        <f t="shared" si="10"/>
        <v/>
      </c>
      <c r="K130" s="207" t="str">
        <f t="shared" si="10"/>
        <v/>
      </c>
      <c r="L130" s="207" t="str">
        <f t="shared" si="10"/>
        <v/>
      </c>
      <c r="M130" s="207" t="str">
        <f t="shared" si="10"/>
        <v/>
      </c>
      <c r="N130" s="207" t="str">
        <f t="shared" si="10"/>
        <v/>
      </c>
      <c r="O130" s="207" t="str">
        <f t="shared" si="10"/>
        <v/>
      </c>
      <c r="P130" s="207" t="str">
        <f t="shared" si="10"/>
        <v/>
      </c>
      <c r="Q130" s="207" t="str">
        <f t="shared" si="10"/>
        <v/>
      </c>
      <c r="R130" s="207" t="str">
        <f t="shared" si="10"/>
        <v/>
      </c>
      <c r="S130" s="207" t="str">
        <f t="shared" si="10"/>
        <v/>
      </c>
      <c r="T130" s="207" t="str">
        <f t="shared" si="10"/>
        <v/>
      </c>
      <c r="U130" s="207" t="str">
        <f t="shared" si="10"/>
        <v/>
      </c>
      <c r="V130" s="207" t="str">
        <f t="shared" si="10"/>
        <v/>
      </c>
      <c r="W130" s="207" t="str">
        <f t="shared" si="10"/>
        <v/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 t="str">
        <f t="shared" ref="B132:W132" si="12">IF(B57=0,"",B57/B7*1000)</f>
        <v/>
      </c>
      <c r="C132" s="206" t="str">
        <f t="shared" si="12"/>
        <v/>
      </c>
      <c r="D132" s="206" t="str">
        <f t="shared" si="12"/>
        <v/>
      </c>
      <c r="E132" s="206" t="str">
        <f t="shared" si="12"/>
        <v/>
      </c>
      <c r="F132" s="206" t="str">
        <f t="shared" si="12"/>
        <v/>
      </c>
      <c r="G132" s="206" t="str">
        <f t="shared" si="12"/>
        <v/>
      </c>
      <c r="H132" s="206" t="str">
        <f t="shared" si="12"/>
        <v/>
      </c>
      <c r="I132" s="206" t="str">
        <f t="shared" si="12"/>
        <v/>
      </c>
      <c r="J132" s="206" t="str">
        <f t="shared" si="12"/>
        <v/>
      </c>
      <c r="K132" s="206" t="str">
        <f t="shared" si="12"/>
        <v/>
      </c>
      <c r="L132" s="206" t="str">
        <f t="shared" si="12"/>
        <v/>
      </c>
      <c r="M132" s="206" t="str">
        <f t="shared" si="12"/>
        <v/>
      </c>
      <c r="N132" s="206" t="str">
        <f t="shared" si="12"/>
        <v/>
      </c>
      <c r="O132" s="206" t="str">
        <f t="shared" si="12"/>
        <v/>
      </c>
      <c r="P132" s="206" t="str">
        <f t="shared" si="12"/>
        <v/>
      </c>
      <c r="Q132" s="206" t="str">
        <f t="shared" si="12"/>
        <v/>
      </c>
      <c r="R132" s="206" t="str">
        <f t="shared" si="12"/>
        <v/>
      </c>
      <c r="S132" s="206" t="str">
        <f t="shared" si="12"/>
        <v/>
      </c>
      <c r="T132" s="206" t="str">
        <f t="shared" si="12"/>
        <v/>
      </c>
      <c r="U132" s="206" t="str">
        <f t="shared" si="12"/>
        <v/>
      </c>
      <c r="V132" s="206" t="str">
        <f t="shared" si="12"/>
        <v/>
      </c>
      <c r="W132" s="206" t="str">
        <f t="shared" si="12"/>
        <v/>
      </c>
    </row>
    <row r="133" spans="1:23" ht="12" customHeight="1" x14ac:dyDescent="0.25">
      <c r="A133" s="14" t="s">
        <v>45</v>
      </c>
      <c r="B133" s="206" t="str">
        <f t="shared" ref="B133:W133" si="13">IF(B60=0,"",B60/B8*1000)</f>
        <v/>
      </c>
      <c r="C133" s="206" t="str">
        <f t="shared" si="13"/>
        <v/>
      </c>
      <c r="D133" s="206" t="str">
        <f t="shared" si="13"/>
        <v/>
      </c>
      <c r="E133" s="206" t="str">
        <f t="shared" si="13"/>
        <v/>
      </c>
      <c r="F133" s="206" t="str">
        <f t="shared" si="13"/>
        <v/>
      </c>
      <c r="G133" s="206" t="str">
        <f t="shared" si="13"/>
        <v/>
      </c>
      <c r="H133" s="206" t="str">
        <f t="shared" si="13"/>
        <v/>
      </c>
      <c r="I133" s="206" t="str">
        <f t="shared" si="13"/>
        <v/>
      </c>
      <c r="J133" s="206" t="str">
        <f t="shared" si="13"/>
        <v/>
      </c>
      <c r="K133" s="206" t="str">
        <f t="shared" si="13"/>
        <v/>
      </c>
      <c r="L133" s="206" t="str">
        <f t="shared" si="13"/>
        <v/>
      </c>
      <c r="M133" s="206" t="str">
        <f t="shared" si="13"/>
        <v/>
      </c>
      <c r="N133" s="206" t="str">
        <f t="shared" si="13"/>
        <v/>
      </c>
      <c r="O133" s="206" t="str">
        <f t="shared" si="13"/>
        <v/>
      </c>
      <c r="P133" s="206" t="str">
        <f t="shared" si="13"/>
        <v/>
      </c>
      <c r="Q133" s="206" t="str">
        <f t="shared" si="13"/>
        <v/>
      </c>
      <c r="R133" s="206" t="str">
        <f t="shared" si="13"/>
        <v/>
      </c>
      <c r="S133" s="206" t="str">
        <f t="shared" si="13"/>
        <v/>
      </c>
      <c r="T133" s="206" t="str">
        <f t="shared" si="13"/>
        <v/>
      </c>
      <c r="U133" s="206" t="str">
        <f t="shared" si="13"/>
        <v/>
      </c>
      <c r="V133" s="206" t="str">
        <f t="shared" si="13"/>
        <v/>
      </c>
      <c r="W133" s="206" t="str">
        <f t="shared" si="13"/>
        <v/>
      </c>
    </row>
    <row r="134" spans="1:23" ht="12" customHeight="1" x14ac:dyDescent="0.25">
      <c r="A134" s="13" t="s">
        <v>21</v>
      </c>
      <c r="B134" s="207">
        <f t="shared" ref="B134:W134" si="14">IF(B61=0,"",B61/B9*1000)</f>
        <v>19.354663528985846</v>
      </c>
      <c r="C134" s="207">
        <f t="shared" si="14"/>
        <v>24.114436462368669</v>
      </c>
      <c r="D134" s="207">
        <f t="shared" si="14"/>
        <v>24.042364682049534</v>
      </c>
      <c r="E134" s="207">
        <f t="shared" si="14"/>
        <v>26.429158656377876</v>
      </c>
      <c r="F134" s="207">
        <f t="shared" si="14"/>
        <v>25.357931650734237</v>
      </c>
      <c r="G134" s="207">
        <f t="shared" si="14"/>
        <v>28.770585104205047</v>
      </c>
      <c r="H134" s="207">
        <f t="shared" si="14"/>
        <v>28.841492507609754</v>
      </c>
      <c r="I134" s="207">
        <f t="shared" si="14"/>
        <v>32.151472194464446</v>
      </c>
      <c r="J134" s="207">
        <f t="shared" si="14"/>
        <v>33.814185563386907</v>
      </c>
      <c r="K134" s="207">
        <f t="shared" si="14"/>
        <v>34.019436213711742</v>
      </c>
      <c r="L134" s="207">
        <f t="shared" si="14"/>
        <v>30.730786748171546</v>
      </c>
      <c r="M134" s="207">
        <f t="shared" si="14"/>
        <v>31.433430571454188</v>
      </c>
      <c r="N134" s="207">
        <f t="shared" si="14"/>
        <v>47.943031535687759</v>
      </c>
      <c r="O134" s="207">
        <f t="shared" si="14"/>
        <v>35.971019442828236</v>
      </c>
      <c r="P134" s="207">
        <f t="shared" si="14"/>
        <v>58.369693780201715</v>
      </c>
      <c r="Q134" s="207">
        <f t="shared" si="14"/>
        <v>61.996595714812152</v>
      </c>
      <c r="R134" s="207">
        <f t="shared" si="14"/>
        <v>50.84405226382124</v>
      </c>
      <c r="S134" s="207">
        <f t="shared" si="14"/>
        <v>43.422829023884731</v>
      </c>
      <c r="T134" s="207">
        <f t="shared" si="14"/>
        <v>43.73995757923695</v>
      </c>
      <c r="U134" s="207">
        <f t="shared" si="14"/>
        <v>42.183164089634147</v>
      </c>
      <c r="V134" s="207">
        <f t="shared" si="14"/>
        <v>33.849304835534475</v>
      </c>
      <c r="W134" s="207">
        <f t="shared" si="14"/>
        <v>39.665768510000646</v>
      </c>
    </row>
    <row r="135" spans="1:23" ht="12" customHeight="1" x14ac:dyDescent="0.25">
      <c r="A135" s="14" t="s">
        <v>57</v>
      </c>
      <c r="B135" s="206" t="str">
        <f t="shared" ref="B135:W135" si="15">IF(B62=0,"",B62/B10*1000)</f>
        <v/>
      </c>
      <c r="C135" s="206" t="str">
        <f t="shared" si="15"/>
        <v/>
      </c>
      <c r="D135" s="206" t="str">
        <f t="shared" si="15"/>
        <v/>
      </c>
      <c r="E135" s="206" t="str">
        <f t="shared" si="15"/>
        <v/>
      </c>
      <c r="F135" s="206" t="str">
        <f t="shared" si="15"/>
        <v/>
      </c>
      <c r="G135" s="206" t="str">
        <f t="shared" si="15"/>
        <v/>
      </c>
      <c r="H135" s="206" t="str">
        <f t="shared" si="15"/>
        <v/>
      </c>
      <c r="I135" s="206" t="str">
        <f t="shared" si="15"/>
        <v/>
      </c>
      <c r="J135" s="206" t="str">
        <f t="shared" si="15"/>
        <v/>
      </c>
      <c r="K135" s="206" t="str">
        <f t="shared" si="15"/>
        <v/>
      </c>
      <c r="L135" s="206" t="str">
        <f t="shared" si="15"/>
        <v/>
      </c>
      <c r="M135" s="206" t="str">
        <f t="shared" si="15"/>
        <v/>
      </c>
      <c r="N135" s="206" t="str">
        <f t="shared" si="15"/>
        <v/>
      </c>
      <c r="O135" s="206" t="str">
        <f t="shared" si="15"/>
        <v/>
      </c>
      <c r="P135" s="206" t="str">
        <f t="shared" si="15"/>
        <v/>
      </c>
      <c r="Q135" s="206" t="str">
        <f t="shared" si="15"/>
        <v/>
      </c>
      <c r="R135" s="206" t="str">
        <f t="shared" si="15"/>
        <v/>
      </c>
      <c r="S135" s="206" t="str">
        <f t="shared" si="15"/>
        <v/>
      </c>
      <c r="T135" s="206" t="str">
        <f t="shared" si="15"/>
        <v/>
      </c>
      <c r="U135" s="206" t="str">
        <f t="shared" si="15"/>
        <v/>
      </c>
      <c r="V135" s="206" t="str">
        <f t="shared" si="15"/>
        <v/>
      </c>
      <c r="W135" s="206" t="str">
        <f t="shared" si="15"/>
        <v/>
      </c>
    </row>
    <row r="136" spans="1:23" ht="12" customHeight="1" x14ac:dyDescent="0.25">
      <c r="A136" s="14" t="s">
        <v>47</v>
      </c>
      <c r="B136" s="206">
        <f t="shared" ref="B136:W136" si="16">IF(B63=0,"",B63/B11*1000)</f>
        <v>16.176044525578305</v>
      </c>
      <c r="C136" s="206">
        <f t="shared" si="16"/>
        <v>21.763047996558853</v>
      </c>
      <c r="D136" s="206">
        <f t="shared" si="16"/>
        <v>21.904096056738357</v>
      </c>
      <c r="E136" s="206">
        <f t="shared" si="16"/>
        <v>24.406563717459619</v>
      </c>
      <c r="F136" s="206">
        <f t="shared" si="16"/>
        <v>23.155630139216548</v>
      </c>
      <c r="G136" s="206">
        <f t="shared" si="16"/>
        <v>33.39420452004498</v>
      </c>
      <c r="H136" s="206">
        <f t="shared" si="16"/>
        <v>31.927698699022546</v>
      </c>
      <c r="I136" s="206">
        <f t="shared" si="16"/>
        <v>34.500789984218166</v>
      </c>
      <c r="J136" s="206">
        <f t="shared" si="16"/>
        <v>41.414350252843072</v>
      </c>
      <c r="K136" s="206">
        <f t="shared" si="16"/>
        <v>42.096370642824979</v>
      </c>
      <c r="L136" s="206">
        <f t="shared" si="16"/>
        <v>37.940025868891667</v>
      </c>
      <c r="M136" s="206">
        <f t="shared" si="16"/>
        <v>44.490702058122814</v>
      </c>
      <c r="N136" s="206">
        <f t="shared" si="16"/>
        <v>79.805359429717143</v>
      </c>
      <c r="O136" s="206">
        <f t="shared" si="16"/>
        <v>70.968788093512259</v>
      </c>
      <c r="P136" s="206">
        <f t="shared" si="16"/>
        <v>130.53344031420525</v>
      </c>
      <c r="Q136" s="206">
        <f t="shared" si="16"/>
        <v>128.10258344632103</v>
      </c>
      <c r="R136" s="206">
        <f t="shared" si="16"/>
        <v>80.959479660944965</v>
      </c>
      <c r="S136" s="206">
        <f t="shared" si="16"/>
        <v>79.996468594737408</v>
      </c>
      <c r="T136" s="206">
        <f t="shared" si="16"/>
        <v>62.973619137035712</v>
      </c>
      <c r="U136" s="206">
        <f t="shared" si="16"/>
        <v>66.471593914378957</v>
      </c>
      <c r="V136" s="206">
        <f t="shared" si="16"/>
        <v>60.727081849076676</v>
      </c>
      <c r="W136" s="206">
        <f t="shared" si="16"/>
        <v>59.534537159806227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22.623777023593597</v>
      </c>
      <c r="C137" s="206">
        <f t="shared" si="17"/>
        <v>26.195733009808439</v>
      </c>
      <c r="D137" s="206">
        <f t="shared" si="17"/>
        <v>25.901728704059252</v>
      </c>
      <c r="E137" s="206">
        <f t="shared" si="17"/>
        <v>28.144264499852476</v>
      </c>
      <c r="F137" s="206">
        <f t="shared" si="17"/>
        <v>27.264802471682479</v>
      </c>
      <c r="G137" s="206">
        <f t="shared" si="17"/>
        <v>26.112003940097082</v>
      </c>
      <c r="H137" s="206">
        <f t="shared" si="17"/>
        <v>26.927451167743161</v>
      </c>
      <c r="I137" s="206">
        <f t="shared" si="17"/>
        <v>30.618294579811288</v>
      </c>
      <c r="J137" s="206">
        <f t="shared" si="17"/>
        <v>29.793562725438001</v>
      </c>
      <c r="K137" s="206">
        <f t="shared" si="17"/>
        <v>29.813067736405507</v>
      </c>
      <c r="L137" s="206">
        <f t="shared" si="17"/>
        <v>26.963209703165916</v>
      </c>
      <c r="M137" s="206">
        <f t="shared" si="17"/>
        <v>25.853790916905773</v>
      </c>
      <c r="N137" s="206">
        <f t="shared" si="17"/>
        <v>37.061942434622175</v>
      </c>
      <c r="O137" s="206">
        <f t="shared" si="17"/>
        <v>26.39810037072937</v>
      </c>
      <c r="P137" s="206">
        <f t="shared" si="17"/>
        <v>41.498980063468466</v>
      </c>
      <c r="Q137" s="206">
        <f t="shared" si="17"/>
        <v>47.580261667149749</v>
      </c>
      <c r="R137" s="206">
        <f t="shared" si="17"/>
        <v>44.306431843943123</v>
      </c>
      <c r="S137" s="206">
        <f t="shared" si="17"/>
        <v>36.62182501749313</v>
      </c>
      <c r="T137" s="206">
        <f t="shared" si="17"/>
        <v>39.957198400841243</v>
      </c>
      <c r="U137" s="206">
        <f t="shared" si="17"/>
        <v>37.856543471335563</v>
      </c>
      <c r="V137" s="206">
        <f t="shared" si="17"/>
        <v>29.904189287865272</v>
      </c>
      <c r="W137" s="206">
        <f t="shared" si="17"/>
        <v>36.07697217262951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1754.6139505314577</v>
      </c>
      <c r="C138" s="207">
        <f t="shared" si="18"/>
        <v>1594.6658177610273</v>
      </c>
      <c r="D138" s="207">
        <f t="shared" si="18"/>
        <v>1444.9826818643728</v>
      </c>
      <c r="E138" s="207">
        <f t="shared" si="18"/>
        <v>1456.4716996407008</v>
      </c>
      <c r="F138" s="207">
        <f t="shared" si="18"/>
        <v>1393.9878167443303</v>
      </c>
      <c r="G138" s="207">
        <f t="shared" si="18"/>
        <v>1163.0849978490573</v>
      </c>
      <c r="H138" s="207">
        <f t="shared" si="18"/>
        <v>1080.9380069832839</v>
      </c>
      <c r="I138" s="207">
        <f t="shared" si="18"/>
        <v>1080.5821228985021</v>
      </c>
      <c r="J138" s="207">
        <f t="shared" si="18"/>
        <v>1139.6852644296184</v>
      </c>
      <c r="K138" s="207">
        <f t="shared" si="18"/>
        <v>1193.0785356936531</v>
      </c>
      <c r="L138" s="207">
        <f t="shared" si="18"/>
        <v>1169.5559615731365</v>
      </c>
      <c r="M138" s="207">
        <f t="shared" si="18"/>
        <v>964.95301925282479</v>
      </c>
      <c r="N138" s="207">
        <f t="shared" si="18"/>
        <v>1172.4519928281295</v>
      </c>
      <c r="O138" s="207">
        <f t="shared" si="18"/>
        <v>2180.132448960469</v>
      </c>
      <c r="P138" s="207">
        <f t="shared" si="18"/>
        <v>2286.386274099551</v>
      </c>
      <c r="Q138" s="207">
        <f t="shared" si="18"/>
        <v>1715.1654825818632</v>
      </c>
      <c r="R138" s="207">
        <f t="shared" si="18"/>
        <v>1426.9774604184026</v>
      </c>
      <c r="S138" s="207">
        <f t="shared" si="18"/>
        <v>1445.0182317925212</v>
      </c>
      <c r="T138" s="207">
        <f t="shared" si="18"/>
        <v>1249.8842426731694</v>
      </c>
      <c r="U138" s="207">
        <f t="shared" si="18"/>
        <v>1076.5020184086438</v>
      </c>
      <c r="V138" s="207">
        <f t="shared" si="18"/>
        <v>1147.5646912428201</v>
      </c>
      <c r="W138" s="207">
        <f t="shared" si="18"/>
        <v>1218.7276705989295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2383.6151186282536</v>
      </c>
      <c r="C139" s="206">
        <f t="shared" si="19"/>
        <v>2159.9337747221457</v>
      </c>
      <c r="D139" s="206">
        <f t="shared" si="19"/>
        <v>1920.7419469706824</v>
      </c>
      <c r="E139" s="206">
        <f t="shared" si="19"/>
        <v>1870.0330094145515</v>
      </c>
      <c r="F139" s="206">
        <f t="shared" si="19"/>
        <v>1810.4792962851045</v>
      </c>
      <c r="G139" s="206">
        <f t="shared" si="19"/>
        <v>1511.8344567389383</v>
      </c>
      <c r="H139" s="206">
        <f t="shared" si="19"/>
        <v>1402.2648985613475</v>
      </c>
      <c r="I139" s="206">
        <f t="shared" si="19"/>
        <v>1281.2274027884214</v>
      </c>
      <c r="J139" s="206">
        <f t="shared" si="19"/>
        <v>1313.8729954756939</v>
      </c>
      <c r="K139" s="206">
        <f t="shared" si="19"/>
        <v>1305.9346257656709</v>
      </c>
      <c r="L139" s="206">
        <f t="shared" si="19"/>
        <v>1332.972414924049</v>
      </c>
      <c r="M139" s="206">
        <f t="shared" si="19"/>
        <v>965.48738568855993</v>
      </c>
      <c r="N139" s="206">
        <f t="shared" si="19"/>
        <v>1252.8142519968285</v>
      </c>
      <c r="O139" s="206">
        <f t="shared" si="19"/>
        <v>2634.7601160505865</v>
      </c>
      <c r="P139" s="206">
        <f t="shared" si="19"/>
        <v>2685.2797013774061</v>
      </c>
      <c r="Q139" s="206">
        <f t="shared" si="19"/>
        <v>2161.649811822921</v>
      </c>
      <c r="R139" s="206">
        <f t="shared" si="19"/>
        <v>1598.6744000482861</v>
      </c>
      <c r="S139" s="206">
        <f t="shared" si="19"/>
        <v>1841.9682721732504</v>
      </c>
      <c r="T139" s="206">
        <f t="shared" si="19"/>
        <v>1578.7067585522345</v>
      </c>
      <c r="U139" s="206">
        <f t="shared" si="19"/>
        <v>1139.2034099073173</v>
      </c>
      <c r="V139" s="206">
        <f t="shared" si="19"/>
        <v>1459.0288402588756</v>
      </c>
      <c r="W139" s="206">
        <f t="shared" si="19"/>
        <v>1380.706872236382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1280.4222107540725</v>
      </c>
      <c r="C140" s="206">
        <f t="shared" si="20"/>
        <v>1136.3484149847236</v>
      </c>
      <c r="D140" s="206">
        <f t="shared" si="20"/>
        <v>1010.5087908612294</v>
      </c>
      <c r="E140" s="206">
        <f t="shared" si="20"/>
        <v>1002.6913660680199</v>
      </c>
      <c r="F140" s="206">
        <f t="shared" si="20"/>
        <v>984.86317028575559</v>
      </c>
      <c r="G140" s="206">
        <f t="shared" si="20"/>
        <v>822.40657436199774</v>
      </c>
      <c r="H140" s="206">
        <f t="shared" si="20"/>
        <v>762.80300824831068</v>
      </c>
      <c r="I140" s="206">
        <f t="shared" si="20"/>
        <v>709.06766400420622</v>
      </c>
      <c r="J140" s="206">
        <f t="shared" si="20"/>
        <v>752.89450030393903</v>
      </c>
      <c r="K140" s="206">
        <f t="shared" si="20"/>
        <v>972.41496689658402</v>
      </c>
      <c r="L140" s="206">
        <f t="shared" si="20"/>
        <v>864.38287160465586</v>
      </c>
      <c r="M140" s="206">
        <f t="shared" si="20"/>
        <v>961.76840552545286</v>
      </c>
      <c r="N140" s="206">
        <f t="shared" si="20"/>
        <v>870.80931743772805</v>
      </c>
      <c r="O140" s="206">
        <f t="shared" si="20"/>
        <v>1755.7955013821827</v>
      </c>
      <c r="P140" s="206">
        <f t="shared" si="20"/>
        <v>2066.2332550663878</v>
      </c>
      <c r="Q140" s="206">
        <f t="shared" si="20"/>
        <v>1442.4804256598777</v>
      </c>
      <c r="R140" s="206">
        <f t="shared" si="20"/>
        <v>1229.836331520045</v>
      </c>
      <c r="S140" s="206">
        <f t="shared" si="20"/>
        <v>897.91200434970926</v>
      </c>
      <c r="T140" s="206">
        <f t="shared" si="20"/>
        <v>755.89149081442952</v>
      </c>
      <c r="U140" s="206">
        <f t="shared" si="20"/>
        <v>778.33134713770005</v>
      </c>
      <c r="V140" s="206">
        <f t="shared" si="20"/>
        <v>711.9373091726527</v>
      </c>
      <c r="W140" s="206">
        <f t="shared" si="20"/>
        <v>924.06798411177306</v>
      </c>
    </row>
    <row r="141" spans="1:23" ht="12" customHeight="1" x14ac:dyDescent="0.25">
      <c r="A141" s="14" t="s">
        <v>58</v>
      </c>
      <c r="B141" s="206" t="str">
        <f t="shared" ref="B141:W141" si="21">IF(B68=0,"",B68/B16*1000)</f>
        <v/>
      </c>
      <c r="C141" s="206" t="str">
        <f t="shared" si="21"/>
        <v/>
      </c>
      <c r="D141" s="206" t="str">
        <f t="shared" si="21"/>
        <v/>
      </c>
      <c r="E141" s="206" t="str">
        <f t="shared" si="21"/>
        <v/>
      </c>
      <c r="F141" s="206" t="str">
        <f t="shared" si="21"/>
        <v/>
      </c>
      <c r="G141" s="206" t="str">
        <f t="shared" si="21"/>
        <v/>
      </c>
      <c r="H141" s="206" t="str">
        <f t="shared" si="21"/>
        <v/>
      </c>
      <c r="I141" s="206" t="str">
        <f t="shared" si="21"/>
        <v/>
      </c>
      <c r="J141" s="206" t="str">
        <f t="shared" si="21"/>
        <v/>
      </c>
      <c r="K141" s="206" t="str">
        <f t="shared" si="21"/>
        <v/>
      </c>
      <c r="L141" s="206" t="str">
        <f t="shared" si="21"/>
        <v/>
      </c>
      <c r="M141" s="206" t="str">
        <f t="shared" si="21"/>
        <v/>
      </c>
      <c r="N141" s="206" t="str">
        <f t="shared" si="21"/>
        <v/>
      </c>
      <c r="O141" s="206" t="str">
        <f t="shared" si="21"/>
        <v/>
      </c>
      <c r="P141" s="206" t="str">
        <f t="shared" si="21"/>
        <v/>
      </c>
      <c r="Q141" s="206" t="str">
        <f t="shared" si="21"/>
        <v/>
      </c>
      <c r="R141" s="206" t="str">
        <f t="shared" si="21"/>
        <v/>
      </c>
      <c r="S141" s="206" t="str">
        <f t="shared" si="21"/>
        <v/>
      </c>
      <c r="T141" s="206" t="str">
        <f t="shared" si="21"/>
        <v/>
      </c>
      <c r="U141" s="206" t="str">
        <f t="shared" si="21"/>
        <v/>
      </c>
      <c r="V141" s="206" t="str">
        <f t="shared" si="21"/>
        <v/>
      </c>
      <c r="W141" s="206" t="str">
        <f t="shared" si="21"/>
        <v/>
      </c>
    </row>
    <row r="142" spans="1:23" ht="12" customHeight="1" x14ac:dyDescent="0.25">
      <c r="A142" s="13" t="s">
        <v>23</v>
      </c>
      <c r="B142" s="207">
        <f t="shared" ref="B142:W142" si="22">IF(B69=0,"",B69/B17*1000)</f>
        <v>19.441068276883094</v>
      </c>
      <c r="C142" s="207">
        <f t="shared" si="22"/>
        <v>19.809871985280424</v>
      </c>
      <c r="D142" s="207">
        <f t="shared" si="22"/>
        <v>19.117612883734985</v>
      </c>
      <c r="E142" s="207">
        <f t="shared" si="22"/>
        <v>21.370847508318064</v>
      </c>
      <c r="F142" s="207">
        <f t="shared" si="22"/>
        <v>22.507692777736558</v>
      </c>
      <c r="G142" s="207">
        <f t="shared" si="22"/>
        <v>23.317498219102731</v>
      </c>
      <c r="H142" s="207">
        <f t="shared" si="22"/>
        <v>26.092840201515411</v>
      </c>
      <c r="I142" s="207">
        <f t="shared" si="22"/>
        <v>25.256995142148302</v>
      </c>
      <c r="J142" s="207">
        <f t="shared" si="22"/>
        <v>27.001895741852525</v>
      </c>
      <c r="K142" s="207">
        <f t="shared" si="22"/>
        <v>31.53996966454358</v>
      </c>
      <c r="L142" s="207">
        <f t="shared" si="22"/>
        <v>30.544225479548576</v>
      </c>
      <c r="M142" s="207">
        <f t="shared" si="22"/>
        <v>29.972085738852716</v>
      </c>
      <c r="N142" s="207">
        <f t="shared" si="22"/>
        <v>37.510838007317687</v>
      </c>
      <c r="O142" s="207">
        <f t="shared" si="22"/>
        <v>35.690257457918243</v>
      </c>
      <c r="P142" s="207">
        <f t="shared" si="22"/>
        <v>35.516987455078606</v>
      </c>
      <c r="Q142" s="207">
        <f t="shared" si="22"/>
        <v>37.384575124303723</v>
      </c>
      <c r="R142" s="207">
        <f t="shared" si="22"/>
        <v>32.791733938730374</v>
      </c>
      <c r="S142" s="207">
        <f t="shared" si="22"/>
        <v>32.610782838207456</v>
      </c>
      <c r="T142" s="207">
        <f t="shared" si="22"/>
        <v>32.277662833190014</v>
      </c>
      <c r="U142" s="207">
        <f t="shared" si="22"/>
        <v>30.605322894510568</v>
      </c>
      <c r="V142" s="207">
        <f t="shared" si="22"/>
        <v>32.719459772175057</v>
      </c>
      <c r="W142" s="207">
        <f t="shared" si="22"/>
        <v>30.011936012995232</v>
      </c>
    </row>
    <row r="143" spans="1:23" ht="12" customHeight="1" x14ac:dyDescent="0.25">
      <c r="A143" s="14" t="s">
        <v>52</v>
      </c>
      <c r="B143" s="206" t="str">
        <f t="shared" ref="B143:W143" si="23">IF(B70=0,"",B70/B18*1000)</f>
        <v/>
      </c>
      <c r="C143" s="206" t="str">
        <f t="shared" si="23"/>
        <v/>
      </c>
      <c r="D143" s="206" t="str">
        <f t="shared" si="23"/>
        <v/>
      </c>
      <c r="E143" s="206" t="str">
        <f t="shared" si="23"/>
        <v/>
      </c>
      <c r="F143" s="206" t="str">
        <f t="shared" si="23"/>
        <v/>
      </c>
      <c r="G143" s="206" t="str">
        <f t="shared" si="23"/>
        <v/>
      </c>
      <c r="H143" s="206" t="str">
        <f t="shared" si="23"/>
        <v/>
      </c>
      <c r="I143" s="206" t="str">
        <f t="shared" si="23"/>
        <v/>
      </c>
      <c r="J143" s="206" t="str">
        <f t="shared" si="23"/>
        <v/>
      </c>
      <c r="K143" s="206" t="str">
        <f t="shared" si="23"/>
        <v/>
      </c>
      <c r="L143" s="206" t="str">
        <f t="shared" si="23"/>
        <v/>
      </c>
      <c r="M143" s="206" t="str">
        <f t="shared" si="23"/>
        <v/>
      </c>
      <c r="N143" s="206" t="str">
        <f t="shared" si="23"/>
        <v/>
      </c>
      <c r="O143" s="206" t="str">
        <f t="shared" si="23"/>
        <v/>
      </c>
      <c r="P143" s="206" t="str">
        <f t="shared" si="23"/>
        <v/>
      </c>
      <c r="Q143" s="206" t="str">
        <f t="shared" si="23"/>
        <v/>
      </c>
      <c r="R143" s="206" t="str">
        <f t="shared" si="23"/>
        <v/>
      </c>
      <c r="S143" s="206" t="str">
        <f t="shared" si="23"/>
        <v/>
      </c>
      <c r="T143" s="206" t="str">
        <f t="shared" si="23"/>
        <v/>
      </c>
      <c r="U143" s="206" t="str">
        <f t="shared" si="23"/>
        <v/>
      </c>
      <c r="V143" s="206" t="str">
        <f t="shared" si="23"/>
        <v/>
      </c>
      <c r="W143" s="206" t="str">
        <f t="shared" si="23"/>
        <v/>
      </c>
    </row>
    <row r="144" spans="1:23" ht="12" customHeight="1" x14ac:dyDescent="0.25">
      <c r="A144" s="14" t="s">
        <v>59</v>
      </c>
      <c r="B144" s="206" t="str">
        <f t="shared" ref="B144:W144" si="24">IF(B71=0,"",B71/B19*1000)</f>
        <v/>
      </c>
      <c r="C144" s="206" t="str">
        <f t="shared" si="24"/>
        <v/>
      </c>
      <c r="D144" s="206" t="str">
        <f t="shared" si="24"/>
        <v/>
      </c>
      <c r="E144" s="206" t="str">
        <f t="shared" si="24"/>
        <v/>
      </c>
      <c r="F144" s="206" t="str">
        <f t="shared" si="24"/>
        <v/>
      </c>
      <c r="G144" s="206" t="str">
        <f t="shared" si="24"/>
        <v/>
      </c>
      <c r="H144" s="206" t="str">
        <f t="shared" si="24"/>
        <v/>
      </c>
      <c r="I144" s="206" t="str">
        <f t="shared" si="24"/>
        <v/>
      </c>
      <c r="J144" s="206" t="str">
        <f t="shared" si="24"/>
        <v/>
      </c>
      <c r="K144" s="206" t="str">
        <f t="shared" si="24"/>
        <v/>
      </c>
      <c r="L144" s="206" t="str">
        <f t="shared" si="24"/>
        <v/>
      </c>
      <c r="M144" s="206" t="str">
        <f t="shared" si="24"/>
        <v/>
      </c>
      <c r="N144" s="206" t="str">
        <f t="shared" si="24"/>
        <v/>
      </c>
      <c r="O144" s="206" t="str">
        <f t="shared" si="24"/>
        <v/>
      </c>
      <c r="P144" s="206" t="str">
        <f t="shared" si="24"/>
        <v/>
      </c>
      <c r="Q144" s="206" t="str">
        <f t="shared" si="24"/>
        <v/>
      </c>
      <c r="R144" s="206" t="str">
        <f t="shared" si="24"/>
        <v/>
      </c>
      <c r="S144" s="206" t="str">
        <f t="shared" si="24"/>
        <v/>
      </c>
      <c r="T144" s="206" t="str">
        <f t="shared" si="24"/>
        <v/>
      </c>
      <c r="U144" s="206" t="str">
        <f t="shared" si="24"/>
        <v/>
      </c>
      <c r="V144" s="206" t="str">
        <f t="shared" si="24"/>
        <v/>
      </c>
      <c r="W144" s="206" t="str">
        <f t="shared" si="24"/>
        <v/>
      </c>
    </row>
    <row r="145" spans="1:23" ht="12" customHeight="1" x14ac:dyDescent="0.25">
      <c r="A145" s="14" t="s">
        <v>60</v>
      </c>
      <c r="B145" s="206">
        <f t="shared" ref="B145:W145" si="25">IF(B72=0,"",B72/B20*1000)</f>
        <v>19.441068276883094</v>
      </c>
      <c r="C145" s="206">
        <f t="shared" si="25"/>
        <v>19.809871985280424</v>
      </c>
      <c r="D145" s="206">
        <f t="shared" si="25"/>
        <v>19.117612883734985</v>
      </c>
      <c r="E145" s="206">
        <f t="shared" si="25"/>
        <v>21.370847508318064</v>
      </c>
      <c r="F145" s="206">
        <f t="shared" si="25"/>
        <v>22.507692777736558</v>
      </c>
      <c r="G145" s="206">
        <f t="shared" si="25"/>
        <v>23.317498219102731</v>
      </c>
      <c r="H145" s="206">
        <f t="shared" si="25"/>
        <v>26.092840201515411</v>
      </c>
      <c r="I145" s="206">
        <f t="shared" si="25"/>
        <v>25.256995142148302</v>
      </c>
      <c r="J145" s="206">
        <f t="shared" si="25"/>
        <v>27.001895741852525</v>
      </c>
      <c r="K145" s="206">
        <f t="shared" si="25"/>
        <v>31.53996966454358</v>
      </c>
      <c r="L145" s="206">
        <f t="shared" si="25"/>
        <v>30.544225479548576</v>
      </c>
      <c r="M145" s="206">
        <f t="shared" si="25"/>
        <v>29.972085738852716</v>
      </c>
      <c r="N145" s="206">
        <f t="shared" si="25"/>
        <v>37.510838007317687</v>
      </c>
      <c r="O145" s="206">
        <f t="shared" si="25"/>
        <v>35.690257457918243</v>
      </c>
      <c r="P145" s="206">
        <f t="shared" si="25"/>
        <v>35.516987455078606</v>
      </c>
      <c r="Q145" s="206">
        <f t="shared" si="25"/>
        <v>37.384575124303723</v>
      </c>
      <c r="R145" s="206">
        <f t="shared" si="25"/>
        <v>32.791733938730374</v>
      </c>
      <c r="S145" s="206">
        <f t="shared" si="25"/>
        <v>32.610782838207456</v>
      </c>
      <c r="T145" s="206">
        <f t="shared" si="25"/>
        <v>32.277662833190014</v>
      </c>
      <c r="U145" s="206">
        <f t="shared" si="25"/>
        <v>30.605322894510568</v>
      </c>
      <c r="V145" s="206">
        <f t="shared" si="25"/>
        <v>32.719459772175057</v>
      </c>
      <c r="W145" s="206">
        <f t="shared" si="25"/>
        <v>30.011936012995232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36.418696880268179</v>
      </c>
      <c r="C146" s="208">
        <f t="shared" si="26"/>
        <v>36.470288499860686</v>
      </c>
      <c r="D146" s="208">
        <f t="shared" si="26"/>
        <v>37.381366745083376</v>
      </c>
      <c r="E146" s="208">
        <f t="shared" si="26"/>
        <v>40.429225865850945</v>
      </c>
      <c r="F146" s="208">
        <f t="shared" si="26"/>
        <v>38.963568228421856</v>
      </c>
      <c r="G146" s="208">
        <f t="shared" si="26"/>
        <v>39.403372634891497</v>
      </c>
      <c r="H146" s="208">
        <f t="shared" si="26"/>
        <v>61.031381877404975</v>
      </c>
      <c r="I146" s="208">
        <f t="shared" si="26"/>
        <v>69.145768260372449</v>
      </c>
      <c r="J146" s="208">
        <f t="shared" si="26"/>
        <v>71.28604622283234</v>
      </c>
      <c r="K146" s="208">
        <f t="shared" si="26"/>
        <v>65.023111098848673</v>
      </c>
      <c r="L146" s="208">
        <f t="shared" si="26"/>
        <v>73.359206468744929</v>
      </c>
      <c r="M146" s="208">
        <f t="shared" si="26"/>
        <v>85.064460273301634</v>
      </c>
      <c r="N146" s="208">
        <f t="shared" si="26"/>
        <v>128.46068078298919</v>
      </c>
      <c r="O146" s="208">
        <f t="shared" si="26"/>
        <v>123.08260228645224</v>
      </c>
      <c r="P146" s="208">
        <f t="shared" si="26"/>
        <v>122.60254186821406</v>
      </c>
      <c r="Q146" s="208">
        <f t="shared" si="26"/>
        <v>134.43730716706287</v>
      </c>
      <c r="R146" s="208">
        <f t="shared" si="26"/>
        <v>109.77579126355207</v>
      </c>
      <c r="S146" s="208">
        <f t="shared" si="26"/>
        <v>128.83650464211988</v>
      </c>
      <c r="T146" s="208">
        <f t="shared" si="26"/>
        <v>112.42158204415763</v>
      </c>
      <c r="U146" s="208">
        <f t="shared" si="26"/>
        <v>111.35632980278038</v>
      </c>
      <c r="V146" s="208">
        <f t="shared" si="26"/>
        <v>109.61481596628748</v>
      </c>
      <c r="W146" s="208">
        <f t="shared" si="26"/>
        <v>112.07338768567111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10.447119518486671</v>
      </c>
      <c r="C147" s="206">
        <f t="shared" si="27"/>
        <v>9.7014099105996543</v>
      </c>
      <c r="D147" s="206">
        <f t="shared" si="27"/>
        <v>9.0686112397204397</v>
      </c>
      <c r="E147" s="206">
        <f t="shared" si="27"/>
        <v>10.326249846456209</v>
      </c>
      <c r="F147" s="206">
        <f t="shared" si="27"/>
        <v>11.19700878084369</v>
      </c>
      <c r="G147" s="206">
        <f t="shared" si="27"/>
        <v>11.800435296646603</v>
      </c>
      <c r="H147" s="206">
        <f t="shared" si="27"/>
        <v>11.434803500075867</v>
      </c>
      <c r="I147" s="206">
        <f t="shared" si="27"/>
        <v>10.167559582864826</v>
      </c>
      <c r="J147" s="206">
        <f t="shared" si="27"/>
        <v>11.817712811693896</v>
      </c>
      <c r="K147" s="206">
        <f t="shared" si="27"/>
        <v>11.410959540796171</v>
      </c>
      <c r="L147" s="206">
        <f t="shared" si="27"/>
        <v>13.690646794688067</v>
      </c>
      <c r="M147" s="206">
        <f t="shared" si="27"/>
        <v>16.667694154674798</v>
      </c>
      <c r="N147" s="206">
        <f t="shared" si="27"/>
        <v>57.839292153218892</v>
      </c>
      <c r="O147" s="206">
        <f t="shared" si="27"/>
        <v>61.38108933495419</v>
      </c>
      <c r="P147" s="206">
        <f t="shared" si="27"/>
        <v>55.853327046292961</v>
      </c>
      <c r="Q147" s="206">
        <f t="shared" si="27"/>
        <v>39.083873993590245</v>
      </c>
      <c r="R147" s="206">
        <f t="shared" si="27"/>
        <v>31.653132065857786</v>
      </c>
      <c r="S147" s="206">
        <f t="shared" si="27"/>
        <v>29.208008779472333</v>
      </c>
      <c r="T147" s="206">
        <f t="shared" si="27"/>
        <v>27.083400284823728</v>
      </c>
      <c r="U147" s="206">
        <f t="shared" si="27"/>
        <v>26.257799708173735</v>
      </c>
      <c r="V147" s="206">
        <f t="shared" si="27"/>
        <v>25.415782068318606</v>
      </c>
      <c r="W147" s="206">
        <f t="shared" si="27"/>
        <v>19.606966251074809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14.75230458517467</v>
      </c>
      <c r="C148" s="206">
        <f t="shared" si="28"/>
        <v>15.096077145409476</v>
      </c>
      <c r="D148" s="206">
        <f t="shared" si="28"/>
        <v>15.063389743351083</v>
      </c>
      <c r="E148" s="206">
        <f t="shared" si="28"/>
        <v>13.375110420590907</v>
      </c>
      <c r="F148" s="206">
        <f t="shared" si="28"/>
        <v>14.041569069291663</v>
      </c>
      <c r="G148" s="206">
        <f t="shared" si="28"/>
        <v>14.659710783518133</v>
      </c>
      <c r="H148" s="206">
        <f t="shared" si="28"/>
        <v>14.288420733941869</v>
      </c>
      <c r="I148" s="206">
        <f t="shared" si="28"/>
        <v>13.943153098718208</v>
      </c>
      <c r="J148" s="206">
        <f t="shared" si="28"/>
        <v>14.550520688997139</v>
      </c>
      <c r="K148" s="206">
        <f t="shared" si="28"/>
        <v>15.297300833676022</v>
      </c>
      <c r="L148" s="206">
        <f t="shared" si="28"/>
        <v>14.107620808739478</v>
      </c>
      <c r="M148" s="206">
        <f t="shared" si="28"/>
        <v>13.63090952233939</v>
      </c>
      <c r="N148" s="206">
        <f t="shared" si="28"/>
        <v>13.739601967431298</v>
      </c>
      <c r="O148" s="206">
        <f t="shared" si="28"/>
        <v>14.016154257587962</v>
      </c>
      <c r="P148" s="206">
        <f t="shared" si="28"/>
        <v>11.68971539054662</v>
      </c>
      <c r="Q148" s="206">
        <f t="shared" si="28"/>
        <v>11.446647512609827</v>
      </c>
      <c r="R148" s="206">
        <f t="shared" si="28"/>
        <v>13.998928186374444</v>
      </c>
      <c r="S148" s="206">
        <f t="shared" si="28"/>
        <v>11.788892882404923</v>
      </c>
      <c r="T148" s="206">
        <f t="shared" si="28"/>
        <v>10.378487049004407</v>
      </c>
      <c r="U148" s="206">
        <f t="shared" si="28"/>
        <v>9.0067474476697633</v>
      </c>
      <c r="V148" s="206">
        <f t="shared" si="28"/>
        <v>7.8653952442406529</v>
      </c>
      <c r="W148" s="206">
        <f t="shared" si="28"/>
        <v>7.2228361517877611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15.576277595334043</v>
      </c>
      <c r="C149" s="206">
        <f t="shared" si="29"/>
        <v>16.776380589903301</v>
      </c>
      <c r="D149" s="206">
        <f t="shared" si="29"/>
        <v>16.658644559921242</v>
      </c>
      <c r="E149" s="206">
        <f t="shared" si="29"/>
        <v>20.428016000598152</v>
      </c>
      <c r="F149" s="206">
        <f t="shared" si="29"/>
        <v>21.677408999713382</v>
      </c>
      <c r="G149" s="206">
        <f t="shared" si="29"/>
        <v>22.948912842097258</v>
      </c>
      <c r="H149" s="206">
        <f t="shared" si="29"/>
        <v>21.84175949452694</v>
      </c>
      <c r="I149" s="206">
        <f t="shared" si="29"/>
        <v>20.688773412090171</v>
      </c>
      <c r="J149" s="206">
        <f t="shared" si="29"/>
        <v>25.410099219683122</v>
      </c>
      <c r="K149" s="206">
        <f t="shared" si="29"/>
        <v>30.277685474781865</v>
      </c>
      <c r="L149" s="206">
        <f t="shared" si="29"/>
        <v>32.701829310534521</v>
      </c>
      <c r="M149" s="206">
        <f t="shared" si="29"/>
        <v>31.073942368765593</v>
      </c>
      <c r="N149" s="206">
        <f t="shared" si="29"/>
        <v>35.157216799015394</v>
      </c>
      <c r="O149" s="206">
        <f t="shared" si="29"/>
        <v>46.843462913517655</v>
      </c>
      <c r="P149" s="206">
        <f t="shared" si="29"/>
        <v>37.315800397307797</v>
      </c>
      <c r="Q149" s="206">
        <f t="shared" si="29"/>
        <v>34.393809114359414</v>
      </c>
      <c r="R149" s="206">
        <f t="shared" si="29"/>
        <v>31.653132065857772</v>
      </c>
      <c r="S149" s="206">
        <f t="shared" si="29"/>
        <v>29.852005331040413</v>
      </c>
      <c r="T149" s="206">
        <f t="shared" si="29"/>
        <v>25.695857683470084</v>
      </c>
      <c r="U149" s="206">
        <f t="shared" si="29"/>
        <v>24.456450218639791</v>
      </c>
      <c r="V149" s="206">
        <f t="shared" si="29"/>
        <v>27.134361775664683</v>
      </c>
      <c r="W149" s="206">
        <f t="shared" si="29"/>
        <v>25.371263869509473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11.324067507264749</v>
      </c>
      <c r="C150" s="206">
        <f t="shared" si="30"/>
        <v>9.4247537344418699</v>
      </c>
      <c r="D150" s="206">
        <f t="shared" si="30"/>
        <v>8.9538186923822085</v>
      </c>
      <c r="E150" s="206">
        <f t="shared" si="30"/>
        <v>9.4027640878300449</v>
      </c>
      <c r="F150" s="206">
        <f t="shared" si="30"/>
        <v>8.7585490907932861</v>
      </c>
      <c r="G150" s="206">
        <f t="shared" si="30"/>
        <v>8.7689736892352101</v>
      </c>
      <c r="H150" s="206">
        <f t="shared" si="30"/>
        <v>8.5446883297270215</v>
      </c>
      <c r="I150" s="206">
        <f t="shared" si="30"/>
        <v>9.0235484540721984</v>
      </c>
      <c r="J150" s="206">
        <f t="shared" si="30"/>
        <v>9.4242519890723457</v>
      </c>
      <c r="K150" s="206">
        <f t="shared" si="30"/>
        <v>10.584539072660514</v>
      </c>
      <c r="L150" s="206">
        <f t="shared" si="30"/>
        <v>11.638076060851775</v>
      </c>
      <c r="M150" s="206">
        <f t="shared" si="30"/>
        <v>11.897478655862146</v>
      </c>
      <c r="N150" s="206">
        <f t="shared" si="30"/>
        <v>12.233066663984886</v>
      </c>
      <c r="O150" s="206">
        <f t="shared" si="30"/>
        <v>14.172385276382734</v>
      </c>
      <c r="P150" s="206">
        <f t="shared" si="30"/>
        <v>15.459403021741798</v>
      </c>
      <c r="Q150" s="206">
        <f t="shared" si="30"/>
        <v>12.910589006891675</v>
      </c>
      <c r="R150" s="206">
        <f t="shared" si="30"/>
        <v>13.896497004522924</v>
      </c>
      <c r="S150" s="206">
        <f t="shared" si="30"/>
        <v>11.997362750748822</v>
      </c>
      <c r="T150" s="206">
        <f t="shared" si="30"/>
        <v>10.284425916267677</v>
      </c>
      <c r="U150" s="206">
        <f t="shared" si="30"/>
        <v>9.6373161355071844</v>
      </c>
      <c r="V150" s="206">
        <f t="shared" si="30"/>
        <v>10.17420225215076</v>
      </c>
      <c r="W150" s="206">
        <f t="shared" si="30"/>
        <v>10.712829037781745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25.640648353298189</v>
      </c>
      <c r="C151" s="209">
        <f t="shared" si="31"/>
        <v>25.111053468071038</v>
      </c>
      <c r="D151" s="209">
        <f t="shared" si="31"/>
        <v>22.260414884567567</v>
      </c>
      <c r="E151" s="209">
        <f t="shared" si="31"/>
        <v>21.380041167526688</v>
      </c>
      <c r="F151" s="209">
        <f t="shared" si="31"/>
        <v>22.147776091779846</v>
      </c>
      <c r="G151" s="209">
        <f t="shared" si="31"/>
        <v>33.413863474250611</v>
      </c>
      <c r="H151" s="209">
        <f t="shared" si="31"/>
        <v>23.618512601660193</v>
      </c>
      <c r="I151" s="209">
        <f t="shared" si="31"/>
        <v>23.817275926286964</v>
      </c>
      <c r="J151" s="209">
        <f t="shared" si="31"/>
        <v>22.078804790597804</v>
      </c>
      <c r="K151" s="209">
        <f t="shared" si="31"/>
        <v>24.404961966629187</v>
      </c>
      <c r="L151" s="209">
        <f t="shared" si="31"/>
        <v>26.197089776126113</v>
      </c>
      <c r="M151" s="209">
        <f t="shared" si="31"/>
        <v>42.895501652628397</v>
      </c>
      <c r="N151" s="209">
        <f t="shared" si="31"/>
        <v>24.076917747023437</v>
      </c>
      <c r="O151" s="209">
        <f t="shared" si="31"/>
        <v>20.59683217722975</v>
      </c>
      <c r="P151" s="209">
        <f t="shared" si="31"/>
        <v>30.554045855886912</v>
      </c>
      <c r="Q151" s="209">
        <f t="shared" si="31"/>
        <v>27.792233444655043</v>
      </c>
      <c r="R151" s="209">
        <f t="shared" si="31"/>
        <v>27.569084149303098</v>
      </c>
      <c r="S151" s="209">
        <f t="shared" si="31"/>
        <v>24.688972821331916</v>
      </c>
      <c r="T151" s="209">
        <f t="shared" si="31"/>
        <v>19.499169761828973</v>
      </c>
      <c r="U151" s="209">
        <f t="shared" si="31"/>
        <v>20.364299982567104</v>
      </c>
      <c r="V151" s="209">
        <f t="shared" si="31"/>
        <v>19.63585464585227</v>
      </c>
      <c r="W151" s="209">
        <f t="shared" si="31"/>
        <v>21.873216602256072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6.0802451869345644</v>
      </c>
      <c r="C153" s="217">
        <f t="shared" si="32"/>
        <v>6.1916503394764693</v>
      </c>
      <c r="D153" s="217">
        <f t="shared" si="32"/>
        <v>6.2298796155768867</v>
      </c>
      <c r="E153" s="217">
        <f t="shared" si="32"/>
        <v>6.0168228300270563</v>
      </c>
      <c r="F153" s="217">
        <f t="shared" si="32"/>
        <v>6.0748067616013675</v>
      </c>
      <c r="G153" s="217">
        <f t="shared" si="32"/>
        <v>6.0697353287295241</v>
      </c>
      <c r="H153" s="217">
        <f t="shared" si="32"/>
        <v>6.2885580059385742</v>
      </c>
      <c r="I153" s="217">
        <f t="shared" si="32"/>
        <v>6.1154474078948597</v>
      </c>
      <c r="J153" s="217">
        <f t="shared" si="32"/>
        <v>6.052061581592235</v>
      </c>
      <c r="K153" s="217">
        <f t="shared" si="32"/>
        <v>5.7567877817542987</v>
      </c>
      <c r="L153" s="217">
        <f t="shared" si="32"/>
        <v>5.3769058419555034</v>
      </c>
      <c r="M153" s="217">
        <f t="shared" si="32"/>
        <v>5.4434639533921096</v>
      </c>
      <c r="N153" s="217">
        <f t="shared" si="32"/>
        <v>5.7473803988320338</v>
      </c>
      <c r="O153" s="217">
        <f t="shared" si="32"/>
        <v>7.0170687226657202</v>
      </c>
      <c r="P153" s="217">
        <f t="shared" si="32"/>
        <v>7.4424054301686589</v>
      </c>
      <c r="Q153" s="217">
        <f t="shared" si="32"/>
        <v>7.129586672540082</v>
      </c>
      <c r="R153" s="217">
        <f t="shared" si="32"/>
        <v>6.9949063498988808</v>
      </c>
      <c r="S153" s="217">
        <f t="shared" si="32"/>
        <v>6.7033785060035438</v>
      </c>
      <c r="T153" s="217">
        <f t="shared" si="32"/>
        <v>6.2796156802229524</v>
      </c>
      <c r="U153" s="217">
        <f t="shared" si="32"/>
        <v>6.0660049648393217</v>
      </c>
      <c r="V153" s="217">
        <f t="shared" si="32"/>
        <v>6.2113927806285476</v>
      </c>
      <c r="W153" s="217">
        <f t="shared" si="32"/>
        <v>5.9771823409638891</v>
      </c>
    </row>
    <row r="154" spans="1:23" ht="12" customHeight="1" x14ac:dyDescent="0.25">
      <c r="A154" s="25" t="s">
        <v>16</v>
      </c>
      <c r="B154" s="218" t="str">
        <f>ISI!B65</f>
        <v/>
      </c>
      <c r="C154" s="218" t="str">
        <f>ISI!C65</f>
        <v/>
      </c>
      <c r="D154" s="218" t="str">
        <f>ISI!D65</f>
        <v/>
      </c>
      <c r="E154" s="218" t="str">
        <f>ISI!E65</f>
        <v/>
      </c>
      <c r="F154" s="218" t="str">
        <f>ISI!F65</f>
        <v/>
      </c>
      <c r="G154" s="218" t="str">
        <f>ISI!G65</f>
        <v/>
      </c>
      <c r="H154" s="218" t="str">
        <f>ISI!H65</f>
        <v/>
      </c>
      <c r="I154" s="218" t="str">
        <f>ISI!I65</f>
        <v/>
      </c>
      <c r="J154" s="218" t="str">
        <f>ISI!J65</f>
        <v/>
      </c>
      <c r="K154" s="218" t="str">
        <f>ISI!K65</f>
        <v/>
      </c>
      <c r="L154" s="218" t="str">
        <f>ISI!L65</f>
        <v/>
      </c>
      <c r="M154" s="218" t="str">
        <f>ISI!M65</f>
        <v/>
      </c>
      <c r="N154" s="218" t="str">
        <f>ISI!N65</f>
        <v/>
      </c>
      <c r="O154" s="218" t="str">
        <f>ISI!O65</f>
        <v/>
      </c>
      <c r="P154" s="218" t="str">
        <f>ISI!P65</f>
        <v/>
      </c>
      <c r="Q154" s="218" t="str">
        <f>ISI!Q65</f>
        <v/>
      </c>
      <c r="R154" s="218" t="str">
        <f>ISI!R65</f>
        <v/>
      </c>
      <c r="S154" s="218" t="str">
        <f>ISI!S65</f>
        <v/>
      </c>
      <c r="T154" s="218" t="str">
        <f>ISI!T65</f>
        <v/>
      </c>
      <c r="U154" s="218" t="str">
        <f>ISI!U65</f>
        <v/>
      </c>
      <c r="V154" s="218" t="str">
        <f>ISI!V65</f>
        <v/>
      </c>
      <c r="W154" s="218" t="str">
        <f>ISI!W65</f>
        <v/>
      </c>
    </row>
    <row r="155" spans="1:23" ht="12" customHeight="1" x14ac:dyDescent="0.25">
      <c r="A155" s="14" t="s">
        <v>41</v>
      </c>
      <c r="B155" s="219" t="str">
        <f>ISI!B66</f>
        <v/>
      </c>
      <c r="C155" s="219" t="str">
        <f>ISI!C66</f>
        <v/>
      </c>
      <c r="D155" s="219" t="str">
        <f>ISI!D66</f>
        <v/>
      </c>
      <c r="E155" s="219" t="str">
        <f>ISI!E66</f>
        <v/>
      </c>
      <c r="F155" s="219" t="str">
        <f>ISI!F66</f>
        <v/>
      </c>
      <c r="G155" s="219" t="str">
        <f>ISI!G66</f>
        <v/>
      </c>
      <c r="H155" s="219" t="str">
        <f>ISI!H66</f>
        <v/>
      </c>
      <c r="I155" s="219" t="str">
        <f>ISI!I66</f>
        <v/>
      </c>
      <c r="J155" s="219" t="str">
        <f>ISI!J66</f>
        <v/>
      </c>
      <c r="K155" s="219" t="str">
        <f>ISI!K66</f>
        <v/>
      </c>
      <c r="L155" s="219" t="str">
        <f>ISI!L66</f>
        <v/>
      </c>
      <c r="M155" s="219" t="str">
        <f>ISI!M66</f>
        <v/>
      </c>
      <c r="N155" s="219" t="str">
        <f>ISI!N66</f>
        <v/>
      </c>
      <c r="O155" s="219" t="str">
        <f>ISI!O66</f>
        <v/>
      </c>
      <c r="P155" s="219" t="str">
        <f>ISI!P66</f>
        <v/>
      </c>
      <c r="Q155" s="219" t="str">
        <f>ISI!Q66</f>
        <v/>
      </c>
      <c r="R155" s="219" t="str">
        <f>ISI!R66</f>
        <v/>
      </c>
      <c r="S155" s="219" t="str">
        <f>ISI!S66</f>
        <v/>
      </c>
      <c r="T155" s="219" t="str">
        <f>ISI!T66</f>
        <v/>
      </c>
      <c r="U155" s="219" t="str">
        <f>ISI!U66</f>
        <v/>
      </c>
      <c r="V155" s="219" t="str">
        <f>ISI!V66</f>
        <v/>
      </c>
      <c r="W155" s="219" t="str">
        <f>ISI!W66</f>
        <v/>
      </c>
    </row>
    <row r="156" spans="1:23" ht="12" customHeight="1" x14ac:dyDescent="0.25">
      <c r="A156" s="14" t="s">
        <v>42</v>
      </c>
      <c r="B156" s="219" t="str">
        <f>ISI!B67</f>
        <v/>
      </c>
      <c r="C156" s="219" t="str">
        <f>ISI!C67</f>
        <v/>
      </c>
      <c r="D156" s="219" t="str">
        <f>ISI!D67</f>
        <v/>
      </c>
      <c r="E156" s="219" t="str">
        <f>ISI!E67</f>
        <v/>
      </c>
      <c r="F156" s="219" t="str">
        <f>ISI!F67</f>
        <v/>
      </c>
      <c r="G156" s="219" t="str">
        <f>ISI!G67</f>
        <v/>
      </c>
      <c r="H156" s="219" t="str">
        <f>ISI!H67</f>
        <v/>
      </c>
      <c r="I156" s="219" t="str">
        <f>ISI!I67</f>
        <v/>
      </c>
      <c r="J156" s="219" t="str">
        <f>ISI!J67</f>
        <v/>
      </c>
      <c r="K156" s="219" t="str">
        <f>ISI!K67</f>
        <v/>
      </c>
      <c r="L156" s="219" t="str">
        <f>ISI!L67</f>
        <v/>
      </c>
      <c r="M156" s="219" t="str">
        <f>ISI!M67</f>
        <v/>
      </c>
      <c r="N156" s="219" t="str">
        <f>ISI!N67</f>
        <v/>
      </c>
      <c r="O156" s="219" t="str">
        <f>ISI!O67</f>
        <v/>
      </c>
      <c r="P156" s="219" t="str">
        <f>ISI!P67</f>
        <v/>
      </c>
      <c r="Q156" s="219" t="str">
        <f>ISI!Q67</f>
        <v/>
      </c>
      <c r="R156" s="219" t="str">
        <f>ISI!R67</f>
        <v/>
      </c>
      <c r="S156" s="219" t="str">
        <f>ISI!S67</f>
        <v/>
      </c>
      <c r="T156" s="219" t="str">
        <f>ISI!T67</f>
        <v/>
      </c>
      <c r="U156" s="219" t="str">
        <f>ISI!U67</f>
        <v/>
      </c>
      <c r="V156" s="219" t="str">
        <f>ISI!V67</f>
        <v/>
      </c>
      <c r="W156" s="219" t="str">
        <f>ISI!W67</f>
        <v/>
      </c>
    </row>
    <row r="157" spans="1:23" ht="12" customHeight="1" x14ac:dyDescent="0.25">
      <c r="A157" s="13" t="s">
        <v>20</v>
      </c>
      <c r="B157" s="220" t="str">
        <f>NFM!B96</f>
        <v/>
      </c>
      <c r="C157" s="220" t="str">
        <f>NFM!C96</f>
        <v/>
      </c>
      <c r="D157" s="220" t="str">
        <f>NFM!D96</f>
        <v/>
      </c>
      <c r="E157" s="220" t="str">
        <f>NFM!E96</f>
        <v/>
      </c>
      <c r="F157" s="220" t="str">
        <f>NFM!F96</f>
        <v/>
      </c>
      <c r="G157" s="220" t="str">
        <f>NFM!G96</f>
        <v/>
      </c>
      <c r="H157" s="220" t="str">
        <f>NFM!H96</f>
        <v/>
      </c>
      <c r="I157" s="220" t="str">
        <f>NFM!I96</f>
        <v/>
      </c>
      <c r="J157" s="220" t="str">
        <f>NFM!J96</f>
        <v/>
      </c>
      <c r="K157" s="220" t="str">
        <f>NFM!K96</f>
        <v/>
      </c>
      <c r="L157" s="220" t="str">
        <f>NFM!L96</f>
        <v/>
      </c>
      <c r="M157" s="220" t="str">
        <f>NFM!M96</f>
        <v/>
      </c>
      <c r="N157" s="220" t="str">
        <f>NFM!N96</f>
        <v/>
      </c>
      <c r="O157" s="220" t="str">
        <f>NFM!O96</f>
        <v/>
      </c>
      <c r="P157" s="220" t="str">
        <f>NFM!P96</f>
        <v/>
      </c>
      <c r="Q157" s="220" t="str">
        <f>NFM!Q96</f>
        <v/>
      </c>
      <c r="R157" s="220" t="str">
        <f>NFM!R96</f>
        <v/>
      </c>
      <c r="S157" s="220" t="str">
        <f>NFM!S96</f>
        <v/>
      </c>
      <c r="T157" s="220" t="str">
        <f>NFM!T96</f>
        <v/>
      </c>
      <c r="U157" s="220" t="str">
        <f>NFM!U96</f>
        <v/>
      </c>
      <c r="V157" s="220" t="str">
        <f>NFM!V96</f>
        <v/>
      </c>
      <c r="W157" s="220" t="str">
        <f>NFM!W96</f>
        <v/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 t="str">
        <f>NFM!B98</f>
        <v/>
      </c>
      <c r="C159" s="219" t="str">
        <f>NFM!C98</f>
        <v/>
      </c>
      <c r="D159" s="219" t="str">
        <f>NFM!D98</f>
        <v/>
      </c>
      <c r="E159" s="219" t="str">
        <f>NFM!E98</f>
        <v/>
      </c>
      <c r="F159" s="219" t="str">
        <f>NFM!F98</f>
        <v/>
      </c>
      <c r="G159" s="219" t="str">
        <f>NFM!G98</f>
        <v/>
      </c>
      <c r="H159" s="219" t="str">
        <f>NFM!H98</f>
        <v/>
      </c>
      <c r="I159" s="219" t="str">
        <f>NFM!I98</f>
        <v/>
      </c>
      <c r="J159" s="219" t="str">
        <f>NFM!J98</f>
        <v/>
      </c>
      <c r="K159" s="219" t="str">
        <f>NFM!K98</f>
        <v/>
      </c>
      <c r="L159" s="219" t="str">
        <f>NFM!L98</f>
        <v/>
      </c>
      <c r="M159" s="219" t="str">
        <f>NFM!M98</f>
        <v/>
      </c>
      <c r="N159" s="219" t="str">
        <f>NFM!N98</f>
        <v/>
      </c>
      <c r="O159" s="219" t="str">
        <f>NFM!O98</f>
        <v/>
      </c>
      <c r="P159" s="219" t="str">
        <f>NFM!P98</f>
        <v/>
      </c>
      <c r="Q159" s="219" t="str">
        <f>NFM!Q98</f>
        <v/>
      </c>
      <c r="R159" s="219" t="str">
        <f>NFM!R98</f>
        <v/>
      </c>
      <c r="S159" s="219" t="str">
        <f>NFM!S98</f>
        <v/>
      </c>
      <c r="T159" s="219" t="str">
        <f>NFM!T98</f>
        <v/>
      </c>
      <c r="U159" s="219" t="str">
        <f>NFM!U98</f>
        <v/>
      </c>
      <c r="V159" s="219" t="str">
        <f>NFM!V98</f>
        <v/>
      </c>
      <c r="W159" s="219" t="str">
        <f>NFM!W98</f>
        <v/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 t="str">
        <f>NFM!B100</f>
        <v/>
      </c>
      <c r="C161" s="222" t="str">
        <f>NFM!C100</f>
        <v/>
      </c>
      <c r="D161" s="222" t="str">
        <f>NFM!D100</f>
        <v/>
      </c>
      <c r="E161" s="222" t="str">
        <f>NFM!E100</f>
        <v/>
      </c>
      <c r="F161" s="222" t="str">
        <f>NFM!F100</f>
        <v/>
      </c>
      <c r="G161" s="222" t="str">
        <f>NFM!G100</f>
        <v/>
      </c>
      <c r="H161" s="222" t="str">
        <f>NFM!H100</f>
        <v/>
      </c>
      <c r="I161" s="222" t="str">
        <f>NFM!I100</f>
        <v/>
      </c>
      <c r="J161" s="222" t="str">
        <f>NFM!J100</f>
        <v/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25">
      <c r="A162" s="14" t="s">
        <v>45</v>
      </c>
      <c r="B162" s="219" t="str">
        <f>NFM!B101</f>
        <v/>
      </c>
      <c r="C162" s="219" t="str">
        <f>NFM!C101</f>
        <v/>
      </c>
      <c r="D162" s="219" t="str">
        <f>NFM!D101</f>
        <v/>
      </c>
      <c r="E162" s="219" t="str">
        <f>NFM!E101</f>
        <v/>
      </c>
      <c r="F162" s="219" t="str">
        <f>NFM!F101</f>
        <v/>
      </c>
      <c r="G162" s="219" t="str">
        <f>NFM!G101</f>
        <v/>
      </c>
      <c r="H162" s="219" t="str">
        <f>NFM!H101</f>
        <v/>
      </c>
      <c r="I162" s="219" t="str">
        <f>NFM!I101</f>
        <v/>
      </c>
      <c r="J162" s="219" t="str">
        <f>NFM!J101</f>
        <v/>
      </c>
      <c r="K162" s="219" t="str">
        <f>NFM!K101</f>
        <v/>
      </c>
      <c r="L162" s="219" t="str">
        <f>NFM!L101</f>
        <v/>
      </c>
      <c r="M162" s="219" t="str">
        <f>NFM!M101</f>
        <v/>
      </c>
      <c r="N162" s="219" t="str">
        <f>NFM!N101</f>
        <v/>
      </c>
      <c r="O162" s="219" t="str">
        <f>NFM!O101</f>
        <v/>
      </c>
      <c r="P162" s="219" t="str">
        <f>NFM!P101</f>
        <v/>
      </c>
      <c r="Q162" s="219" t="str">
        <f>NFM!Q101</f>
        <v/>
      </c>
      <c r="R162" s="219" t="str">
        <f>NFM!R101</f>
        <v/>
      </c>
      <c r="S162" s="219" t="str">
        <f>NFM!S101</f>
        <v/>
      </c>
      <c r="T162" s="219" t="str">
        <f>NFM!T101</f>
        <v/>
      </c>
      <c r="U162" s="219" t="str">
        <f>NFM!U101</f>
        <v/>
      </c>
      <c r="V162" s="219" t="str">
        <f>NFM!V101</f>
        <v/>
      </c>
      <c r="W162" s="219" t="str">
        <f>NFM!W101</f>
        <v/>
      </c>
    </row>
    <row r="163" spans="1:23" ht="12" customHeight="1" x14ac:dyDescent="0.25">
      <c r="A163" s="13" t="s">
        <v>21</v>
      </c>
      <c r="B163" s="220">
        <f>CHI!B100</f>
        <v>0</v>
      </c>
      <c r="C163" s="220">
        <f>CHI!C100</f>
        <v>0</v>
      </c>
      <c r="D163" s="220">
        <f>CHI!D100</f>
        <v>0</v>
      </c>
      <c r="E163" s="220">
        <f>CHI!E100</f>
        <v>0</v>
      </c>
      <c r="F163" s="220">
        <f>CHI!F100</f>
        <v>0</v>
      </c>
      <c r="G163" s="220">
        <f>CHI!G100</f>
        <v>0</v>
      </c>
      <c r="H163" s="220">
        <f>CHI!H100</f>
        <v>0</v>
      </c>
      <c r="I163" s="220">
        <f>CHI!I100</f>
        <v>0</v>
      </c>
      <c r="J163" s="220">
        <f>CHI!J100</f>
        <v>0</v>
      </c>
      <c r="K163" s="220">
        <f>CHI!K100</f>
        <v>0</v>
      </c>
      <c r="L163" s="220">
        <f>CHI!L100</f>
        <v>0</v>
      </c>
      <c r="M163" s="220">
        <f>CHI!M100</f>
        <v>0</v>
      </c>
      <c r="N163" s="220">
        <f>CHI!N100</f>
        <v>0.84123211114450247</v>
      </c>
      <c r="O163" s="220">
        <f>CHI!O100</f>
        <v>0</v>
      </c>
      <c r="P163" s="220">
        <f>CHI!P100</f>
        <v>0.59924556945657526</v>
      </c>
      <c r="Q163" s="220">
        <f>CHI!Q100</f>
        <v>0.94947758693151052</v>
      </c>
      <c r="R163" s="220">
        <f>CHI!R100</f>
        <v>1.021210119733361</v>
      </c>
      <c r="S163" s="220">
        <f>CHI!S100</f>
        <v>1.0393129820872027</v>
      </c>
      <c r="T163" s="220">
        <f>CHI!T100</f>
        <v>1.0888237730395536</v>
      </c>
      <c r="U163" s="220">
        <f>CHI!U100</f>
        <v>1.0850378560043592</v>
      </c>
      <c r="V163" s="220">
        <f>CHI!V100</f>
        <v>1.0299565177861481</v>
      </c>
      <c r="W163" s="220">
        <f>CHI!W100</f>
        <v>0.9419054685152769</v>
      </c>
    </row>
    <row r="164" spans="1:23" ht="12" customHeight="1" x14ac:dyDescent="0.25">
      <c r="A164" s="14" t="s">
        <v>89</v>
      </c>
      <c r="B164" s="219" t="str">
        <f>CHI!B101</f>
        <v/>
      </c>
      <c r="C164" s="219" t="str">
        <f>CHI!C101</f>
        <v/>
      </c>
      <c r="D164" s="219" t="str">
        <f>CHI!D101</f>
        <v/>
      </c>
      <c r="E164" s="219" t="str">
        <f>CHI!E101</f>
        <v/>
      </c>
      <c r="F164" s="219" t="str">
        <f>CHI!F101</f>
        <v/>
      </c>
      <c r="G164" s="219" t="str">
        <f>CHI!G101</f>
        <v/>
      </c>
      <c r="H164" s="219" t="str">
        <f>CHI!H101</f>
        <v/>
      </c>
      <c r="I164" s="219" t="str">
        <f>CHI!I101</f>
        <v/>
      </c>
      <c r="J164" s="219" t="str">
        <f>CHI!J101</f>
        <v/>
      </c>
      <c r="K164" s="219" t="str">
        <f>CHI!K101</f>
        <v/>
      </c>
      <c r="L164" s="219" t="str">
        <f>CHI!L101</f>
        <v/>
      </c>
      <c r="M164" s="219" t="str">
        <f>CHI!M101</f>
        <v/>
      </c>
      <c r="N164" s="219" t="str">
        <f>CHI!N101</f>
        <v/>
      </c>
      <c r="O164" s="219" t="str">
        <f>CHI!O101</f>
        <v/>
      </c>
      <c r="P164" s="219" t="str">
        <f>CHI!P101</f>
        <v/>
      </c>
      <c r="Q164" s="219" t="str">
        <f>CHI!Q101</f>
        <v/>
      </c>
      <c r="R164" s="219" t="str">
        <f>CHI!R101</f>
        <v/>
      </c>
      <c r="S164" s="219" t="str">
        <f>CHI!S101</f>
        <v/>
      </c>
      <c r="T164" s="219" t="str">
        <f>CHI!T101</f>
        <v/>
      </c>
      <c r="U164" s="219" t="str">
        <f>CHI!U101</f>
        <v/>
      </c>
      <c r="V164" s="219" t="str">
        <f>CHI!V101</f>
        <v/>
      </c>
      <c r="W164" s="219" t="str">
        <f>CHI!W101</f>
        <v/>
      </c>
    </row>
    <row r="165" spans="1:23" ht="12" customHeight="1" x14ac:dyDescent="0.25">
      <c r="A165" s="14" t="s">
        <v>47</v>
      </c>
      <c r="B165" s="219">
        <f>CHI!B102</f>
        <v>0</v>
      </c>
      <c r="C165" s="219">
        <f>CHI!C102</f>
        <v>0</v>
      </c>
      <c r="D165" s="219">
        <f>CHI!D102</f>
        <v>0</v>
      </c>
      <c r="E165" s="219">
        <f>CHI!E102</f>
        <v>0</v>
      </c>
      <c r="F165" s="219">
        <f>CHI!F102</f>
        <v>0</v>
      </c>
      <c r="G165" s="219">
        <f>CHI!G102</f>
        <v>0</v>
      </c>
      <c r="H165" s="219">
        <f>CHI!H102</f>
        <v>0</v>
      </c>
      <c r="I165" s="219">
        <f>CHI!I102</f>
        <v>0</v>
      </c>
      <c r="J165" s="219">
        <f>CHI!J102</f>
        <v>0</v>
      </c>
      <c r="K165" s="219">
        <f>CHI!K102</f>
        <v>0</v>
      </c>
      <c r="L165" s="219">
        <f>CHI!L102</f>
        <v>0</v>
      </c>
      <c r="M165" s="219">
        <f>CHI!M102</f>
        <v>0</v>
      </c>
      <c r="N165" s="219">
        <f>CHI!N102</f>
        <v>1.4547360869952575</v>
      </c>
      <c r="O165" s="219">
        <f>CHI!O102</f>
        <v>0</v>
      </c>
      <c r="P165" s="219">
        <f>CHI!P102</f>
        <v>0.96608034123522257</v>
      </c>
      <c r="Q165" s="219">
        <f>CHI!Q102</f>
        <v>1.2423991809627855</v>
      </c>
      <c r="R165" s="219">
        <f>CHI!R102</f>
        <v>1.476306570757441</v>
      </c>
      <c r="S165" s="219">
        <f>CHI!S102</f>
        <v>1.476151985224418</v>
      </c>
      <c r="T165" s="219">
        <f>CHI!T102</f>
        <v>1.4514411565433409</v>
      </c>
      <c r="U165" s="219">
        <f>CHI!U102</f>
        <v>1.4524773266576325</v>
      </c>
      <c r="V165" s="219">
        <f>CHI!V102</f>
        <v>1.4335281018808759</v>
      </c>
      <c r="W165" s="219">
        <f>CHI!W102</f>
        <v>1.3344543989911462</v>
      </c>
    </row>
    <row r="166" spans="1:23" ht="12" customHeight="1" x14ac:dyDescent="0.25">
      <c r="A166" s="14" t="s">
        <v>48</v>
      </c>
      <c r="B166" s="219">
        <f>CHI!B103</f>
        <v>0</v>
      </c>
      <c r="C166" s="219">
        <f>CHI!C103</f>
        <v>0</v>
      </c>
      <c r="D166" s="219">
        <f>CHI!D103</f>
        <v>0</v>
      </c>
      <c r="E166" s="219">
        <f>CHI!E103</f>
        <v>0</v>
      </c>
      <c r="F166" s="219">
        <f>CHI!F103</f>
        <v>0</v>
      </c>
      <c r="G166" s="219">
        <f>CHI!G103</f>
        <v>0</v>
      </c>
      <c r="H166" s="219">
        <f>CHI!H103</f>
        <v>0</v>
      </c>
      <c r="I166" s="219">
        <f>CHI!I103</f>
        <v>0</v>
      </c>
      <c r="J166" s="219">
        <f>CHI!J103</f>
        <v>0</v>
      </c>
      <c r="K166" s="219">
        <f>CHI!K103</f>
        <v>0</v>
      </c>
      <c r="L166" s="219">
        <f>CHI!L103</f>
        <v>0</v>
      </c>
      <c r="M166" s="219">
        <f>CHI!M103</f>
        <v>0</v>
      </c>
      <c r="N166" s="219">
        <f>CHI!N103</f>
        <v>0.39008713422155561</v>
      </c>
      <c r="O166" s="219">
        <f>CHI!O103</f>
        <v>0</v>
      </c>
      <c r="P166" s="219">
        <f>CHI!P103</f>
        <v>0.32949073303662046</v>
      </c>
      <c r="Q166" s="219">
        <f>CHI!Q103</f>
        <v>0.77749024310895931</v>
      </c>
      <c r="R166" s="219">
        <f>CHI!R103</f>
        <v>0.84068607678594154</v>
      </c>
      <c r="S166" s="219">
        <f>CHI!S103</f>
        <v>0.86187070997033355</v>
      </c>
      <c r="T166" s="219">
        <f>CHI!T103</f>
        <v>0.97642567379570677</v>
      </c>
      <c r="U166" s="219">
        <f>CHI!U103</f>
        <v>0.97010867351882502</v>
      </c>
      <c r="V166" s="219">
        <f>CHI!V103</f>
        <v>0.90966435320287831</v>
      </c>
      <c r="W166" s="219">
        <f>CHI!W103</f>
        <v>0.82489881489343497</v>
      </c>
    </row>
    <row r="167" spans="1:23" ht="12" customHeight="1" x14ac:dyDescent="0.25">
      <c r="A167" s="13" t="s">
        <v>22</v>
      </c>
      <c r="B167" s="220">
        <f>NMM!B76</f>
        <v>7.0449522145037422</v>
      </c>
      <c r="C167" s="220">
        <f>NMM!C76</f>
        <v>7.2950983745683544</v>
      </c>
      <c r="D167" s="220">
        <f>NMM!D76</f>
        <v>7.3446984703010134</v>
      </c>
      <c r="E167" s="220">
        <f>NMM!E76</f>
        <v>7.0780077275228566</v>
      </c>
      <c r="F167" s="220">
        <f>NMM!F76</f>
        <v>7.1349448909979536</v>
      </c>
      <c r="G167" s="220">
        <f>NMM!G76</f>
        <v>7.5761635385252335</v>
      </c>
      <c r="H167" s="220">
        <f>NMM!H76</f>
        <v>7.8422464905617906</v>
      </c>
      <c r="I167" s="220">
        <f>NMM!I76</f>
        <v>7.7386577494145605</v>
      </c>
      <c r="J167" s="220">
        <f>NMM!J76</f>
        <v>7.6544672893611381</v>
      </c>
      <c r="K167" s="220">
        <f>NMM!K76</f>
        <v>7.3661848847048788</v>
      </c>
      <c r="L167" s="220">
        <f>NMM!L76</f>
        <v>7.0253159709606683</v>
      </c>
      <c r="M167" s="220">
        <f>NMM!M76</f>
        <v>7.9722004518609664</v>
      </c>
      <c r="N167" s="220">
        <f>NMM!N76</f>
        <v>8.4589552875876546</v>
      </c>
      <c r="O167" s="220">
        <f>NMM!O76</f>
        <v>9.3294508741916555</v>
      </c>
      <c r="P167" s="220">
        <f>NMM!P76</f>
        <v>9.6582185436002632</v>
      </c>
      <c r="Q167" s="220">
        <f>NMM!Q76</f>
        <v>9.5200957759509226</v>
      </c>
      <c r="R167" s="220">
        <f>NMM!R76</f>
        <v>9.3998758061218357</v>
      </c>
      <c r="S167" s="220">
        <f>NMM!S76</f>
        <v>9.1018601524888112</v>
      </c>
      <c r="T167" s="220">
        <f>NMM!T76</f>
        <v>8.5467417021975685</v>
      </c>
      <c r="U167" s="220">
        <f>NMM!U76</f>
        <v>8.439439386004274</v>
      </c>
      <c r="V167" s="220">
        <f>NMM!V76</f>
        <v>8.2204495797947459</v>
      </c>
      <c r="W167" s="220">
        <f>NMM!W76</f>
        <v>7.9963010694560293</v>
      </c>
    </row>
    <row r="168" spans="1:23" ht="12" customHeight="1" x14ac:dyDescent="0.25">
      <c r="A168" s="14" t="s">
        <v>49</v>
      </c>
      <c r="B168" s="219">
        <f>NMM!B77</f>
        <v>9.416848742716585</v>
      </c>
      <c r="C168" s="219">
        <f>NMM!C77</f>
        <v>9.5860404261787782</v>
      </c>
      <c r="D168" s="219">
        <f>NMM!D77</f>
        <v>9.3431765817864463</v>
      </c>
      <c r="E168" s="219">
        <f>NMM!E77</f>
        <v>8.5519131579542851</v>
      </c>
      <c r="F168" s="219">
        <f>NMM!F77</f>
        <v>8.8282332240491801</v>
      </c>
      <c r="G168" s="219">
        <f>NMM!G77</f>
        <v>9.4879934729433284</v>
      </c>
      <c r="H168" s="219">
        <f>NMM!H77</f>
        <v>9.7941107158122822</v>
      </c>
      <c r="I168" s="219">
        <f>NMM!I77</f>
        <v>8.6258863395712719</v>
      </c>
      <c r="J168" s="219">
        <f>NMM!J77</f>
        <v>8.3765044162404614</v>
      </c>
      <c r="K168" s="219">
        <f>NMM!K77</f>
        <v>8.6055568220841998</v>
      </c>
      <c r="L168" s="219">
        <f>NMM!L77</f>
        <v>8.1320410503093221</v>
      </c>
      <c r="M168" s="219">
        <f>NMM!M77</f>
        <v>8.6289825978524171</v>
      </c>
      <c r="N168" s="219">
        <f>NMM!N77</f>
        <v>9.2370328849642789</v>
      </c>
      <c r="O168" s="219">
        <f>NMM!O77</f>
        <v>13.501569979002168</v>
      </c>
      <c r="P168" s="219">
        <f>NMM!P77</f>
        <v>18.091077499837088</v>
      </c>
      <c r="Q168" s="219">
        <f>NMM!Q77</f>
        <v>16.153395848877395</v>
      </c>
      <c r="R168" s="219">
        <f>NMM!R77</f>
        <v>13.456717823930177</v>
      </c>
      <c r="S168" s="219">
        <f>NMM!S77</f>
        <v>11.172443973685368</v>
      </c>
      <c r="T168" s="219">
        <f>NMM!T77</f>
        <v>10.268621737338565</v>
      </c>
      <c r="U168" s="219">
        <f>NMM!U77</f>
        <v>9.0914129839821332</v>
      </c>
      <c r="V168" s="219">
        <f>NMM!V77</f>
        <v>9.9676437467513939</v>
      </c>
      <c r="W168" s="219">
        <f>NMM!W77</f>
        <v>9.8720567886930652</v>
      </c>
    </row>
    <row r="169" spans="1:23" ht="12" customHeight="1" x14ac:dyDescent="0.25">
      <c r="A169" s="14" t="s">
        <v>50</v>
      </c>
      <c r="B169" s="219">
        <f>NMM!B78</f>
        <v>3.7162020239441529</v>
      </c>
      <c r="C169" s="219">
        <f>NMM!C78</f>
        <v>3.7644455908587653</v>
      </c>
      <c r="D169" s="219">
        <f>NMM!D78</f>
        <v>3.8756948769586068</v>
      </c>
      <c r="E169" s="219">
        <f>NMM!E78</f>
        <v>4.0618268360210763</v>
      </c>
      <c r="F169" s="219">
        <f>NMM!F78</f>
        <v>4.0772221462608123</v>
      </c>
      <c r="G169" s="219">
        <f>NMM!G78</f>
        <v>4.1429721894810134</v>
      </c>
      <c r="H169" s="219">
        <f>NMM!H78</f>
        <v>4.2897664493195498</v>
      </c>
      <c r="I169" s="219">
        <f>NMM!I78</f>
        <v>4.7702685721287423</v>
      </c>
      <c r="J169" s="219">
        <f>NMM!J78</f>
        <v>4.8565342001101426</v>
      </c>
      <c r="K169" s="219">
        <f>NMM!K78</f>
        <v>4.1117386698560328</v>
      </c>
      <c r="L169" s="219">
        <f>NMM!L78</f>
        <v>3.8381460688897708</v>
      </c>
      <c r="M169" s="219">
        <f>NMM!M78</f>
        <v>4.0429019083447084</v>
      </c>
      <c r="N169" s="219">
        <f>NMM!N78</f>
        <v>4.2572346289104086</v>
      </c>
      <c r="O169" s="219">
        <f>NMM!O78</f>
        <v>3.4858730420644806</v>
      </c>
      <c r="P169" s="219">
        <f>NMM!P78</f>
        <v>3.6096475333962768</v>
      </c>
      <c r="Q169" s="219">
        <f>NMM!Q78</f>
        <v>3.4490966023290581</v>
      </c>
      <c r="R169" s="219">
        <f>NMM!R78</f>
        <v>3.3448571944471581</v>
      </c>
      <c r="S169" s="219">
        <f>NMM!S78</f>
        <v>3.2475329549667293</v>
      </c>
      <c r="T169" s="219">
        <f>NMM!T78</f>
        <v>3.1441278080673283</v>
      </c>
      <c r="U169" s="219">
        <f>NMM!U78</f>
        <v>3.9015437098466683</v>
      </c>
      <c r="V169" s="219">
        <f>NMM!V78</f>
        <v>3.2123794642608869</v>
      </c>
      <c r="W169" s="219">
        <f>NMM!W78</f>
        <v>2.8978845752150608</v>
      </c>
    </row>
    <row r="170" spans="1:23" ht="12" customHeight="1" x14ac:dyDescent="0.25">
      <c r="A170" s="14" t="s">
        <v>58</v>
      </c>
      <c r="B170" s="219" t="str">
        <f>NMM!B79</f>
        <v/>
      </c>
      <c r="C170" s="219" t="str">
        <f>NMM!C79</f>
        <v/>
      </c>
      <c r="D170" s="219" t="str">
        <f>NMM!D79</f>
        <v/>
      </c>
      <c r="E170" s="219" t="str">
        <f>NMM!E79</f>
        <v/>
      </c>
      <c r="F170" s="219" t="str">
        <f>NMM!F79</f>
        <v/>
      </c>
      <c r="G170" s="219" t="str">
        <f>NMM!G79</f>
        <v/>
      </c>
      <c r="H170" s="219" t="str">
        <f>NMM!H79</f>
        <v/>
      </c>
      <c r="I170" s="219" t="str">
        <f>NMM!I79</f>
        <v/>
      </c>
      <c r="J170" s="219" t="str">
        <f>NMM!J79</f>
        <v/>
      </c>
      <c r="K170" s="219" t="str">
        <f>NMM!K79</f>
        <v/>
      </c>
      <c r="L170" s="219" t="str">
        <f>NMM!L79</f>
        <v/>
      </c>
      <c r="M170" s="219" t="str">
        <f>NMM!M79</f>
        <v/>
      </c>
      <c r="N170" s="219" t="str">
        <f>NMM!N79</f>
        <v/>
      </c>
      <c r="O170" s="219" t="str">
        <f>NMM!O79</f>
        <v/>
      </c>
      <c r="P170" s="219" t="str">
        <f>NMM!P79</f>
        <v/>
      </c>
      <c r="Q170" s="219" t="str">
        <f>NMM!Q79</f>
        <v/>
      </c>
      <c r="R170" s="219" t="str">
        <f>NMM!R79</f>
        <v/>
      </c>
      <c r="S170" s="219" t="str">
        <f>NMM!S79</f>
        <v/>
      </c>
      <c r="T170" s="219" t="str">
        <f>NMM!T79</f>
        <v/>
      </c>
      <c r="U170" s="219" t="str">
        <f>NMM!U79</f>
        <v/>
      </c>
      <c r="V170" s="219" t="str">
        <f>NMM!V79</f>
        <v/>
      </c>
      <c r="W170" s="219" t="str">
        <f>NMM!W79</f>
        <v/>
      </c>
    </row>
    <row r="171" spans="1:23" ht="12" customHeight="1" x14ac:dyDescent="0.25">
      <c r="A171" s="13" t="s">
        <v>23</v>
      </c>
      <c r="B171" s="220">
        <f>PPA!B74</f>
        <v>0</v>
      </c>
      <c r="C171" s="220">
        <f>PPA!C74</f>
        <v>0</v>
      </c>
      <c r="D171" s="220">
        <f>PPA!D74</f>
        <v>0</v>
      </c>
      <c r="E171" s="220">
        <f>PPA!E74</f>
        <v>0</v>
      </c>
      <c r="F171" s="220">
        <f>PPA!F74</f>
        <v>0</v>
      </c>
      <c r="G171" s="220">
        <f>PPA!G74</f>
        <v>0</v>
      </c>
      <c r="H171" s="220">
        <f>PPA!H74</f>
        <v>0</v>
      </c>
      <c r="I171" s="220">
        <f>PPA!I74</f>
        <v>0</v>
      </c>
      <c r="J171" s="220">
        <f>PPA!J74</f>
        <v>0</v>
      </c>
      <c r="K171" s="220">
        <f>PPA!K74</f>
        <v>0</v>
      </c>
      <c r="L171" s="220">
        <f>PPA!L74</f>
        <v>0</v>
      </c>
      <c r="M171" s="220">
        <f>PPA!M74</f>
        <v>0</v>
      </c>
      <c r="N171" s="220">
        <f>PPA!N74</f>
        <v>0</v>
      </c>
      <c r="O171" s="220">
        <f>PPA!O74</f>
        <v>0</v>
      </c>
      <c r="P171" s="220">
        <f>PPA!P74</f>
        <v>0</v>
      </c>
      <c r="Q171" s="220">
        <f>PPA!Q74</f>
        <v>0</v>
      </c>
      <c r="R171" s="220">
        <f>PPA!R74</f>
        <v>0</v>
      </c>
      <c r="S171" s="220">
        <f>PPA!S74</f>
        <v>0</v>
      </c>
      <c r="T171" s="220">
        <f>PPA!T74</f>
        <v>0</v>
      </c>
      <c r="U171" s="220">
        <f>PPA!U74</f>
        <v>0</v>
      </c>
      <c r="V171" s="220">
        <f>PPA!V74</f>
        <v>0</v>
      </c>
      <c r="W171" s="220">
        <f>PPA!W74</f>
        <v>0</v>
      </c>
    </row>
    <row r="172" spans="1:23" ht="12" customHeight="1" x14ac:dyDescent="0.25">
      <c r="A172" s="14" t="s">
        <v>52</v>
      </c>
      <c r="B172" s="219" t="str">
        <f>PPA!B75</f>
        <v/>
      </c>
      <c r="C172" s="219" t="str">
        <f>PPA!C75</f>
        <v/>
      </c>
      <c r="D172" s="219" t="str">
        <f>PPA!D75</f>
        <v/>
      </c>
      <c r="E172" s="219" t="str">
        <f>PPA!E75</f>
        <v/>
      </c>
      <c r="F172" s="219" t="str">
        <f>PPA!F75</f>
        <v/>
      </c>
      <c r="G172" s="219" t="str">
        <f>PPA!G75</f>
        <v/>
      </c>
      <c r="H172" s="219" t="str">
        <f>PPA!H75</f>
        <v/>
      </c>
      <c r="I172" s="219" t="str">
        <f>PPA!I75</f>
        <v/>
      </c>
      <c r="J172" s="219" t="str">
        <f>PPA!J75</f>
        <v/>
      </c>
      <c r="K172" s="219" t="str">
        <f>PPA!K75</f>
        <v/>
      </c>
      <c r="L172" s="219" t="str">
        <f>PPA!L75</f>
        <v/>
      </c>
      <c r="M172" s="219" t="str">
        <f>PPA!M75</f>
        <v/>
      </c>
      <c r="N172" s="219" t="str">
        <f>PPA!N75</f>
        <v/>
      </c>
      <c r="O172" s="219" t="str">
        <f>PPA!O75</f>
        <v/>
      </c>
      <c r="P172" s="219" t="str">
        <f>PPA!P75</f>
        <v/>
      </c>
      <c r="Q172" s="219" t="str">
        <f>PPA!Q75</f>
        <v/>
      </c>
      <c r="R172" s="219" t="str">
        <f>PPA!R75</f>
        <v/>
      </c>
      <c r="S172" s="219" t="str">
        <f>PPA!S75</f>
        <v/>
      </c>
      <c r="T172" s="219" t="str">
        <f>PPA!T75</f>
        <v/>
      </c>
      <c r="U172" s="219" t="str">
        <f>PPA!U75</f>
        <v/>
      </c>
      <c r="V172" s="219" t="str">
        <f>PPA!V75</f>
        <v/>
      </c>
      <c r="W172" s="219" t="str">
        <f>PPA!W75</f>
        <v/>
      </c>
    </row>
    <row r="173" spans="1:23" ht="12" customHeight="1" x14ac:dyDescent="0.25">
      <c r="A173" s="14" t="s">
        <v>59</v>
      </c>
      <c r="B173" s="219" t="str">
        <f>PPA!B76</f>
        <v/>
      </c>
      <c r="C173" s="219" t="str">
        <f>PPA!C76</f>
        <v/>
      </c>
      <c r="D173" s="219" t="str">
        <f>PPA!D76</f>
        <v/>
      </c>
      <c r="E173" s="219" t="str">
        <f>PPA!E76</f>
        <v/>
      </c>
      <c r="F173" s="219" t="str">
        <f>PPA!F76</f>
        <v/>
      </c>
      <c r="G173" s="219" t="str">
        <f>PPA!G76</f>
        <v/>
      </c>
      <c r="H173" s="219" t="str">
        <f>PPA!H76</f>
        <v/>
      </c>
      <c r="I173" s="219" t="str">
        <f>PPA!I76</f>
        <v/>
      </c>
      <c r="J173" s="219" t="str">
        <f>PPA!J76</f>
        <v/>
      </c>
      <c r="K173" s="219" t="str">
        <f>PPA!K76</f>
        <v/>
      </c>
      <c r="L173" s="219" t="str">
        <f>PPA!L76</f>
        <v/>
      </c>
      <c r="M173" s="219" t="str">
        <f>PPA!M76</f>
        <v/>
      </c>
      <c r="N173" s="219" t="str">
        <f>PPA!N76</f>
        <v/>
      </c>
      <c r="O173" s="219" t="str">
        <f>PPA!O76</f>
        <v/>
      </c>
      <c r="P173" s="219" t="str">
        <f>PPA!P76</f>
        <v/>
      </c>
      <c r="Q173" s="219" t="str">
        <f>PPA!Q76</f>
        <v/>
      </c>
      <c r="R173" s="219" t="str">
        <f>PPA!R76</f>
        <v/>
      </c>
      <c r="S173" s="219" t="str">
        <f>PPA!S76</f>
        <v/>
      </c>
      <c r="T173" s="219" t="str">
        <f>PPA!T76</f>
        <v/>
      </c>
      <c r="U173" s="219" t="str">
        <f>PPA!U76</f>
        <v/>
      </c>
      <c r="V173" s="219" t="str">
        <f>PPA!V76</f>
        <v/>
      </c>
      <c r="W173" s="219" t="str">
        <f>PPA!W76</f>
        <v/>
      </c>
    </row>
    <row r="174" spans="1:23" ht="12" customHeight="1" x14ac:dyDescent="0.25">
      <c r="A174" s="14" t="s">
        <v>60</v>
      </c>
      <c r="B174" s="219">
        <f>PPA!B77</f>
        <v>0</v>
      </c>
      <c r="C174" s="219">
        <f>PPA!C77</f>
        <v>0</v>
      </c>
      <c r="D174" s="219">
        <f>PPA!D77</f>
        <v>0</v>
      </c>
      <c r="E174" s="219">
        <f>PPA!E77</f>
        <v>0</v>
      </c>
      <c r="F174" s="219">
        <f>PPA!F77</f>
        <v>0</v>
      </c>
      <c r="G174" s="219">
        <f>PPA!G77</f>
        <v>0</v>
      </c>
      <c r="H174" s="219">
        <f>PPA!H77</f>
        <v>0</v>
      </c>
      <c r="I174" s="219">
        <f>PPA!I77</f>
        <v>0</v>
      </c>
      <c r="J174" s="219">
        <f>PPA!J77</f>
        <v>0</v>
      </c>
      <c r="K174" s="219">
        <f>PPA!K77</f>
        <v>0</v>
      </c>
      <c r="L174" s="219">
        <f>PPA!L77</f>
        <v>0</v>
      </c>
      <c r="M174" s="219">
        <f>PPA!M77</f>
        <v>0</v>
      </c>
      <c r="N174" s="219">
        <f>PPA!N77</f>
        <v>0</v>
      </c>
      <c r="O174" s="219">
        <f>PPA!O77</f>
        <v>0</v>
      </c>
      <c r="P174" s="219">
        <f>PPA!P77</f>
        <v>0</v>
      </c>
      <c r="Q174" s="219">
        <f>PPA!Q77</f>
        <v>0</v>
      </c>
      <c r="R174" s="219">
        <f>PPA!R77</f>
        <v>0</v>
      </c>
      <c r="S174" s="219">
        <f>PPA!S77</f>
        <v>0</v>
      </c>
      <c r="T174" s="219">
        <f>PPA!T77</f>
        <v>0</v>
      </c>
      <c r="U174" s="219">
        <f>PPA!U77</f>
        <v>0</v>
      </c>
      <c r="V174" s="219">
        <f>PPA!V77</f>
        <v>0</v>
      </c>
      <c r="W174" s="219">
        <f>PPA!W77</f>
        <v>0</v>
      </c>
    </row>
    <row r="175" spans="1:23" ht="12" customHeight="1" x14ac:dyDescent="0.25">
      <c r="A175" s="15" t="s">
        <v>61</v>
      </c>
      <c r="B175" s="223">
        <f>FBT!B$38</f>
        <v>0.85349484925784935</v>
      </c>
      <c r="C175" s="223">
        <f>FBT!C$38</f>
        <v>0.83616000361311682</v>
      </c>
      <c r="D175" s="223">
        <f>FBT!D$38</f>
        <v>0.74778165714912459</v>
      </c>
      <c r="E175" s="223">
        <f>FBT!E$38</f>
        <v>0.71877659300561569</v>
      </c>
      <c r="F175" s="223">
        <f>FBT!F$38</f>
        <v>0.65255782639326765</v>
      </c>
      <c r="G175" s="223">
        <f>FBT!G$38</f>
        <v>0.59777089539995298</v>
      </c>
      <c r="H175" s="223">
        <f>FBT!H$38</f>
        <v>0.94293185064846996</v>
      </c>
      <c r="I175" s="223">
        <f>FBT!I$38</f>
        <v>0.87505585450898726</v>
      </c>
      <c r="J175" s="223">
        <f>FBT!J$38</f>
        <v>0.82420091242294147</v>
      </c>
      <c r="K175" s="223">
        <f>FBT!K$38</f>
        <v>0.80483205898751586</v>
      </c>
      <c r="L175" s="223">
        <f>FBT!L$38</f>
        <v>0.75244429380097622</v>
      </c>
      <c r="M175" s="223">
        <f>FBT!M$38</f>
        <v>0.86551288028664419</v>
      </c>
      <c r="N175" s="223">
        <f>FBT!N$38</f>
        <v>1.5111254214823977</v>
      </c>
      <c r="O175" s="223">
        <f>FBT!O$38</f>
        <v>1.4205491105558532</v>
      </c>
      <c r="P175" s="223">
        <f>FBT!P$38</f>
        <v>1.4100073028451314</v>
      </c>
      <c r="Q175" s="223">
        <f>FBT!Q$38</f>
        <v>1.6370711860343607</v>
      </c>
      <c r="R175" s="223">
        <f>FBT!R$38</f>
        <v>1.4892846379762528</v>
      </c>
      <c r="S175" s="223">
        <f>FBT!S$38</f>
        <v>1.7229166557009135</v>
      </c>
      <c r="T175" s="223">
        <f>FBT!T$38</f>
        <v>1.6199265776523382</v>
      </c>
      <c r="U175" s="223">
        <f>FBT!U$38</f>
        <v>1.5941462830495605</v>
      </c>
      <c r="V175" s="223">
        <f>FBT!V$38</f>
        <v>1.5825286585479905</v>
      </c>
      <c r="W175" s="223">
        <f>FBT!W$38</f>
        <v>1.5884983909231523</v>
      </c>
    </row>
    <row r="176" spans="1:23" ht="12" customHeight="1" x14ac:dyDescent="0.25">
      <c r="A176" s="12" t="s">
        <v>62</v>
      </c>
      <c r="B176" s="219">
        <f>TRE!B$38</f>
        <v>0</v>
      </c>
      <c r="C176" s="219">
        <f>TRE!C$38</f>
        <v>0</v>
      </c>
      <c r="D176" s="219">
        <f>TRE!D$38</f>
        <v>0</v>
      </c>
      <c r="E176" s="219">
        <f>TRE!E$38</f>
        <v>0</v>
      </c>
      <c r="F176" s="219">
        <f>TRE!F$38</f>
        <v>0</v>
      </c>
      <c r="G176" s="219">
        <f>TRE!G$38</f>
        <v>0</v>
      </c>
      <c r="H176" s="219">
        <f>TRE!H$38</f>
        <v>0</v>
      </c>
      <c r="I176" s="219">
        <f>TRE!I$38</f>
        <v>0</v>
      </c>
      <c r="J176" s="219">
        <f>TRE!J$38</f>
        <v>0</v>
      </c>
      <c r="K176" s="219">
        <f>TRE!K$38</f>
        <v>0</v>
      </c>
      <c r="L176" s="219">
        <f>TRE!L$38</f>
        <v>0</v>
      </c>
      <c r="M176" s="219">
        <f>TRE!M$38</f>
        <v>0</v>
      </c>
      <c r="N176" s="219">
        <f>TRE!N$38</f>
        <v>0</v>
      </c>
      <c r="O176" s="219">
        <f>TRE!O$38</f>
        <v>0</v>
      </c>
      <c r="P176" s="219">
        <f>TRE!P$38</f>
        <v>0</v>
      </c>
      <c r="Q176" s="219">
        <f>TRE!Q$38</f>
        <v>0</v>
      </c>
      <c r="R176" s="219">
        <f>TRE!R$38</f>
        <v>0</v>
      </c>
      <c r="S176" s="219">
        <f>TRE!S$38</f>
        <v>0</v>
      </c>
      <c r="T176" s="219">
        <f>TRE!T$38</f>
        <v>0</v>
      </c>
      <c r="U176" s="219">
        <f>TRE!U$38</f>
        <v>0</v>
      </c>
      <c r="V176" s="219">
        <f>TRE!V$38</f>
        <v>0</v>
      </c>
      <c r="W176" s="219">
        <f>TRE!W$38</f>
        <v>0</v>
      </c>
    </row>
    <row r="177" spans="1:23" ht="12" customHeight="1" x14ac:dyDescent="0.25">
      <c r="A177" s="12" t="s">
        <v>63</v>
      </c>
      <c r="B177" s="219">
        <f>MAE!B$38</f>
        <v>0</v>
      </c>
      <c r="C177" s="219">
        <f>MAE!C$38</f>
        <v>0</v>
      </c>
      <c r="D177" s="219">
        <f>MAE!D$38</f>
        <v>0</v>
      </c>
      <c r="E177" s="219">
        <f>MAE!E$38</f>
        <v>0</v>
      </c>
      <c r="F177" s="219">
        <f>MAE!F$38</f>
        <v>0</v>
      </c>
      <c r="G177" s="219">
        <f>MAE!G$38</f>
        <v>0</v>
      </c>
      <c r="H177" s="219">
        <f>MAE!H$38</f>
        <v>0</v>
      </c>
      <c r="I177" s="219">
        <f>MAE!I$38</f>
        <v>0</v>
      </c>
      <c r="J177" s="219">
        <f>MAE!J$38</f>
        <v>0</v>
      </c>
      <c r="K177" s="219">
        <f>MAE!K$38</f>
        <v>0</v>
      </c>
      <c r="L177" s="219">
        <f>MAE!L$38</f>
        <v>0</v>
      </c>
      <c r="M177" s="219">
        <f>MAE!M$38</f>
        <v>0</v>
      </c>
      <c r="N177" s="219">
        <f>MAE!N$38</f>
        <v>0</v>
      </c>
      <c r="O177" s="219">
        <f>MAE!O$38</f>
        <v>0</v>
      </c>
      <c r="P177" s="219">
        <f>MAE!P$38</f>
        <v>0</v>
      </c>
      <c r="Q177" s="219">
        <f>MAE!Q$38</f>
        <v>0</v>
      </c>
      <c r="R177" s="219">
        <f>MAE!R$38</f>
        <v>0</v>
      </c>
      <c r="S177" s="219">
        <f>MAE!S$38</f>
        <v>0</v>
      </c>
      <c r="T177" s="219">
        <f>MAE!T$38</f>
        <v>0</v>
      </c>
      <c r="U177" s="219">
        <f>MAE!U$38</f>
        <v>0</v>
      </c>
      <c r="V177" s="219">
        <f>MAE!V$38</f>
        <v>0</v>
      </c>
      <c r="W177" s="219">
        <f>MAE!W$38</f>
        <v>0</v>
      </c>
    </row>
    <row r="178" spans="1:23" ht="12" customHeight="1" x14ac:dyDescent="0.25">
      <c r="A178" s="12" t="s">
        <v>64</v>
      </c>
      <c r="B178" s="219">
        <f>TEL!B$38</f>
        <v>0</v>
      </c>
      <c r="C178" s="219">
        <f>TEL!C$38</f>
        <v>0</v>
      </c>
      <c r="D178" s="219">
        <f>TEL!D$38</f>
        <v>0</v>
      </c>
      <c r="E178" s="219">
        <f>TEL!E$38</f>
        <v>0</v>
      </c>
      <c r="F178" s="219">
        <f>TEL!F$38</f>
        <v>0</v>
      </c>
      <c r="G178" s="219">
        <f>TEL!G$38</f>
        <v>0</v>
      </c>
      <c r="H178" s="219">
        <f>TEL!H$38</f>
        <v>0</v>
      </c>
      <c r="I178" s="219">
        <f>TEL!I$38</f>
        <v>0</v>
      </c>
      <c r="J178" s="219">
        <f>TEL!J$38</f>
        <v>0</v>
      </c>
      <c r="K178" s="219">
        <f>TEL!K$38</f>
        <v>0</v>
      </c>
      <c r="L178" s="219">
        <f>TEL!L$38</f>
        <v>0</v>
      </c>
      <c r="M178" s="219">
        <f>TEL!M$38</f>
        <v>0</v>
      </c>
      <c r="N178" s="219">
        <f>TEL!N$38</f>
        <v>0</v>
      </c>
      <c r="O178" s="219">
        <f>TEL!O$38</f>
        <v>0</v>
      </c>
      <c r="P178" s="219">
        <f>TEL!P$38</f>
        <v>0</v>
      </c>
      <c r="Q178" s="219">
        <f>TEL!Q$38</f>
        <v>0</v>
      </c>
      <c r="R178" s="219">
        <f>TEL!R$38</f>
        <v>0</v>
      </c>
      <c r="S178" s="219">
        <f>TEL!S$38</f>
        <v>0.19214827437773005</v>
      </c>
      <c r="T178" s="219">
        <f>TEL!T$38</f>
        <v>0.16222572039190369</v>
      </c>
      <c r="U178" s="219">
        <f>TEL!U$38</f>
        <v>0.12829326459859886</v>
      </c>
      <c r="V178" s="219">
        <f>TEL!V$38</f>
        <v>0.13362230630744037</v>
      </c>
      <c r="W178" s="219">
        <f>TEL!W$38</f>
        <v>8.6004302723308154E-2</v>
      </c>
    </row>
    <row r="179" spans="1:23" ht="12" customHeight="1" x14ac:dyDescent="0.25">
      <c r="A179" s="12" t="s">
        <v>65</v>
      </c>
      <c r="B179" s="219">
        <f>WWP!B$38</f>
        <v>0</v>
      </c>
      <c r="C179" s="219">
        <f>WWP!C$38</f>
        <v>0</v>
      </c>
      <c r="D179" s="219">
        <f>WWP!D$38</f>
        <v>0</v>
      </c>
      <c r="E179" s="219">
        <f>WWP!E$38</f>
        <v>0</v>
      </c>
      <c r="F179" s="219">
        <f>WWP!F$38</f>
        <v>0</v>
      </c>
      <c r="G179" s="219">
        <f>WWP!G$38</f>
        <v>0</v>
      </c>
      <c r="H179" s="219">
        <f>WWP!H$38</f>
        <v>0</v>
      </c>
      <c r="I179" s="219">
        <f>WWP!I$38</f>
        <v>0</v>
      </c>
      <c r="J179" s="219">
        <f>WWP!J$38</f>
        <v>0</v>
      </c>
      <c r="K179" s="219">
        <f>WWP!K$38</f>
        <v>0</v>
      </c>
      <c r="L179" s="219">
        <f>WWP!L$38</f>
        <v>0</v>
      </c>
      <c r="M179" s="219">
        <f>WWP!M$38</f>
        <v>0</v>
      </c>
      <c r="N179" s="219">
        <f>WWP!N$38</f>
        <v>0</v>
      </c>
      <c r="O179" s="219">
        <f>WWP!O$38</f>
        <v>0</v>
      </c>
      <c r="P179" s="219">
        <f>WWP!P$38</f>
        <v>0</v>
      </c>
      <c r="Q179" s="219">
        <f>WWP!Q$38</f>
        <v>0</v>
      </c>
      <c r="R179" s="219">
        <f>WWP!R$38</f>
        <v>0</v>
      </c>
      <c r="S179" s="219">
        <f>WWP!S$38</f>
        <v>0.16212587357353694</v>
      </c>
      <c r="T179" s="219">
        <f>WWP!T$38</f>
        <v>0.14651740732310922</v>
      </c>
      <c r="U179" s="219">
        <f>WWP!U$38</f>
        <v>0.15148957501064303</v>
      </c>
      <c r="V179" s="219">
        <f>WWP!V$38</f>
        <v>0.19836264041487811</v>
      </c>
      <c r="W179" s="219">
        <f>WWP!W$38</f>
        <v>0.30020743810212097</v>
      </c>
    </row>
    <row r="180" spans="1:23" ht="12" customHeight="1" x14ac:dyDescent="0.25">
      <c r="A180" s="16" t="s">
        <v>66</v>
      </c>
      <c r="B180" s="224">
        <f>OIS!B$38</f>
        <v>2.603935266882861</v>
      </c>
      <c r="C180" s="224">
        <f>OIS!C$38</f>
        <v>2.6007465885153649</v>
      </c>
      <c r="D180" s="224">
        <f>OIS!D$38</f>
        <v>2.5446254330078921</v>
      </c>
      <c r="E180" s="224">
        <f>OIS!E$38</f>
        <v>2.520384529930773</v>
      </c>
      <c r="F180" s="224">
        <f>OIS!F$38</f>
        <v>2.5266152605970378</v>
      </c>
      <c r="G180" s="224">
        <f>OIS!G$38</f>
        <v>2.8414424665638474</v>
      </c>
      <c r="H180" s="224">
        <f>OIS!H$38</f>
        <v>2.6967756355928532</v>
      </c>
      <c r="I180" s="224">
        <f>OIS!I$38</f>
        <v>2.649940524107437</v>
      </c>
      <c r="J180" s="224">
        <f>OIS!J$38</f>
        <v>2.5898640165314504</v>
      </c>
      <c r="K180" s="224">
        <f>OIS!K$38</f>
        <v>2.511231856879089</v>
      </c>
      <c r="L180" s="224">
        <f>OIS!L$38</f>
        <v>2.498337798516979</v>
      </c>
      <c r="M180" s="224">
        <f>OIS!M$38</f>
        <v>2.7026995585548033</v>
      </c>
      <c r="N180" s="224">
        <f>OIS!N$38</f>
        <v>2.2302279178316944</v>
      </c>
      <c r="O180" s="224">
        <f>OIS!O$38</f>
        <v>2.0435319888237</v>
      </c>
      <c r="P180" s="224">
        <f>OIS!P$38</f>
        <v>2.2864500901624458</v>
      </c>
      <c r="Q180" s="224">
        <f>OIS!Q$38</f>
        <v>2.2397660909476222</v>
      </c>
      <c r="R180" s="224">
        <f>OIS!R$38</f>
        <v>2.3106265125575502</v>
      </c>
      <c r="S180" s="224">
        <f>OIS!S$38</f>
        <v>2.3025999692093695</v>
      </c>
      <c r="T180" s="224">
        <f>OIS!T$38</f>
        <v>2.1905526514127969</v>
      </c>
      <c r="U180" s="224">
        <f>OIS!U$38</f>
        <v>2.3532768942872759</v>
      </c>
      <c r="V180" s="224">
        <f>OIS!V$38</f>
        <v>2.3034078627019423</v>
      </c>
      <c r="W180" s="224">
        <f>OIS!W$38</f>
        <v>2.3139662513276917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CY: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277.53648730052078</v>
      </c>
      <c r="C5" s="225">
        <f t="shared" si="0"/>
        <v>259.35876844869858</v>
      </c>
      <c r="D5" s="225">
        <f t="shared" si="0"/>
        <v>265.24152691703625</v>
      </c>
      <c r="E5" s="225">
        <f t="shared" si="0"/>
        <v>279.11080901961492</v>
      </c>
      <c r="F5" s="225">
        <f t="shared" si="0"/>
        <v>300.53312096582408</v>
      </c>
      <c r="G5" s="225">
        <f t="shared" si="0"/>
        <v>295.93830056921206</v>
      </c>
      <c r="H5" s="225">
        <f t="shared" si="0"/>
        <v>282.80530944055408</v>
      </c>
      <c r="I5" s="225">
        <f t="shared" si="0"/>
        <v>291.88993206420105</v>
      </c>
      <c r="J5" s="225">
        <f t="shared" si="0"/>
        <v>297.2559759243336</v>
      </c>
      <c r="K5" s="225">
        <f t="shared" si="0"/>
        <v>261.25262252794494</v>
      </c>
      <c r="L5" s="225">
        <f t="shared" si="0"/>
        <v>236.446173688736</v>
      </c>
      <c r="M5" s="225">
        <f t="shared" si="0"/>
        <v>210.42742906276868</v>
      </c>
      <c r="N5" s="225">
        <f t="shared" si="0"/>
        <v>173.58744625967324</v>
      </c>
      <c r="O5" s="225">
        <f t="shared" si="0"/>
        <v>186.21263972484954</v>
      </c>
      <c r="P5" s="225">
        <f t="shared" si="0"/>
        <v>225.53946689595867</v>
      </c>
      <c r="Q5" s="225">
        <f t="shared" si="0"/>
        <v>211.59234737747204</v>
      </c>
      <c r="R5" s="225">
        <f t="shared" si="0"/>
        <v>215.3695614789338</v>
      </c>
      <c r="S5" s="225">
        <f t="shared" si="0"/>
        <v>234.19982803095439</v>
      </c>
      <c r="T5" s="225">
        <f t="shared" si="0"/>
        <v>227.68856405849931</v>
      </c>
      <c r="U5" s="225">
        <f t="shared" si="0"/>
        <v>228.64823731731036</v>
      </c>
      <c r="V5" s="225">
        <f t="shared" si="0"/>
        <v>244.58357695615146</v>
      </c>
      <c r="W5" s="225">
        <f t="shared" si="0"/>
        <v>246.34368013752271</v>
      </c>
    </row>
    <row r="6" spans="1:23" ht="12" customHeight="1" x14ac:dyDescent="0.25">
      <c r="A6" s="202" t="s">
        <v>92</v>
      </c>
      <c r="B6" s="226">
        <v>2.2320319544499387</v>
      </c>
      <c r="C6" s="226">
        <v>2.1300837592712356</v>
      </c>
      <c r="D6" s="226">
        <v>2.2259830321099194</v>
      </c>
      <c r="E6" s="226">
        <v>2.3518301064795906</v>
      </c>
      <c r="F6" s="226">
        <v>2.5466984434145705</v>
      </c>
      <c r="G6" s="226">
        <v>2.3692025937017291</v>
      </c>
      <c r="H6" s="226">
        <v>2.4090806329855878</v>
      </c>
      <c r="I6" s="226">
        <v>2.5934035900867833</v>
      </c>
      <c r="J6" s="226">
        <v>2.7177107840527399</v>
      </c>
      <c r="K6" s="226">
        <v>2.5214743883574791</v>
      </c>
      <c r="L6" s="226">
        <v>2.4004425932747302</v>
      </c>
      <c r="M6" s="226">
        <v>2.1201822052286556</v>
      </c>
      <c r="N6" s="226">
        <v>2.0043026253233078</v>
      </c>
      <c r="O6" s="226">
        <v>2.0212045375789156</v>
      </c>
      <c r="P6" s="226">
        <v>2.2323996117428977</v>
      </c>
      <c r="Q6" s="226">
        <v>2.0906467581267059</v>
      </c>
      <c r="R6" s="226">
        <v>2.1280899961729802</v>
      </c>
      <c r="S6" s="226">
        <v>2.208708202976656</v>
      </c>
      <c r="T6" s="226">
        <v>2.2198997710814719</v>
      </c>
      <c r="U6" s="226">
        <v>2.1628628296166066</v>
      </c>
      <c r="V6" s="226">
        <v>2.2435469161359278</v>
      </c>
      <c r="W6" s="226">
        <v>2.3500932976177977</v>
      </c>
    </row>
    <row r="7" spans="1:23" ht="12" customHeight="1" x14ac:dyDescent="0.25">
      <c r="A7" s="202" t="s">
        <v>93</v>
      </c>
      <c r="B7" s="226">
        <v>2.0387221423036888</v>
      </c>
      <c r="C7" s="226">
        <v>1.9710687599410368</v>
      </c>
      <c r="D7" s="226">
        <v>2.0285944932298081</v>
      </c>
      <c r="E7" s="226">
        <v>2.1006138084188497</v>
      </c>
      <c r="F7" s="226">
        <v>2.2664501533894277</v>
      </c>
      <c r="G7" s="226">
        <v>2.1922762234029269</v>
      </c>
      <c r="H7" s="226">
        <v>2.2356695154929564</v>
      </c>
      <c r="I7" s="226">
        <v>2.2374231713240658</v>
      </c>
      <c r="J7" s="226">
        <v>2.3133228822173755</v>
      </c>
      <c r="K7" s="226">
        <v>2.2565589266710626</v>
      </c>
      <c r="L7" s="226">
        <v>2.1869348622302702</v>
      </c>
      <c r="M7" s="226">
        <v>1.8978173462987289</v>
      </c>
      <c r="N7" s="226">
        <v>1.9419605191983127</v>
      </c>
      <c r="O7" s="226">
        <v>2.0667661589191542</v>
      </c>
      <c r="P7" s="226">
        <v>2.4157300320625592</v>
      </c>
      <c r="Q7" s="226">
        <v>2.2814333776328093</v>
      </c>
      <c r="R7" s="226">
        <v>2.2528058394160664</v>
      </c>
      <c r="S7" s="226">
        <v>2.243715654398998</v>
      </c>
      <c r="T7" s="226">
        <v>2.2425776519764362</v>
      </c>
      <c r="U7" s="226">
        <v>2.1562740759542187</v>
      </c>
      <c r="V7" s="226">
        <v>2.3205557576391818</v>
      </c>
      <c r="W7" s="226">
        <v>2.403123418342036</v>
      </c>
    </row>
    <row r="8" spans="1:23" ht="12" customHeight="1" x14ac:dyDescent="0.25">
      <c r="A8" s="202" t="s">
        <v>94</v>
      </c>
      <c r="B8" s="226">
        <v>3.0389452382351037</v>
      </c>
      <c r="C8" s="226">
        <v>3.1386417986531634</v>
      </c>
      <c r="D8" s="226">
        <v>3.3256381021198624</v>
      </c>
      <c r="E8" s="226">
        <v>3.6573430999754684</v>
      </c>
      <c r="F8" s="226">
        <v>3.7719376153717485</v>
      </c>
      <c r="G8" s="226">
        <v>3.8879733526653455</v>
      </c>
      <c r="H8" s="226">
        <v>4.0783398978375587</v>
      </c>
      <c r="I8" s="226">
        <v>4.4425552344693058</v>
      </c>
      <c r="J8" s="226">
        <v>4.6979603253889204</v>
      </c>
      <c r="K8" s="226">
        <v>4.3639608208880487</v>
      </c>
      <c r="L8" s="226">
        <v>4.3319443941940676</v>
      </c>
      <c r="M8" s="226">
        <v>4.1022927083656562</v>
      </c>
      <c r="N8" s="226">
        <v>4.0451547871312572</v>
      </c>
      <c r="O8" s="226">
        <v>3.6236985123161958</v>
      </c>
      <c r="P8" s="226">
        <v>3.6060432091304766</v>
      </c>
      <c r="Q8" s="226">
        <v>3.6785620462814661</v>
      </c>
      <c r="R8" s="226">
        <v>3.9006539841725547</v>
      </c>
      <c r="S8" s="226">
        <v>4.3023534804100443</v>
      </c>
      <c r="T8" s="226">
        <v>4.3641295215705993</v>
      </c>
      <c r="U8" s="226">
        <v>4.509366425903619</v>
      </c>
      <c r="V8" s="226">
        <v>4.3979154514553223</v>
      </c>
      <c r="W8" s="226">
        <v>4.5648897807608462</v>
      </c>
    </row>
    <row r="9" spans="1:23" ht="12" customHeight="1" x14ac:dyDescent="0.25">
      <c r="A9" s="202" t="s">
        <v>95</v>
      </c>
      <c r="B9" s="226">
        <v>2.5048296608651346</v>
      </c>
      <c r="C9" s="226">
        <v>2.4713688807305014</v>
      </c>
      <c r="D9" s="226">
        <v>2.5621189702046454</v>
      </c>
      <c r="E9" s="226">
        <v>2.699057268359998</v>
      </c>
      <c r="F9" s="226">
        <v>2.8458221999501419</v>
      </c>
      <c r="G9" s="226">
        <v>2.8557951015020597</v>
      </c>
      <c r="H9" s="226">
        <v>2.9475888702991995</v>
      </c>
      <c r="I9" s="226">
        <v>3.0438903085471596</v>
      </c>
      <c r="J9" s="226">
        <v>3.1622374717945321</v>
      </c>
      <c r="K9" s="226">
        <v>3.1277233337739179</v>
      </c>
      <c r="L9" s="226">
        <v>3.1222940799611671</v>
      </c>
      <c r="M9" s="226">
        <v>2.83952151943374</v>
      </c>
      <c r="N9" s="226">
        <v>3.0263646612059909</v>
      </c>
      <c r="O9" s="226">
        <v>2.9497913563146061</v>
      </c>
      <c r="P9" s="226">
        <v>3.3206905485072147</v>
      </c>
      <c r="Q9" s="226">
        <v>3.2411230576512691</v>
      </c>
      <c r="R9" s="226">
        <v>3.3062936586145555</v>
      </c>
      <c r="S9" s="226">
        <v>3.3618766269124745</v>
      </c>
      <c r="T9" s="226">
        <v>3.3768839292514525</v>
      </c>
      <c r="U9" s="226">
        <v>3.3655937810810999</v>
      </c>
      <c r="V9" s="226">
        <v>3.4896796779591783</v>
      </c>
      <c r="W9" s="226">
        <v>3.5966594808321464</v>
      </c>
    </row>
    <row r="10" spans="1:23" ht="12" customHeight="1" x14ac:dyDescent="0.25">
      <c r="A10" s="36" t="s">
        <v>96</v>
      </c>
      <c r="B10" s="227">
        <f t="shared" ref="B10:W10" si="1">SUM(B11:B15)</f>
        <v>2.520627706039404</v>
      </c>
      <c r="C10" s="227">
        <f t="shared" si="1"/>
        <v>2.5655698761948385</v>
      </c>
      <c r="D10" s="227">
        <f t="shared" si="1"/>
        <v>2.620575978180959</v>
      </c>
      <c r="E10" s="227">
        <f t="shared" si="1"/>
        <v>2.8126481523244973</v>
      </c>
      <c r="F10" s="227">
        <f t="shared" si="1"/>
        <v>2.9843573583286007</v>
      </c>
      <c r="G10" s="227">
        <f t="shared" si="1"/>
        <v>3.7154050870338517</v>
      </c>
      <c r="H10" s="227">
        <f t="shared" si="1"/>
        <v>3.4306237711599312</v>
      </c>
      <c r="I10" s="227">
        <f t="shared" si="1"/>
        <v>3.7395197124825073</v>
      </c>
      <c r="J10" s="227">
        <f t="shared" si="1"/>
        <v>3.8675158933665514</v>
      </c>
      <c r="K10" s="227">
        <f t="shared" si="1"/>
        <v>3.5097070656698142</v>
      </c>
      <c r="L10" s="227">
        <f t="shared" si="1"/>
        <v>3.3340745915567505</v>
      </c>
      <c r="M10" s="227">
        <f t="shared" si="1"/>
        <v>3.6140190723454482</v>
      </c>
      <c r="N10" s="227">
        <f t="shared" si="1"/>
        <v>2.4644075614309919</v>
      </c>
      <c r="O10" s="227">
        <f t="shared" si="1"/>
        <v>2.2241048982817317</v>
      </c>
      <c r="P10" s="227">
        <f t="shared" si="1"/>
        <v>2.307953872586809</v>
      </c>
      <c r="Q10" s="227">
        <f t="shared" si="1"/>
        <v>2.3038331142441146</v>
      </c>
      <c r="R10" s="227">
        <f t="shared" si="1"/>
        <v>2.4609589829484384</v>
      </c>
      <c r="S10" s="227">
        <f t="shared" si="1"/>
        <v>2.629269099005147</v>
      </c>
      <c r="T10" s="227">
        <f t="shared" si="1"/>
        <v>2.9366208581858815</v>
      </c>
      <c r="U10" s="227">
        <f t="shared" si="1"/>
        <v>2.9421282564204576</v>
      </c>
      <c r="V10" s="227">
        <f t="shared" si="1"/>
        <v>2.8723305331226623</v>
      </c>
      <c r="W10" s="227">
        <f t="shared" si="1"/>
        <v>2.9928444579661639</v>
      </c>
    </row>
    <row r="11" spans="1:23" ht="12" customHeight="1" x14ac:dyDescent="0.25">
      <c r="A11" s="37" t="s">
        <v>83</v>
      </c>
      <c r="B11" s="228">
        <v>0.69007451279063381</v>
      </c>
      <c r="C11" s="228">
        <v>0.69737687637390278</v>
      </c>
      <c r="D11" s="228">
        <v>0.66047691805713482</v>
      </c>
      <c r="E11" s="228">
        <v>0.67459992656600165</v>
      </c>
      <c r="F11" s="228">
        <v>0.72398098954036816</v>
      </c>
      <c r="G11" s="228">
        <v>1.4363248071508854</v>
      </c>
      <c r="H11" s="228">
        <v>1.0464011913353437</v>
      </c>
      <c r="I11" s="228">
        <v>1.0900378654856917</v>
      </c>
      <c r="J11" s="228">
        <v>1.0592989609111512</v>
      </c>
      <c r="K11" s="228">
        <v>0.89675943762826327</v>
      </c>
      <c r="L11" s="228">
        <v>0.77184201304833044</v>
      </c>
      <c r="M11" s="228">
        <v>1.2339893633565677</v>
      </c>
      <c r="N11" s="228">
        <v>0.44007988208645332</v>
      </c>
      <c r="O11" s="228">
        <v>0.18167581243719255</v>
      </c>
      <c r="P11" s="228">
        <v>0.31447232870346831</v>
      </c>
      <c r="Q11" s="228">
        <v>0.3688067295048576</v>
      </c>
      <c r="R11" s="228">
        <v>0.38903064396053011</v>
      </c>
      <c r="S11" s="228">
        <v>0.46751950943486442</v>
      </c>
      <c r="T11" s="228">
        <v>0.36087562121839467</v>
      </c>
      <c r="U11" s="228">
        <v>0.45544433243919674</v>
      </c>
      <c r="V11" s="228">
        <v>0.45516527557490993</v>
      </c>
      <c r="W11" s="228">
        <v>0.5902242567492384</v>
      </c>
    </row>
    <row r="12" spans="1:23" ht="12" customHeight="1" x14ac:dyDescent="0.25">
      <c r="A12" s="37" t="s">
        <v>72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6.8226248014290134E-4</v>
      </c>
      <c r="L12" s="228">
        <v>1.741456194549871E-3</v>
      </c>
      <c r="M12" s="228">
        <v>7.8790374830210452E-3</v>
      </c>
      <c r="N12" s="228">
        <v>2.47462965875993E-2</v>
      </c>
      <c r="O12" s="228">
        <v>2.174423042939622E-2</v>
      </c>
      <c r="P12" s="228">
        <v>2.532374509834601E-2</v>
      </c>
      <c r="Q12" s="228">
        <v>3.009865243878302E-2</v>
      </c>
      <c r="R12" s="228">
        <v>2.6137210776573681E-2</v>
      </c>
      <c r="S12" s="228">
        <v>3.4620609310365848E-2</v>
      </c>
      <c r="T12" s="228">
        <v>3.101013574413166E-2</v>
      </c>
      <c r="U12" s="228">
        <v>3.123286997193082E-2</v>
      </c>
      <c r="V12" s="228">
        <v>2.9562104411625791E-2</v>
      </c>
      <c r="W12" s="228">
        <v>2.705422673483544E-2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0.40128976787163884</v>
      </c>
      <c r="U13" s="228">
        <v>0.40128976786925047</v>
      </c>
      <c r="V13" s="228">
        <v>0.40128976784535342</v>
      </c>
      <c r="W13" s="228">
        <v>0.40128976778924547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1.83055319324877</v>
      </c>
      <c r="C15" s="229">
        <v>1.8681929998209359</v>
      </c>
      <c r="D15" s="229">
        <v>1.9600990601238242</v>
      </c>
      <c r="E15" s="229">
        <v>2.1380482257584958</v>
      </c>
      <c r="F15" s="229">
        <v>2.2603763687882323</v>
      </c>
      <c r="G15" s="229">
        <v>2.2790802798829661</v>
      </c>
      <c r="H15" s="229">
        <v>2.3842225798245877</v>
      </c>
      <c r="I15" s="229">
        <v>2.6494818469968155</v>
      </c>
      <c r="J15" s="229">
        <v>2.8082169324554003</v>
      </c>
      <c r="K15" s="229">
        <v>2.6122653655614081</v>
      </c>
      <c r="L15" s="229">
        <v>2.56049112231387</v>
      </c>
      <c r="M15" s="229">
        <v>2.3721506715058593</v>
      </c>
      <c r="N15" s="229">
        <v>1.9995813827569391</v>
      </c>
      <c r="O15" s="229">
        <v>2.0206848554151429</v>
      </c>
      <c r="P15" s="229">
        <v>1.9681577987849945</v>
      </c>
      <c r="Q15" s="229">
        <v>1.9049277323004739</v>
      </c>
      <c r="R15" s="229">
        <v>2.0457911282113348</v>
      </c>
      <c r="S15" s="229">
        <v>2.1271289802599167</v>
      </c>
      <c r="T15" s="229">
        <v>2.1434453333517163</v>
      </c>
      <c r="U15" s="229">
        <v>2.0541612861400798</v>
      </c>
      <c r="V15" s="229">
        <v>1.9863133852907731</v>
      </c>
      <c r="W15" s="229">
        <v>1.9742762066928445</v>
      </c>
    </row>
    <row r="16" spans="1:23" ht="12" customHeight="1" x14ac:dyDescent="0.25">
      <c r="A16" s="39" t="s">
        <v>98</v>
      </c>
      <c r="B16" s="230">
        <f t="shared" ref="B16:W16" si="2">SUM(B17:B26)</f>
        <v>16.409158826574906</v>
      </c>
      <c r="C16" s="230">
        <f t="shared" si="2"/>
        <v>16.178400744574351</v>
      </c>
      <c r="D16" s="230">
        <f t="shared" si="2"/>
        <v>15.522916698205906</v>
      </c>
      <c r="E16" s="230">
        <f t="shared" si="2"/>
        <v>15.763619482944328</v>
      </c>
      <c r="F16" s="230">
        <f t="shared" si="2"/>
        <v>18.647047019198947</v>
      </c>
      <c r="G16" s="230">
        <f t="shared" si="2"/>
        <v>29.380399063349415</v>
      </c>
      <c r="H16" s="230">
        <f t="shared" si="2"/>
        <v>25.622033334503318</v>
      </c>
      <c r="I16" s="230">
        <f t="shared" si="2"/>
        <v>27.081994564139894</v>
      </c>
      <c r="J16" s="230">
        <f t="shared" si="2"/>
        <v>26.098852710080092</v>
      </c>
      <c r="K16" s="230">
        <f t="shared" si="2"/>
        <v>23.082716007909326</v>
      </c>
      <c r="L16" s="230">
        <f t="shared" si="2"/>
        <v>22.01369347087191</v>
      </c>
      <c r="M16" s="230">
        <f t="shared" si="2"/>
        <v>30.999493316859084</v>
      </c>
      <c r="N16" s="230">
        <f t="shared" si="2"/>
        <v>22.188126540578896</v>
      </c>
      <c r="O16" s="230">
        <f t="shared" si="2"/>
        <v>17.573917606589436</v>
      </c>
      <c r="P16" s="230">
        <f t="shared" si="2"/>
        <v>23.117893396199111</v>
      </c>
      <c r="Q16" s="230">
        <f t="shared" si="2"/>
        <v>24.250099019461008</v>
      </c>
      <c r="R16" s="230">
        <f t="shared" si="2"/>
        <v>23.246250213242234</v>
      </c>
      <c r="S16" s="230">
        <f t="shared" si="2"/>
        <v>27.764638518943002</v>
      </c>
      <c r="T16" s="230">
        <f t="shared" si="2"/>
        <v>26.551304982702383</v>
      </c>
      <c r="U16" s="230">
        <f t="shared" si="2"/>
        <v>27.769965046963325</v>
      </c>
      <c r="V16" s="230">
        <f t="shared" si="2"/>
        <v>26.710085689854267</v>
      </c>
      <c r="W16" s="230">
        <f t="shared" si="2"/>
        <v>26.89687666405986</v>
      </c>
    </row>
    <row r="17" spans="1:23" ht="12" customHeight="1" x14ac:dyDescent="0.25">
      <c r="A17" s="46" t="s">
        <v>30</v>
      </c>
      <c r="B17" s="231">
        <v>0.3739463252957656</v>
      </c>
      <c r="C17" s="231">
        <v>0.37032093671644212</v>
      </c>
      <c r="D17" s="231">
        <v>0.3416575543031205</v>
      </c>
      <c r="E17" s="231">
        <v>0.32520675050761177</v>
      </c>
      <c r="F17" s="231">
        <v>0.39582990210630331</v>
      </c>
      <c r="G17" s="231">
        <v>0.34351192859064206</v>
      </c>
      <c r="H17" s="231">
        <v>0.37452820793170183</v>
      </c>
      <c r="I17" s="231">
        <v>0.22686148074289883</v>
      </c>
      <c r="J17" s="231">
        <v>0.17261184790584283</v>
      </c>
      <c r="K17" s="231">
        <v>0.1066036954922966</v>
      </c>
      <c r="L17" s="231">
        <v>0.11931989080163966</v>
      </c>
      <c r="M17" s="231">
        <v>3.3067036151725682E-2</v>
      </c>
      <c r="N17" s="231">
        <v>5.671576362810297E-4</v>
      </c>
      <c r="O17" s="231">
        <v>5.4973365090454733E-4</v>
      </c>
      <c r="P17" s="231">
        <v>7.3448685183254278E-3</v>
      </c>
      <c r="Q17" s="231">
        <v>2.1117064269504552E-2</v>
      </c>
      <c r="R17" s="231">
        <v>0</v>
      </c>
      <c r="S17" s="231">
        <v>1.6092479704046224E-2</v>
      </c>
      <c r="T17" s="231">
        <v>8.6720667360705661E-2</v>
      </c>
      <c r="U17" s="231">
        <v>7.1592521067685849E-2</v>
      </c>
      <c r="V17" s="231">
        <v>9.1313724228472309E-2</v>
      </c>
      <c r="W17" s="231">
        <v>0.31051559416692026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4.2721469899851137</v>
      </c>
      <c r="I19" s="231">
        <v>4.283057708709233</v>
      </c>
      <c r="J19" s="231">
        <v>3.6912180936687045</v>
      </c>
      <c r="K19" s="231">
        <v>4.2878611151980381</v>
      </c>
      <c r="L19" s="231">
        <v>3.6977829064910579</v>
      </c>
      <c r="M19" s="231">
        <v>4.6735918971594801</v>
      </c>
      <c r="N19" s="231">
        <v>5.451385743944698</v>
      </c>
      <c r="O19" s="231">
        <v>3.9148414392083497</v>
      </c>
      <c r="P19" s="231">
        <v>4.4467584799860305</v>
      </c>
      <c r="Q19" s="231">
        <v>5.3752283085376282</v>
      </c>
      <c r="R19" s="231">
        <v>4.4415965125429198</v>
      </c>
      <c r="S19" s="231">
        <v>6.0096875515665902</v>
      </c>
      <c r="T19" s="231">
        <v>6.2998318240848343</v>
      </c>
      <c r="U19" s="231">
        <v>6.924904886190177</v>
      </c>
      <c r="V19" s="231">
        <v>6.3847164777149414</v>
      </c>
      <c r="W19" s="231">
        <v>5.9679767334714908</v>
      </c>
    </row>
    <row r="20" spans="1:23" ht="12" customHeight="1" x14ac:dyDescent="0.25">
      <c r="A20" s="46" t="s">
        <v>83</v>
      </c>
      <c r="B20" s="231">
        <v>13.676166916611635</v>
      </c>
      <c r="C20" s="231">
        <v>13.822170960595416</v>
      </c>
      <c r="D20" s="231">
        <v>13.265626930228366</v>
      </c>
      <c r="E20" s="231">
        <v>13.629050885706041</v>
      </c>
      <c r="F20" s="231">
        <v>10.392819347929002</v>
      </c>
      <c r="G20" s="231">
        <v>10.446054866150227</v>
      </c>
      <c r="H20" s="231">
        <v>9.5220035412888482</v>
      </c>
      <c r="I20" s="231">
        <v>7.5380603702656011</v>
      </c>
      <c r="J20" s="231">
        <v>8.20465795167366</v>
      </c>
      <c r="K20" s="231">
        <v>8.3210443257587645</v>
      </c>
      <c r="L20" s="231">
        <v>6.3095609346801771</v>
      </c>
      <c r="M20" s="231">
        <v>7.0280868240471603</v>
      </c>
      <c r="N20" s="231">
        <v>6.4786224162042085</v>
      </c>
      <c r="O20" s="231">
        <v>3.0024325233987152</v>
      </c>
      <c r="P20" s="231">
        <v>3.3266435009423705</v>
      </c>
      <c r="Q20" s="231">
        <v>4.8150526360708463</v>
      </c>
      <c r="R20" s="231">
        <v>4.5470124056171484</v>
      </c>
      <c r="S20" s="231">
        <v>6.4010762162253361</v>
      </c>
      <c r="T20" s="231">
        <v>5.4521726319401456</v>
      </c>
      <c r="U20" s="231">
        <v>6.4949279458889011</v>
      </c>
      <c r="V20" s="231">
        <v>6.1630137443547639</v>
      </c>
      <c r="W20" s="231">
        <v>7.3611754140947845</v>
      </c>
    </row>
    <row r="21" spans="1:23" ht="12" customHeight="1" x14ac:dyDescent="0.25">
      <c r="A21" s="46" t="s">
        <v>70</v>
      </c>
      <c r="B21" s="231">
        <v>0.78058278523384439</v>
      </c>
      <c r="C21" s="231">
        <v>0.56797307334115166</v>
      </c>
      <c r="D21" s="231">
        <v>0.54260916216086952</v>
      </c>
      <c r="E21" s="231">
        <v>0.56300867961345846</v>
      </c>
      <c r="F21" s="231">
        <v>0.66449932299614645</v>
      </c>
      <c r="G21" s="231">
        <v>13.947697816390386</v>
      </c>
      <c r="H21" s="231">
        <v>10.052631573853406</v>
      </c>
      <c r="I21" s="231">
        <v>14.08123560663299</v>
      </c>
      <c r="J21" s="231">
        <v>13.106604603101431</v>
      </c>
      <c r="K21" s="231">
        <v>8.9975227105085303</v>
      </c>
      <c r="L21" s="231">
        <v>10.469165655040888</v>
      </c>
      <c r="M21" s="231">
        <v>17.609905585639567</v>
      </c>
      <c r="N21" s="231">
        <v>8.7945309711666191</v>
      </c>
      <c r="O21" s="231">
        <v>7.9571228091210884</v>
      </c>
      <c r="P21" s="231">
        <v>9.2393763847981241</v>
      </c>
      <c r="Q21" s="231">
        <v>9.3784091822799986</v>
      </c>
      <c r="R21" s="231">
        <v>10.155050658040285</v>
      </c>
      <c r="S21" s="231">
        <v>11.577673155396868</v>
      </c>
      <c r="T21" s="231">
        <v>10.8977626689601</v>
      </c>
      <c r="U21" s="231">
        <v>10.11576470962266</v>
      </c>
      <c r="V21" s="231">
        <v>9.9978517068280102</v>
      </c>
      <c r="W21" s="231">
        <v>10.118141910661219</v>
      </c>
    </row>
    <row r="22" spans="1:23" ht="12" customHeight="1" x14ac:dyDescent="0.25">
      <c r="A22" s="46" t="s">
        <v>34</v>
      </c>
      <c r="B22" s="231">
        <v>1.5644652686094265</v>
      </c>
      <c r="C22" s="231">
        <v>1.3896450653989254</v>
      </c>
      <c r="D22" s="231">
        <v>1.3462032825793913</v>
      </c>
      <c r="E22" s="231">
        <v>1.1861465478257487</v>
      </c>
      <c r="F22" s="231">
        <v>7.1364998782421978</v>
      </c>
      <c r="G22" s="231">
        <v>4.592019294957729</v>
      </c>
      <c r="H22" s="231">
        <v>1.3622528977469714</v>
      </c>
      <c r="I22" s="231">
        <v>0.87363985118620313</v>
      </c>
      <c r="J22" s="231">
        <v>0.83578273148003279</v>
      </c>
      <c r="K22" s="231">
        <v>1.051290390138907</v>
      </c>
      <c r="L22" s="231">
        <v>0.78972570794112162</v>
      </c>
      <c r="M22" s="231">
        <v>0.39954567494298576</v>
      </c>
      <c r="N22" s="231">
        <v>0.40617972061786911</v>
      </c>
      <c r="O22" s="231">
        <v>1.5573727906560977</v>
      </c>
      <c r="P22" s="231">
        <v>2.7281677863400127</v>
      </c>
      <c r="Q22" s="231">
        <v>1.8430123997790353</v>
      </c>
      <c r="R22" s="231">
        <v>1.3553531464042299</v>
      </c>
      <c r="S22" s="231">
        <v>0.79921736441545954</v>
      </c>
      <c r="T22" s="231">
        <v>0.49139507326381415</v>
      </c>
      <c r="U22" s="231">
        <v>0.29614460869783776</v>
      </c>
      <c r="V22" s="231">
        <v>0.57485349661102347</v>
      </c>
      <c r="W22" s="231">
        <v>9.4722526893358971E-2</v>
      </c>
    </row>
    <row r="23" spans="1:23" ht="12" customHeight="1" x14ac:dyDescent="0.25">
      <c r="A23" s="46" t="s">
        <v>72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0.18810573539304346</v>
      </c>
      <c r="L23" s="231">
        <v>0.49281622869180092</v>
      </c>
      <c r="M23" s="231">
        <v>1.2171858469410277</v>
      </c>
      <c r="N23" s="231">
        <v>1.0380936126715641</v>
      </c>
      <c r="O23" s="231">
        <v>1.06192744649549</v>
      </c>
      <c r="P23" s="231">
        <v>1.0070570186946146</v>
      </c>
      <c r="Q23" s="231">
        <v>0.98443910025195469</v>
      </c>
      <c r="R23" s="231">
        <v>0.99497366476977567</v>
      </c>
      <c r="S23" s="231">
        <v>0.8698237646464434</v>
      </c>
      <c r="T23" s="231">
        <v>0.8540678009808963</v>
      </c>
      <c r="U23" s="231">
        <v>0.80799117298166545</v>
      </c>
      <c r="V23" s="231">
        <v>0.86360760349311594</v>
      </c>
      <c r="W23" s="231">
        <v>0.89779990116629294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1.3997530824235018E-2</v>
      </c>
      <c r="C25" s="231">
        <v>2.8290708522413999E-2</v>
      </c>
      <c r="D25" s="231">
        <v>2.6819768934156676E-2</v>
      </c>
      <c r="E25" s="231">
        <v>6.0206619291469171E-2</v>
      </c>
      <c r="F25" s="231">
        <v>5.7398567925295303E-2</v>
      </c>
      <c r="G25" s="231">
        <v>5.111515726043054E-2</v>
      </c>
      <c r="H25" s="231">
        <v>3.8470123697276717E-2</v>
      </c>
      <c r="I25" s="231">
        <v>7.9139546602962241E-2</v>
      </c>
      <c r="J25" s="231">
        <v>8.797748225041814E-2</v>
      </c>
      <c r="K25" s="231">
        <v>0.13028803541974576</v>
      </c>
      <c r="L25" s="231">
        <v>0.13532214722522495</v>
      </c>
      <c r="M25" s="231">
        <v>3.8110451977136625E-2</v>
      </c>
      <c r="N25" s="231">
        <v>1.8746918337660113E-2</v>
      </c>
      <c r="O25" s="231">
        <v>7.9670864058793825E-2</v>
      </c>
      <c r="P25" s="231">
        <v>2.3625453569196351</v>
      </c>
      <c r="Q25" s="231">
        <v>1.8328403282720418</v>
      </c>
      <c r="R25" s="231">
        <v>1.7522638258678762</v>
      </c>
      <c r="S25" s="231">
        <v>2.0910679869882576</v>
      </c>
      <c r="T25" s="231">
        <v>2.4693543161118896</v>
      </c>
      <c r="U25" s="231">
        <v>3.058639202514398</v>
      </c>
      <c r="V25" s="231">
        <v>2.6347289366239419</v>
      </c>
      <c r="W25" s="231">
        <v>2.1465445836057904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</row>
    <row r="27" spans="1:23" ht="12" customHeight="1" x14ac:dyDescent="0.25">
      <c r="A27" s="39" t="s">
        <v>99</v>
      </c>
      <c r="B27" s="230">
        <f t="shared" ref="B27:W27" si="3">SUM(B28:B37)</f>
        <v>248.79217177205263</v>
      </c>
      <c r="C27" s="230">
        <f t="shared" si="3"/>
        <v>230.90363462933348</v>
      </c>
      <c r="D27" s="230">
        <f t="shared" si="3"/>
        <v>236.95569964298514</v>
      </c>
      <c r="E27" s="230">
        <f t="shared" si="3"/>
        <v>249.72569710111219</v>
      </c>
      <c r="F27" s="230">
        <f t="shared" si="3"/>
        <v>267.47080817617064</v>
      </c>
      <c r="G27" s="230">
        <f t="shared" si="3"/>
        <v>251.53724914755674</v>
      </c>
      <c r="H27" s="230">
        <f t="shared" si="3"/>
        <v>242.08197341827554</v>
      </c>
      <c r="I27" s="230">
        <f t="shared" si="3"/>
        <v>248.75114548315133</v>
      </c>
      <c r="J27" s="230">
        <f t="shared" si="3"/>
        <v>254.39837585743339</v>
      </c>
      <c r="K27" s="230">
        <f t="shared" si="3"/>
        <v>222.39048198467532</v>
      </c>
      <c r="L27" s="230">
        <f t="shared" si="3"/>
        <v>199.05678969664712</v>
      </c>
      <c r="M27" s="230">
        <f t="shared" si="3"/>
        <v>164.85410289423737</v>
      </c>
      <c r="N27" s="230">
        <f t="shared" si="3"/>
        <v>137.91712956480447</v>
      </c>
      <c r="O27" s="230">
        <f t="shared" si="3"/>
        <v>155.75315665484951</v>
      </c>
      <c r="P27" s="230">
        <f t="shared" si="3"/>
        <v>188.5387562257296</v>
      </c>
      <c r="Q27" s="230">
        <f t="shared" si="3"/>
        <v>173.74665000407467</v>
      </c>
      <c r="R27" s="230">
        <f t="shared" si="3"/>
        <v>178.07450880436696</v>
      </c>
      <c r="S27" s="230">
        <f t="shared" si="3"/>
        <v>191.68926644830808</v>
      </c>
      <c r="T27" s="230">
        <f t="shared" si="3"/>
        <v>185.99714734373109</v>
      </c>
      <c r="U27" s="230">
        <f t="shared" si="3"/>
        <v>185.74204690137103</v>
      </c>
      <c r="V27" s="230">
        <f t="shared" si="3"/>
        <v>202.54946292998491</v>
      </c>
      <c r="W27" s="230">
        <f t="shared" si="3"/>
        <v>203.53919303794385</v>
      </c>
    </row>
    <row r="28" spans="1:23" ht="12" customHeight="1" x14ac:dyDescent="0.25">
      <c r="A28" s="18" t="s">
        <v>30</v>
      </c>
      <c r="B28" s="232">
        <v>31.986070871608785</v>
      </c>
      <c r="C28" s="232">
        <v>33.605947334994653</v>
      </c>
      <c r="D28" s="232">
        <v>33.077688963323702</v>
      </c>
      <c r="E28" s="232">
        <v>34.233434694032368</v>
      </c>
      <c r="F28" s="232">
        <v>38.693164078977112</v>
      </c>
      <c r="G28" s="232">
        <v>35.327425302707724</v>
      </c>
      <c r="H28" s="232">
        <v>38.435789934802607</v>
      </c>
      <c r="I28" s="232">
        <v>33.087841872653492</v>
      </c>
      <c r="J28" s="232">
        <v>27.89608978580009</v>
      </c>
      <c r="K28" s="232">
        <v>14.452467671661614</v>
      </c>
      <c r="L28" s="232">
        <v>16.659613901115808</v>
      </c>
      <c r="M28" s="232">
        <v>7.4271221297984003</v>
      </c>
      <c r="N28" s="232">
        <v>0.12316457065262697</v>
      </c>
      <c r="O28" s="232">
        <v>0.12318199463800344</v>
      </c>
      <c r="P28" s="232">
        <v>2.2101959741299977</v>
      </c>
      <c r="Q28" s="232">
        <v>3.6583326347846654</v>
      </c>
      <c r="R28" s="232">
        <v>0</v>
      </c>
      <c r="S28" s="232">
        <v>2.9637011574412679</v>
      </c>
      <c r="T28" s="232">
        <v>13.527122840807825</v>
      </c>
      <c r="U28" s="232">
        <v>17.127375664658885</v>
      </c>
      <c r="V28" s="232">
        <v>13.913157470956397</v>
      </c>
      <c r="W28" s="232">
        <v>39.794041585540725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1.3766062344344903</v>
      </c>
      <c r="I30" s="232">
        <v>1.365695515710371</v>
      </c>
      <c r="J30" s="232">
        <v>0.8277844858669785</v>
      </c>
      <c r="K30" s="232">
        <v>1.3608921092215658</v>
      </c>
      <c r="L30" s="232">
        <v>1.950970317928546</v>
      </c>
      <c r="M30" s="232">
        <v>2.1049119721440448</v>
      </c>
      <c r="N30" s="232">
        <v>2.4567827857199633</v>
      </c>
      <c r="O30" s="232">
        <v>1.7339117852112542</v>
      </c>
      <c r="P30" s="232">
        <v>2.3317453893174944</v>
      </c>
      <c r="Q30" s="232">
        <v>2.5329402211270331</v>
      </c>
      <c r="R30" s="232">
        <v>2.3369073567606051</v>
      </c>
      <c r="S30" s="232">
        <v>2.2001146840310009</v>
      </c>
      <c r="T30" s="232">
        <v>2.269213747712242</v>
      </c>
      <c r="U30" s="232">
        <v>2.5615095592096502</v>
      </c>
      <c r="V30" s="232">
        <v>2.6826094036264179</v>
      </c>
      <c r="W30" s="232">
        <v>2.433828941507012</v>
      </c>
    </row>
    <row r="31" spans="1:23" ht="12" customHeight="1" x14ac:dyDescent="0.25">
      <c r="A31" s="18" t="s">
        <v>83</v>
      </c>
      <c r="B31" s="232">
        <v>14.481767797171848</v>
      </c>
      <c r="C31" s="232">
        <v>14.630536174927981</v>
      </c>
      <c r="D31" s="232">
        <v>14.015681022319152</v>
      </c>
      <c r="E31" s="232">
        <v>14.393314699174402</v>
      </c>
      <c r="F31" s="232">
        <v>14.710473680805286</v>
      </c>
      <c r="G31" s="232">
        <v>11.830383492643588</v>
      </c>
      <c r="H31" s="232">
        <v>10.641633856683095</v>
      </c>
      <c r="I31" s="232">
        <v>8.7123067433251009</v>
      </c>
      <c r="J31" s="232">
        <v>9.2149768793326352</v>
      </c>
      <c r="K31" s="232">
        <v>9.2447929692010984</v>
      </c>
      <c r="L31" s="232">
        <v>7.2917698811622911</v>
      </c>
      <c r="M31" s="232">
        <v>8.1491018005584372</v>
      </c>
      <c r="N31" s="232">
        <v>14.577428398183967</v>
      </c>
      <c r="O31" s="232">
        <v>8.0368718877238479</v>
      </c>
      <c r="P31" s="232">
        <v>8.627413835014524</v>
      </c>
      <c r="Q31" s="232">
        <v>11.226974684295318</v>
      </c>
      <c r="R31" s="232">
        <v>11.466794439674253</v>
      </c>
      <c r="S31" s="232">
        <v>14.590389656970919</v>
      </c>
      <c r="T31" s="232">
        <v>12.494690353892194</v>
      </c>
      <c r="U31" s="232">
        <v>17.351949303787123</v>
      </c>
      <c r="V31" s="232">
        <v>15.319052278436619</v>
      </c>
      <c r="W31" s="232">
        <v>19.88608958109063</v>
      </c>
    </row>
    <row r="32" spans="1:23" ht="12" customHeight="1" x14ac:dyDescent="0.25">
      <c r="A32" s="18" t="s">
        <v>70</v>
      </c>
      <c r="B32" s="232">
        <v>66.768342408231334</v>
      </c>
      <c r="C32" s="232">
        <v>51.542517038438717</v>
      </c>
      <c r="D32" s="232">
        <v>52.532885248845147</v>
      </c>
      <c r="E32" s="232">
        <v>59.266054089088172</v>
      </c>
      <c r="F32" s="232">
        <v>64.956136962472456</v>
      </c>
      <c r="G32" s="232">
        <v>48.774830128579524</v>
      </c>
      <c r="H32" s="232">
        <v>42.055364986765689</v>
      </c>
      <c r="I32" s="232">
        <v>48.683166800933634</v>
      </c>
      <c r="J32" s="232">
        <v>48.072673126907155</v>
      </c>
      <c r="K32" s="232">
        <v>36.776595948132908</v>
      </c>
      <c r="L32" s="232">
        <v>33.20022385484733</v>
      </c>
      <c r="M32" s="232">
        <v>30.052433193380196</v>
      </c>
      <c r="N32" s="232">
        <v>15.555340052049207</v>
      </c>
      <c r="O32" s="232">
        <v>10.47022026912483</v>
      </c>
      <c r="P32" s="232">
        <v>12.138095670231966</v>
      </c>
      <c r="Q32" s="232">
        <v>12.09725719777159</v>
      </c>
      <c r="R32" s="232">
        <v>15.081836702234863</v>
      </c>
      <c r="S32" s="232">
        <v>16.670478177363229</v>
      </c>
      <c r="T32" s="232">
        <v>18.42794670335288</v>
      </c>
      <c r="U32" s="232">
        <v>19.015705625716979</v>
      </c>
      <c r="V32" s="232">
        <v>17.112638404951866</v>
      </c>
      <c r="W32" s="232">
        <v>16.551677521840933</v>
      </c>
    </row>
    <row r="33" spans="1:23" ht="12" customHeight="1" x14ac:dyDescent="0.25">
      <c r="A33" s="18" t="s">
        <v>34</v>
      </c>
      <c r="B33" s="232">
        <v>107.88669552244818</v>
      </c>
      <c r="C33" s="232">
        <v>101.85145553649268</v>
      </c>
      <c r="D33" s="232">
        <v>106.552420965056</v>
      </c>
      <c r="E33" s="232">
        <v>105.16002714091026</v>
      </c>
      <c r="F33" s="232">
        <v>111.95687931350329</v>
      </c>
      <c r="G33" s="232">
        <v>118.08880615646098</v>
      </c>
      <c r="H33" s="232">
        <v>111.97016326734332</v>
      </c>
      <c r="I33" s="232">
        <v>110.1299714987708</v>
      </c>
      <c r="J33" s="232">
        <v>117.15407109483127</v>
      </c>
      <c r="K33" s="232">
        <v>110.7285892315292</v>
      </c>
      <c r="L33" s="232">
        <v>89.25515821295312</v>
      </c>
      <c r="M33" s="232">
        <v>77.225389836664917</v>
      </c>
      <c r="N33" s="232">
        <v>72.561232145246265</v>
      </c>
      <c r="O33" s="232">
        <v>102.5591362377188</v>
      </c>
      <c r="P33" s="232">
        <v>122.54053384736589</v>
      </c>
      <c r="Q33" s="232">
        <v>95.395164728337903</v>
      </c>
      <c r="R33" s="232">
        <v>93.474053560388541</v>
      </c>
      <c r="S33" s="232">
        <v>83.041367330339483</v>
      </c>
      <c r="T33" s="232">
        <v>55.320986698017336</v>
      </c>
      <c r="U33" s="232">
        <v>41.545643869376107</v>
      </c>
      <c r="V33" s="232">
        <v>49.614226468995156</v>
      </c>
      <c r="W33" s="232">
        <v>9.6316747216019127</v>
      </c>
    </row>
    <row r="34" spans="1:23" ht="12" customHeight="1" x14ac:dyDescent="0.25">
      <c r="A34" s="18" t="s">
        <v>72</v>
      </c>
      <c r="B34" s="232">
        <v>0</v>
      </c>
      <c r="C34" s="232">
        <v>0</v>
      </c>
      <c r="D34" s="232">
        <v>0</v>
      </c>
      <c r="E34" s="232">
        <v>0</v>
      </c>
      <c r="F34" s="232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0.16950950857565281</v>
      </c>
      <c r="L34" s="232">
        <v>0.22195134348854167</v>
      </c>
      <c r="M34" s="232">
        <v>0.37519306914430928</v>
      </c>
      <c r="N34" s="232">
        <v>0.60904315178984758</v>
      </c>
      <c r="O34" s="232">
        <v>0.54048997397795073</v>
      </c>
      <c r="P34" s="232">
        <v>0.56787718977539736</v>
      </c>
      <c r="Q34" s="232">
        <v>0.63352759554657945</v>
      </c>
      <c r="R34" s="232">
        <v>0.60305077535648766</v>
      </c>
      <c r="S34" s="232">
        <v>0.72633808520054288</v>
      </c>
      <c r="T34" s="232">
        <v>0.69566153017093091</v>
      </c>
      <c r="U34" s="232">
        <v>0.70961516598879359</v>
      </c>
      <c r="V34" s="232">
        <v>0.67888532218984121</v>
      </c>
      <c r="W34" s="232">
        <v>0.68400227794581858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0.96528019918436325</v>
      </c>
      <c r="C36" s="232">
        <v>2.0735149664560897</v>
      </c>
      <c r="D36" s="232">
        <v>2.1227933007133064</v>
      </c>
      <c r="E36" s="232">
        <v>5.3377297521616676</v>
      </c>
      <c r="F36" s="232">
        <v>4.6717501852991239</v>
      </c>
      <c r="G36" s="232">
        <v>4.1525821772193625</v>
      </c>
      <c r="H36" s="232">
        <v>3.1620457834394382</v>
      </c>
      <c r="I36" s="232">
        <v>9.9762344860711583</v>
      </c>
      <c r="J36" s="232">
        <v>12.332056911558691</v>
      </c>
      <c r="K36" s="232">
        <v>13.722764415139155</v>
      </c>
      <c r="L36" s="232">
        <v>15.294170544090335</v>
      </c>
      <c r="M36" s="232">
        <v>7.3661027896393731</v>
      </c>
      <c r="N36" s="232">
        <v>3.3490088856176268</v>
      </c>
      <c r="O36" s="232">
        <v>5.2466403999136908</v>
      </c>
      <c r="P36" s="232">
        <v>13.855081470251474</v>
      </c>
      <c r="Q36" s="232">
        <v>21.932249955476884</v>
      </c>
      <c r="R36" s="232">
        <v>26.957022502593006</v>
      </c>
      <c r="S36" s="232">
        <v>41.179611290741747</v>
      </c>
      <c r="T36" s="232">
        <v>52.033655142185616</v>
      </c>
      <c r="U36" s="232">
        <v>55.937233540391887</v>
      </c>
      <c r="V36" s="232">
        <v>71.962777512215268</v>
      </c>
      <c r="W36" s="232">
        <v>81.728949827400228</v>
      </c>
    </row>
    <row r="37" spans="1:23" ht="12" customHeight="1" x14ac:dyDescent="0.25">
      <c r="A37" s="47" t="s">
        <v>38</v>
      </c>
      <c r="B37" s="233">
        <v>26.7040149734081</v>
      </c>
      <c r="C37" s="233">
        <v>27.199663578023376</v>
      </c>
      <c r="D37" s="233">
        <v>28.654230142727851</v>
      </c>
      <c r="E37" s="233">
        <v>31.335136725745343</v>
      </c>
      <c r="F37" s="233">
        <v>32.482403955113398</v>
      </c>
      <c r="G37" s="233">
        <v>33.363221889945571</v>
      </c>
      <c r="H37" s="233">
        <v>34.44036935480689</v>
      </c>
      <c r="I37" s="233">
        <v>36.795928565686779</v>
      </c>
      <c r="J37" s="233">
        <v>38.900723573136602</v>
      </c>
      <c r="K37" s="233">
        <v>35.934870131214119</v>
      </c>
      <c r="L37" s="233">
        <v>35.182931641061138</v>
      </c>
      <c r="M37" s="233">
        <v>32.153848102907695</v>
      </c>
      <c r="N37" s="233">
        <v>28.685129575544977</v>
      </c>
      <c r="O37" s="233">
        <v>27.042704106541112</v>
      </c>
      <c r="P37" s="233">
        <v>26.267812849642869</v>
      </c>
      <c r="Q37" s="233">
        <v>26.270202986734695</v>
      </c>
      <c r="R37" s="233">
        <v>28.1548434673592</v>
      </c>
      <c r="S37" s="233">
        <v>30.317266066219894</v>
      </c>
      <c r="T37" s="233">
        <v>31.227870327592061</v>
      </c>
      <c r="U37" s="233">
        <v>31.493014172241608</v>
      </c>
      <c r="V37" s="233">
        <v>31.266116068613332</v>
      </c>
      <c r="W37" s="233">
        <v>32.828928581016584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1.0000000000000002</v>
      </c>
      <c r="D41" s="234">
        <f t="shared" si="4"/>
        <v>0.99999999999999989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0.99999999999999978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0.99999999999999989</v>
      </c>
    </row>
    <row r="42" spans="1:23" ht="12" customHeight="1" x14ac:dyDescent="0.25">
      <c r="A42" s="202" t="s">
        <v>92</v>
      </c>
      <c r="B42" s="235">
        <f t="shared" ref="B42:W42" si="5">IF(B6=0,0,B6/B$5)</f>
        <v>8.0423009463006581E-3</v>
      </c>
      <c r="C42" s="235">
        <f t="shared" si="5"/>
        <v>8.2128850781174496E-3</v>
      </c>
      <c r="D42" s="235">
        <f t="shared" si="5"/>
        <v>8.3922870524198688E-3</v>
      </c>
      <c r="E42" s="235">
        <f t="shared" si="5"/>
        <v>8.4261520173312676E-3</v>
      </c>
      <c r="F42" s="235">
        <f t="shared" si="5"/>
        <v>8.4739360348378215E-3</v>
      </c>
      <c r="G42" s="235">
        <f t="shared" si="5"/>
        <v>8.0057315634534977E-3</v>
      </c>
      <c r="H42" s="235">
        <f t="shared" si="5"/>
        <v>8.5185127455748091E-3</v>
      </c>
      <c r="I42" s="235">
        <f t="shared" si="5"/>
        <v>8.8848682506677389E-3</v>
      </c>
      <c r="J42" s="235">
        <f t="shared" si="5"/>
        <v>9.1426615582811104E-3</v>
      </c>
      <c r="K42" s="235">
        <f t="shared" si="5"/>
        <v>9.651479720888808E-3</v>
      </c>
      <c r="L42" s="235">
        <f t="shared" si="5"/>
        <v>1.0152173561644251E-2</v>
      </c>
      <c r="M42" s="235">
        <f t="shared" si="5"/>
        <v>1.007559810368744E-2</v>
      </c>
      <c r="N42" s="235">
        <f t="shared" si="5"/>
        <v>1.1546357000523113E-2</v>
      </c>
      <c r="O42" s="235">
        <f t="shared" si="5"/>
        <v>1.085428218280712E-2</v>
      </c>
      <c r="P42" s="235">
        <f t="shared" si="5"/>
        <v>9.8980441980591506E-3</v>
      </c>
      <c r="Q42" s="235">
        <f t="shared" si="5"/>
        <v>9.8805405017653031E-3</v>
      </c>
      <c r="R42" s="235">
        <f t="shared" si="5"/>
        <v>9.8811084610075581E-3</v>
      </c>
      <c r="S42" s="235">
        <f t="shared" si="5"/>
        <v>9.4308703022819001E-3</v>
      </c>
      <c r="T42" s="235">
        <f t="shared" si="5"/>
        <v>9.7497201067644305E-3</v>
      </c>
      <c r="U42" s="235">
        <f t="shared" si="5"/>
        <v>9.4593461773119121E-3</v>
      </c>
      <c r="V42" s="235">
        <f t="shared" si="5"/>
        <v>9.1729254435515394E-3</v>
      </c>
      <c r="W42" s="235">
        <f t="shared" si="5"/>
        <v>9.5398968477934786E-3</v>
      </c>
    </row>
    <row r="43" spans="1:23" ht="12" customHeight="1" x14ac:dyDescent="0.25">
      <c r="A43" s="202" t="s">
        <v>93</v>
      </c>
      <c r="B43" s="235">
        <f t="shared" ref="B43:W43" si="6">IF(B7=0,0,B7/B$5)</f>
        <v>7.3457805931518077E-3</v>
      </c>
      <c r="C43" s="235">
        <f t="shared" si="6"/>
        <v>7.599776833189722E-3</v>
      </c>
      <c r="D43" s="235">
        <f t="shared" si="6"/>
        <v>7.6481029075975851E-3</v>
      </c>
      <c r="E43" s="235">
        <f t="shared" si="6"/>
        <v>7.5260926504327032E-3</v>
      </c>
      <c r="F43" s="235">
        <f t="shared" si="6"/>
        <v>7.5414321925840683E-3</v>
      </c>
      <c r="G43" s="235">
        <f t="shared" si="6"/>
        <v>7.4078827214533261E-3</v>
      </c>
      <c r="H43" s="235">
        <f t="shared" si="6"/>
        <v>7.905330773016821E-3</v>
      </c>
      <c r="I43" s="235">
        <f t="shared" si="6"/>
        <v>7.665297516434879E-3</v>
      </c>
      <c r="J43" s="235">
        <f t="shared" si="6"/>
        <v>7.7822586241503549E-3</v>
      </c>
      <c r="K43" s="235">
        <f t="shared" si="6"/>
        <v>8.6374594246597068E-3</v>
      </c>
      <c r="L43" s="235">
        <f t="shared" si="6"/>
        <v>9.2491869422645385E-3</v>
      </c>
      <c r="M43" s="235">
        <f t="shared" si="6"/>
        <v>9.0188686653232195E-3</v>
      </c>
      <c r="N43" s="235">
        <f t="shared" si="6"/>
        <v>1.1187217515103549E-2</v>
      </c>
      <c r="O43" s="235">
        <f t="shared" si="6"/>
        <v>1.1098957417568632E-2</v>
      </c>
      <c r="P43" s="235">
        <f t="shared" si="6"/>
        <v>1.0710897145008041E-2</v>
      </c>
      <c r="Q43" s="235">
        <f t="shared" si="6"/>
        <v>1.0782211199551684E-2</v>
      </c>
      <c r="R43" s="235">
        <f t="shared" si="6"/>
        <v>1.0460186778234317E-2</v>
      </c>
      <c r="S43" s="235">
        <f t="shared" si="6"/>
        <v>9.5803471474045845E-3</v>
      </c>
      <c r="T43" s="235">
        <f t="shared" si="6"/>
        <v>9.8493205455863729E-3</v>
      </c>
      <c r="U43" s="235">
        <f t="shared" si="6"/>
        <v>9.4305300633558513E-3</v>
      </c>
      <c r="V43" s="235">
        <f t="shared" si="6"/>
        <v>9.4877824035389229E-3</v>
      </c>
      <c r="W43" s="235">
        <f t="shared" si="6"/>
        <v>9.7551656977783209E-3</v>
      </c>
    </row>
    <row r="44" spans="1:23" ht="12" customHeight="1" x14ac:dyDescent="0.25">
      <c r="A44" s="202" t="s">
        <v>94</v>
      </c>
      <c r="B44" s="235">
        <f t="shared" ref="B44:W44" si="7">IF(B8=0,0,B8/B$5)</f>
        <v>1.094971428007045E-2</v>
      </c>
      <c r="C44" s="235">
        <f t="shared" si="7"/>
        <v>1.2101544965787381E-2</v>
      </c>
      <c r="D44" s="235">
        <f t="shared" si="7"/>
        <v>1.2538150193804587E-2</v>
      </c>
      <c r="E44" s="235">
        <f t="shared" si="7"/>
        <v>1.3103552359086328E-2</v>
      </c>
      <c r="F44" s="235">
        <f t="shared" si="7"/>
        <v>1.255082169728868E-2</v>
      </c>
      <c r="G44" s="235">
        <f t="shared" si="7"/>
        <v>1.3137783602822483E-2</v>
      </c>
      <c r="H44" s="235">
        <f t="shared" si="7"/>
        <v>1.4421016019484702E-2</v>
      </c>
      <c r="I44" s="235">
        <f t="shared" si="7"/>
        <v>1.5219967345403911E-2</v>
      </c>
      <c r="J44" s="235">
        <f t="shared" si="7"/>
        <v>1.580442684383504E-2</v>
      </c>
      <c r="K44" s="235">
        <f t="shared" si="7"/>
        <v>1.6703988571143462E-2</v>
      </c>
      <c r="L44" s="235">
        <f t="shared" si="7"/>
        <v>1.8321059404821472E-2</v>
      </c>
      <c r="M44" s="235">
        <f t="shared" si="7"/>
        <v>1.9495047421512611E-2</v>
      </c>
      <c r="N44" s="235">
        <f t="shared" si="7"/>
        <v>2.3303268031721728E-2</v>
      </c>
      <c r="O44" s="235">
        <f t="shared" si="7"/>
        <v>1.9460002917474479E-2</v>
      </c>
      <c r="P44" s="235">
        <f t="shared" si="7"/>
        <v>1.598852413176069E-2</v>
      </c>
      <c r="Q44" s="235">
        <f t="shared" si="7"/>
        <v>1.7385137467750961E-2</v>
      </c>
      <c r="R44" s="235">
        <f t="shared" si="7"/>
        <v>1.8111445077878815E-2</v>
      </c>
      <c r="S44" s="235">
        <f t="shared" si="7"/>
        <v>1.8370438256006739E-2</v>
      </c>
      <c r="T44" s="235">
        <f t="shared" si="7"/>
        <v>1.9167100199416854E-2</v>
      </c>
      <c r="U44" s="235">
        <f t="shared" si="7"/>
        <v>1.9721850816832108E-2</v>
      </c>
      <c r="V44" s="235">
        <f t="shared" si="7"/>
        <v>1.7981237768240562E-2</v>
      </c>
      <c r="W44" s="235">
        <f t="shared" si="7"/>
        <v>1.8530573945361502E-2</v>
      </c>
    </row>
    <row r="45" spans="1:23" ht="12" customHeight="1" x14ac:dyDescent="0.25">
      <c r="A45" s="202" t="s">
        <v>95</v>
      </c>
      <c r="B45" s="235">
        <f t="shared" ref="B45:W45" si="8">IF(B9=0,0,B9/B$5)</f>
        <v>9.0252265034718362E-3</v>
      </c>
      <c r="C45" s="235">
        <f t="shared" si="8"/>
        <v>9.5287654838604029E-3</v>
      </c>
      <c r="D45" s="235">
        <f t="shared" si="8"/>
        <v>9.6595695251220585E-3</v>
      </c>
      <c r="E45" s="235">
        <f t="shared" si="8"/>
        <v>9.6701997240469396E-3</v>
      </c>
      <c r="F45" s="235">
        <f t="shared" si="8"/>
        <v>9.4692464870577836E-3</v>
      </c>
      <c r="G45" s="235">
        <f t="shared" si="8"/>
        <v>9.6499679021241312E-3</v>
      </c>
      <c r="H45" s="235">
        <f t="shared" si="8"/>
        <v>1.0422678683544254E-2</v>
      </c>
      <c r="I45" s="235">
        <f t="shared" si="8"/>
        <v>1.0428212741087821E-2</v>
      </c>
      <c r="J45" s="235">
        <f t="shared" si="8"/>
        <v>1.0638095540254095E-2</v>
      </c>
      <c r="K45" s="235">
        <f t="shared" si="8"/>
        <v>1.1972026552343452E-2</v>
      </c>
      <c r="L45" s="235">
        <f t="shared" si="8"/>
        <v>1.3205094551758058E-2</v>
      </c>
      <c r="M45" s="235">
        <f t="shared" si="8"/>
        <v>1.3494065541173985E-2</v>
      </c>
      <c r="N45" s="235">
        <f t="shared" si="8"/>
        <v>1.7434236901433448E-2</v>
      </c>
      <c r="O45" s="235">
        <f t="shared" si="8"/>
        <v>1.5840983515798174E-2</v>
      </c>
      <c r="P45" s="235">
        <f t="shared" si="8"/>
        <v>1.472332356819416E-2</v>
      </c>
      <c r="Q45" s="235">
        <f t="shared" si="8"/>
        <v>1.5317770693612273E-2</v>
      </c>
      <c r="R45" s="235">
        <f t="shared" si="8"/>
        <v>1.5351722109245033E-2</v>
      </c>
      <c r="S45" s="235">
        <f t="shared" si="8"/>
        <v>1.4354735676697988E-2</v>
      </c>
      <c r="T45" s="235">
        <f t="shared" si="8"/>
        <v>1.483115299714324E-2</v>
      </c>
      <c r="U45" s="235">
        <f t="shared" si="8"/>
        <v>1.4719526468119856E-2</v>
      </c>
      <c r="V45" s="235">
        <f t="shared" si="8"/>
        <v>1.4267841370987891E-2</v>
      </c>
      <c r="W45" s="235">
        <f t="shared" si="8"/>
        <v>1.4600169482019152E-2</v>
      </c>
    </row>
    <row r="46" spans="1:23" ht="12" customHeight="1" x14ac:dyDescent="0.25">
      <c r="A46" s="202" t="s">
        <v>96</v>
      </c>
      <c r="B46" s="235">
        <f t="shared" ref="B46:W46" si="9">IF(B10=0,0,B10/B$5)</f>
        <v>9.0821489115052081E-3</v>
      </c>
      <c r="C46" s="235">
        <f t="shared" si="9"/>
        <v>9.8919727740082574E-3</v>
      </c>
      <c r="D46" s="235">
        <f t="shared" si="9"/>
        <v>9.8799611382143701E-3</v>
      </c>
      <c r="E46" s="235">
        <f t="shared" si="9"/>
        <v>1.0077173873000505E-2</v>
      </c>
      <c r="F46" s="235">
        <f t="shared" si="9"/>
        <v>9.930211181841668E-3</v>
      </c>
      <c r="G46" s="235">
        <f t="shared" si="9"/>
        <v>1.2554661157030324E-2</v>
      </c>
      <c r="H46" s="235">
        <f t="shared" si="9"/>
        <v>1.2130690820290457E-2</v>
      </c>
      <c r="I46" s="235">
        <f t="shared" si="9"/>
        <v>1.2811403552144449E-2</v>
      </c>
      <c r="J46" s="235">
        <f t="shared" si="9"/>
        <v>1.3010725457546482E-2</v>
      </c>
      <c r="K46" s="235">
        <f t="shared" si="9"/>
        <v>1.3434150561663348E-2</v>
      </c>
      <c r="L46" s="235">
        <f t="shared" si="9"/>
        <v>1.4100776255088883E-2</v>
      </c>
      <c r="M46" s="235">
        <f t="shared" si="9"/>
        <v>1.7174657735648226E-2</v>
      </c>
      <c r="N46" s="235">
        <f t="shared" si="9"/>
        <v>1.4196922729910036E-2</v>
      </c>
      <c r="O46" s="235">
        <f t="shared" si="9"/>
        <v>1.1943898661058137E-2</v>
      </c>
      <c r="P46" s="235">
        <f t="shared" si="9"/>
        <v>1.0233037722180429E-2</v>
      </c>
      <c r="Q46" s="235">
        <f t="shared" si="9"/>
        <v>1.0888073896803891E-2</v>
      </c>
      <c r="R46" s="235">
        <f t="shared" si="9"/>
        <v>1.1426679638706303E-2</v>
      </c>
      <c r="S46" s="235">
        <f t="shared" si="9"/>
        <v>1.1226605591946184E-2</v>
      </c>
      <c r="T46" s="235">
        <f t="shared" si="9"/>
        <v>1.2897533393163236E-2</v>
      </c>
      <c r="U46" s="235">
        <f t="shared" si="9"/>
        <v>1.2867487153804168E-2</v>
      </c>
      <c r="V46" s="235">
        <f t="shared" si="9"/>
        <v>1.1743758795536827E-2</v>
      </c>
      <c r="W46" s="235">
        <f t="shared" si="9"/>
        <v>1.214906124766583E-2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5.9124329871649693E-2</v>
      </c>
      <c r="C47" s="236">
        <f t="shared" si="10"/>
        <v>6.2378460698830983E-2</v>
      </c>
      <c r="D47" s="236">
        <f t="shared" si="10"/>
        <v>5.8523704333300917E-2</v>
      </c>
      <c r="E47" s="236">
        <f t="shared" si="10"/>
        <v>5.6477997173647682E-2</v>
      </c>
      <c r="F47" s="236">
        <f t="shared" si="10"/>
        <v>6.2046562319896331E-2</v>
      </c>
      <c r="G47" s="236">
        <f t="shared" si="10"/>
        <v>9.9278799016006794E-2</v>
      </c>
      <c r="H47" s="236">
        <f t="shared" si="10"/>
        <v>9.0599548449740441E-2</v>
      </c>
      <c r="I47" s="236">
        <f t="shared" si="10"/>
        <v>9.2781530259095135E-2</v>
      </c>
      <c r="J47" s="236">
        <f t="shared" si="10"/>
        <v>8.7799253249406656E-2</v>
      </c>
      <c r="K47" s="236">
        <f t="shared" si="10"/>
        <v>8.8354006878687996E-2</v>
      </c>
      <c r="L47" s="236">
        <f t="shared" si="10"/>
        <v>9.3102345990387303E-2</v>
      </c>
      <c r="M47" s="236">
        <f t="shared" si="10"/>
        <v>0.14731678971191633</v>
      </c>
      <c r="N47" s="236">
        <f t="shared" si="10"/>
        <v>0.12782103210036971</v>
      </c>
      <c r="O47" s="236">
        <f t="shared" si="10"/>
        <v>9.4375535584248785E-2</v>
      </c>
      <c r="P47" s="236">
        <f t="shared" si="10"/>
        <v>0.10250043468828182</v>
      </c>
      <c r="Q47" s="236">
        <f t="shared" si="10"/>
        <v>0.11460763737452107</v>
      </c>
      <c r="R47" s="236">
        <f t="shared" si="10"/>
        <v>0.10793656287179675</v>
      </c>
      <c r="S47" s="236">
        <f t="shared" si="10"/>
        <v>0.1185510627927247</v>
      </c>
      <c r="T47" s="236">
        <f t="shared" si="10"/>
        <v>0.11661237837083746</v>
      </c>
      <c r="U47" s="236">
        <f t="shared" si="10"/>
        <v>0.12145278429776434</v>
      </c>
      <c r="V47" s="236">
        <f t="shared" si="10"/>
        <v>0.10920637445188239</v>
      </c>
      <c r="W47" s="236">
        <f t="shared" si="10"/>
        <v>0.10918435840953797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0.8964304988938504</v>
      </c>
      <c r="C48" s="237">
        <f t="shared" si="11"/>
        <v>0.89028659416620592</v>
      </c>
      <c r="D48" s="237">
        <f t="shared" si="11"/>
        <v>0.89335822484954053</v>
      </c>
      <c r="E48" s="237">
        <f t="shared" si="11"/>
        <v>0.89471883220245463</v>
      </c>
      <c r="F48" s="237">
        <f t="shared" si="11"/>
        <v>0.88998779008649365</v>
      </c>
      <c r="G48" s="237">
        <f t="shared" si="11"/>
        <v>0.84996517403710947</v>
      </c>
      <c r="H48" s="237">
        <f t="shared" si="11"/>
        <v>0.85600222250834856</v>
      </c>
      <c r="I48" s="237">
        <f t="shared" si="11"/>
        <v>0.85220872033516604</v>
      </c>
      <c r="J48" s="237">
        <f t="shared" si="11"/>
        <v>0.85582257872652634</v>
      </c>
      <c r="K48" s="237">
        <f t="shared" si="11"/>
        <v>0.85124688829061335</v>
      </c>
      <c r="L48" s="237">
        <f t="shared" si="11"/>
        <v>0.8418693632940355</v>
      </c>
      <c r="M48" s="237">
        <f t="shared" si="11"/>
        <v>0.7834249728207382</v>
      </c>
      <c r="N48" s="237">
        <f t="shared" si="11"/>
        <v>0.79451096572093827</v>
      </c>
      <c r="O48" s="237">
        <f t="shared" si="11"/>
        <v>0.83642633972104474</v>
      </c>
      <c r="P48" s="237">
        <f t="shared" si="11"/>
        <v>0.83594573854651566</v>
      </c>
      <c r="Q48" s="237">
        <f t="shared" si="11"/>
        <v>0.82113862886599487</v>
      </c>
      <c r="R48" s="237">
        <f t="shared" si="11"/>
        <v>0.82683229506313116</v>
      </c>
      <c r="S48" s="237">
        <f t="shared" si="11"/>
        <v>0.81848594023293797</v>
      </c>
      <c r="T48" s="237">
        <f t="shared" si="11"/>
        <v>0.81689279438708839</v>
      </c>
      <c r="U48" s="237">
        <f t="shared" si="11"/>
        <v>0.81234847502281171</v>
      </c>
      <c r="V48" s="237">
        <f t="shared" si="11"/>
        <v>0.82814007976626181</v>
      </c>
      <c r="W48" s="237">
        <f t="shared" si="11"/>
        <v>0.82624077436984367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CY: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122.43849610779185</v>
      </c>
      <c r="C5" s="225">
        <f t="shared" si="0"/>
        <v>115.01333818973495</v>
      </c>
      <c r="D5" s="225">
        <f t="shared" si="0"/>
        <v>118.18942107177833</v>
      </c>
      <c r="E5" s="225">
        <f t="shared" si="0"/>
        <v>125.29362655084829</v>
      </c>
      <c r="F5" s="225">
        <f t="shared" si="0"/>
        <v>135.04766799390347</v>
      </c>
      <c r="G5" s="225">
        <f t="shared" si="0"/>
        <v>129.8340128126606</v>
      </c>
      <c r="H5" s="225">
        <f t="shared" si="0"/>
        <v>126.1350194566178</v>
      </c>
      <c r="I5" s="225">
        <f t="shared" si="0"/>
        <v>131.76450319415937</v>
      </c>
      <c r="J5" s="225">
        <f t="shared" si="0"/>
        <v>136.00738383172211</v>
      </c>
      <c r="K5" s="225">
        <f t="shared" si="0"/>
        <v>119.12373431796317</v>
      </c>
      <c r="L5" s="225">
        <f t="shared" si="0"/>
        <v>108.35296843751493</v>
      </c>
      <c r="M5" s="225">
        <f t="shared" si="0"/>
        <v>94.488583110203223</v>
      </c>
      <c r="N5" s="225">
        <f t="shared" si="0"/>
        <v>81.120117533489349</v>
      </c>
      <c r="O5" s="225">
        <f t="shared" si="0"/>
        <v>85.923966701516903</v>
      </c>
      <c r="P5" s="225">
        <f t="shared" si="0"/>
        <v>104.32429908170079</v>
      </c>
      <c r="Q5" s="225">
        <f t="shared" si="0"/>
        <v>98.480966737829107</v>
      </c>
      <c r="R5" s="225">
        <f t="shared" si="0"/>
        <v>100.4718164589511</v>
      </c>
      <c r="S5" s="225">
        <f t="shared" si="0"/>
        <v>109.98324542823721</v>
      </c>
      <c r="T5" s="225">
        <f t="shared" si="0"/>
        <v>108.42249351087597</v>
      </c>
      <c r="U5" s="225">
        <f t="shared" si="0"/>
        <v>110.30807088593264</v>
      </c>
      <c r="V5" s="225">
        <f t="shared" si="0"/>
        <v>117.72957755367229</v>
      </c>
      <c r="W5" s="225">
        <f t="shared" si="0"/>
        <v>119.62637730485676</v>
      </c>
    </row>
    <row r="6" spans="1:23" ht="12" customHeight="1" x14ac:dyDescent="0.25">
      <c r="A6" s="202" t="s">
        <v>92</v>
      </c>
      <c r="B6" s="226">
        <v>0.95950883531698694</v>
      </c>
      <c r="C6" s="226">
        <v>0.92218167604635604</v>
      </c>
      <c r="D6" s="226">
        <v>0.96908056252908858</v>
      </c>
      <c r="E6" s="226">
        <v>1.028037370944751</v>
      </c>
      <c r="F6" s="226">
        <v>1.1205635921134272</v>
      </c>
      <c r="G6" s="226">
        <v>1.0451137963057027</v>
      </c>
      <c r="H6" s="226">
        <v>1.0691845663154815</v>
      </c>
      <c r="I6" s="226">
        <v>1.175613409614245</v>
      </c>
      <c r="J6" s="226">
        <v>1.2422172104328837</v>
      </c>
      <c r="K6" s="226">
        <v>1.1537370745141122</v>
      </c>
      <c r="L6" s="226">
        <v>1.1072397992419629</v>
      </c>
      <c r="M6" s="226">
        <v>0.99774430388560975</v>
      </c>
      <c r="N6" s="226">
        <v>0.94514010009386995</v>
      </c>
      <c r="O6" s="226">
        <v>0.92925091351722988</v>
      </c>
      <c r="P6" s="226">
        <v>1.0181945892440691</v>
      </c>
      <c r="Q6" s="226">
        <v>0.96016338161721393</v>
      </c>
      <c r="R6" s="226">
        <v>0.98043177670406079</v>
      </c>
      <c r="S6" s="226">
        <v>1.0188166786928059</v>
      </c>
      <c r="T6" s="226">
        <v>1.0299978276141881</v>
      </c>
      <c r="U6" s="226">
        <v>1.0108993507351756</v>
      </c>
      <c r="V6" s="226">
        <v>1.0389589390421126</v>
      </c>
      <c r="W6" s="226">
        <v>1.0959929572390008</v>
      </c>
    </row>
    <row r="7" spans="1:23" ht="12" customHeight="1" x14ac:dyDescent="0.25">
      <c r="A7" s="202" t="s">
        <v>93</v>
      </c>
      <c r="B7" s="226">
        <v>0.22657913684388312</v>
      </c>
      <c r="C7" s="226">
        <v>0.22009450575594505</v>
      </c>
      <c r="D7" s="226">
        <v>0.22795621678908301</v>
      </c>
      <c r="E7" s="226">
        <v>0.23710120924523587</v>
      </c>
      <c r="F7" s="226">
        <v>0.25636953548265007</v>
      </c>
      <c r="G7" s="226">
        <v>0.24847422537355998</v>
      </c>
      <c r="H7" s="226">
        <v>0.25449863947732915</v>
      </c>
      <c r="I7" s="226">
        <v>0.2589403161880246</v>
      </c>
      <c r="J7" s="226">
        <v>0.2694871493215813</v>
      </c>
      <c r="K7" s="226">
        <v>0.26230305568327539</v>
      </c>
      <c r="L7" s="226">
        <v>0.25583018016140968</v>
      </c>
      <c r="M7" s="226">
        <v>0.22567384709518745</v>
      </c>
      <c r="N7" s="226">
        <v>0.22998650384154745</v>
      </c>
      <c r="O7" s="226">
        <v>0.24013779985877245</v>
      </c>
      <c r="P7" s="226">
        <v>0.27948415897182621</v>
      </c>
      <c r="Q7" s="226">
        <v>0.2661906611611668</v>
      </c>
      <c r="R7" s="226">
        <v>0.26361725859583057</v>
      </c>
      <c r="S7" s="226">
        <v>0.26462091964594375</v>
      </c>
      <c r="T7" s="226">
        <v>0.26630807188179351</v>
      </c>
      <c r="U7" s="226">
        <v>0.25791131530397426</v>
      </c>
      <c r="V7" s="226">
        <v>0.27560644966864822</v>
      </c>
      <c r="W7" s="226">
        <v>0.28697841120099626</v>
      </c>
    </row>
    <row r="8" spans="1:23" ht="12" customHeight="1" x14ac:dyDescent="0.25">
      <c r="A8" s="202" t="s">
        <v>94</v>
      </c>
      <c r="B8" s="226">
        <v>1.8997842501121107</v>
      </c>
      <c r="C8" s="226">
        <v>1.960832520530476</v>
      </c>
      <c r="D8" s="226">
        <v>2.0880032124973278</v>
      </c>
      <c r="E8" s="226">
        <v>2.2937333622879033</v>
      </c>
      <c r="F8" s="226">
        <v>2.3781346827414791</v>
      </c>
      <c r="G8" s="226">
        <v>2.4416992988932904</v>
      </c>
      <c r="H8" s="226">
        <v>2.5674621644350419</v>
      </c>
      <c r="I8" s="226">
        <v>2.8132505893276547</v>
      </c>
      <c r="J8" s="226">
        <v>2.9918609242037468</v>
      </c>
      <c r="K8" s="226">
        <v>2.7905677448023973</v>
      </c>
      <c r="L8" s="226">
        <v>2.7785635230144692</v>
      </c>
      <c r="M8" s="226">
        <v>2.6426044061482554</v>
      </c>
      <c r="N8" s="226">
        <v>2.6101532406595442</v>
      </c>
      <c r="O8" s="226">
        <v>2.3367445519100034</v>
      </c>
      <c r="P8" s="226">
        <v>2.3206623591174171</v>
      </c>
      <c r="Q8" s="226">
        <v>2.3770856999863152</v>
      </c>
      <c r="R8" s="226">
        <v>2.5124090479936276</v>
      </c>
      <c r="S8" s="226">
        <v>2.7669895874894155</v>
      </c>
      <c r="T8" s="226">
        <v>2.8157824017040474</v>
      </c>
      <c r="U8" s="226">
        <v>2.9157247072784647</v>
      </c>
      <c r="V8" s="226">
        <v>2.8479846531048576</v>
      </c>
      <c r="W8" s="226">
        <v>2.9681075295356796</v>
      </c>
    </row>
    <row r="9" spans="1:23" ht="12" customHeight="1" x14ac:dyDescent="0.25">
      <c r="A9" s="202" t="s">
        <v>95</v>
      </c>
      <c r="B9" s="226">
        <v>1.0909100346292251</v>
      </c>
      <c r="C9" s="226">
        <v>1.0784694705790223</v>
      </c>
      <c r="D9" s="226">
        <v>1.1256947508185497</v>
      </c>
      <c r="E9" s="226">
        <v>1.1906953396779953</v>
      </c>
      <c r="F9" s="226">
        <v>1.2568157141714367</v>
      </c>
      <c r="G9" s="226">
        <v>1.2612024587773478</v>
      </c>
      <c r="H9" s="226">
        <v>1.3062862706760026</v>
      </c>
      <c r="I9" s="226">
        <v>1.3631424413970645</v>
      </c>
      <c r="J9" s="226">
        <v>1.4231428440879359</v>
      </c>
      <c r="K9" s="226">
        <v>1.4051883302790267</v>
      </c>
      <c r="L9" s="226">
        <v>1.4086626639597946</v>
      </c>
      <c r="M9" s="226">
        <v>1.2939956493700635</v>
      </c>
      <c r="N9" s="226">
        <v>1.371879053504016</v>
      </c>
      <c r="O9" s="226">
        <v>1.3287255670096438</v>
      </c>
      <c r="P9" s="226">
        <v>1.4840851250988267</v>
      </c>
      <c r="Q9" s="226">
        <v>1.4635353725585456</v>
      </c>
      <c r="R9" s="226">
        <v>1.4941413995986206</v>
      </c>
      <c r="S9" s="226">
        <v>1.5326423925780648</v>
      </c>
      <c r="T9" s="226">
        <v>1.5474463638155473</v>
      </c>
      <c r="U9" s="226">
        <v>1.5514951326612911</v>
      </c>
      <c r="V9" s="226">
        <v>1.6044140128766797</v>
      </c>
      <c r="W9" s="226">
        <v>1.6614927178559864</v>
      </c>
    </row>
    <row r="10" spans="1:23" ht="12" customHeight="1" x14ac:dyDescent="0.25">
      <c r="A10" s="36" t="s">
        <v>96</v>
      </c>
      <c r="B10" s="227">
        <f t="shared" ref="B10:W10" si="1">SUM(B11:B15)</f>
        <v>1.8513802115112692</v>
      </c>
      <c r="C10" s="227">
        <f t="shared" si="1"/>
        <v>1.8882261182145323</v>
      </c>
      <c r="D10" s="227">
        <f t="shared" si="1"/>
        <v>1.9450003852298539</v>
      </c>
      <c r="E10" s="227">
        <f t="shared" si="1"/>
        <v>2.0904348659948075</v>
      </c>
      <c r="F10" s="227">
        <f t="shared" si="1"/>
        <v>2.2340465263437741</v>
      </c>
      <c r="G10" s="227">
        <f t="shared" si="1"/>
        <v>2.6802520180526024</v>
      </c>
      <c r="H10" s="227">
        <f t="shared" si="1"/>
        <v>2.5263584067659122</v>
      </c>
      <c r="I10" s="227">
        <f t="shared" si="1"/>
        <v>2.8002179801432834</v>
      </c>
      <c r="J10" s="227">
        <f t="shared" si="1"/>
        <v>2.9229071781541793</v>
      </c>
      <c r="K10" s="227">
        <f t="shared" si="1"/>
        <v>2.666709627320647</v>
      </c>
      <c r="L10" s="227">
        <f t="shared" si="1"/>
        <v>2.5561102699168607</v>
      </c>
      <c r="M10" s="227">
        <f t="shared" si="1"/>
        <v>2.7139593047404884</v>
      </c>
      <c r="N10" s="227">
        <f t="shared" si="1"/>
        <v>1.9164571606793857</v>
      </c>
      <c r="O10" s="227">
        <f t="shared" si="1"/>
        <v>1.7673322595182277</v>
      </c>
      <c r="P10" s="227">
        <f t="shared" si="1"/>
        <v>1.8241197900091239</v>
      </c>
      <c r="Q10" s="227">
        <f t="shared" si="1"/>
        <v>1.7839852588762426</v>
      </c>
      <c r="R10" s="227">
        <f t="shared" si="1"/>
        <v>1.9151000446559965</v>
      </c>
      <c r="S10" s="227">
        <f t="shared" si="1"/>
        <v>2.0239021471215528</v>
      </c>
      <c r="T10" s="227">
        <f t="shared" si="1"/>
        <v>2.2410063570304519</v>
      </c>
      <c r="U10" s="227">
        <f t="shared" si="1"/>
        <v>2.237403279010262</v>
      </c>
      <c r="V10" s="227">
        <f t="shared" si="1"/>
        <v>2.1794275373679919</v>
      </c>
      <c r="W10" s="227">
        <f t="shared" si="1"/>
        <v>2.2610190102882957</v>
      </c>
    </row>
    <row r="11" spans="1:23" ht="12" customHeight="1" x14ac:dyDescent="0.25">
      <c r="A11" s="37" t="s">
        <v>83</v>
      </c>
      <c r="B11" s="228">
        <v>0.43603853994702024</v>
      </c>
      <c r="C11" s="228">
        <v>0.4406530703763144</v>
      </c>
      <c r="D11" s="228">
        <v>0.41734794447418794</v>
      </c>
      <c r="E11" s="228">
        <v>0.42617479323433405</v>
      </c>
      <c r="F11" s="228">
        <v>0.45615810943010759</v>
      </c>
      <c r="G11" s="228">
        <v>0.8990637693257959</v>
      </c>
      <c r="H11" s="228">
        <v>0.65675452622813324</v>
      </c>
      <c r="I11" s="228">
        <v>0.68332608200379841</v>
      </c>
      <c r="J11" s="228">
        <v>0.66361815994506668</v>
      </c>
      <c r="K11" s="228">
        <v>0.56234550621926849</v>
      </c>
      <c r="L11" s="228">
        <v>0.48384062198468331</v>
      </c>
      <c r="M11" s="228">
        <v>0.77207159673829606</v>
      </c>
      <c r="N11" s="228">
        <v>0.26760318487251522</v>
      </c>
      <c r="O11" s="228">
        <v>0.11463838852490141</v>
      </c>
      <c r="P11" s="228">
        <v>0.19668189107516959</v>
      </c>
      <c r="Q11" s="228">
        <v>0.22185907781193975</v>
      </c>
      <c r="R11" s="228">
        <v>0.23826354671960268</v>
      </c>
      <c r="S11" s="228">
        <v>0.28922549880148019</v>
      </c>
      <c r="T11" s="228">
        <v>0.22436037805428616</v>
      </c>
      <c r="U11" s="228">
        <v>0.28594736861590242</v>
      </c>
      <c r="V11" s="228">
        <v>0.28148835932946614</v>
      </c>
      <c r="W11" s="228">
        <v>0.35707774457215502</v>
      </c>
    </row>
    <row r="12" spans="1:23" ht="12" customHeight="1" x14ac:dyDescent="0.25">
      <c r="A12" s="37" t="s">
        <v>72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4.7198476826025982E-4</v>
      </c>
      <c r="L12" s="228">
        <v>1.204728124940796E-3</v>
      </c>
      <c r="M12" s="228">
        <v>5.450667138780195E-3</v>
      </c>
      <c r="N12" s="228">
        <v>1.7119327824903021E-2</v>
      </c>
      <c r="O12" s="228">
        <v>1.5042517885589531E-2</v>
      </c>
      <c r="P12" s="228">
        <v>1.751880296747561E-2</v>
      </c>
      <c r="Q12" s="228">
        <v>2.0822052963090691E-2</v>
      </c>
      <c r="R12" s="228">
        <v>1.8081553259043079E-2</v>
      </c>
      <c r="S12" s="228">
        <v>2.3950313461410751E-2</v>
      </c>
      <c r="T12" s="228">
        <v>2.145261121474476E-2</v>
      </c>
      <c r="U12" s="228">
        <v>2.1606697312032991E-2</v>
      </c>
      <c r="V12" s="228">
        <v>2.0450872510363372E-2</v>
      </c>
      <c r="W12" s="228">
        <v>1.8715938964175921E-2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0.25929682724123837</v>
      </c>
      <c r="U13" s="228">
        <v>0.26235628483459983</v>
      </c>
      <c r="V13" s="228">
        <v>0.26595523845466473</v>
      </c>
      <c r="W13" s="228">
        <v>0.26735683441902591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1.4153416715642488</v>
      </c>
      <c r="C15" s="229">
        <v>1.4475730478382178</v>
      </c>
      <c r="D15" s="229">
        <v>1.527652440755666</v>
      </c>
      <c r="E15" s="229">
        <v>1.6642600727604735</v>
      </c>
      <c r="F15" s="229">
        <v>1.7778884169136666</v>
      </c>
      <c r="G15" s="229">
        <v>1.7811882487268065</v>
      </c>
      <c r="H15" s="229">
        <v>1.869603880537779</v>
      </c>
      <c r="I15" s="229">
        <v>2.1168918981394849</v>
      </c>
      <c r="J15" s="229">
        <v>2.2592890182091128</v>
      </c>
      <c r="K15" s="229">
        <v>2.1038921363331182</v>
      </c>
      <c r="L15" s="229">
        <v>2.0710649198072368</v>
      </c>
      <c r="M15" s="229">
        <v>1.9364370408634122</v>
      </c>
      <c r="N15" s="229">
        <v>1.6317346479819674</v>
      </c>
      <c r="O15" s="229">
        <v>1.6376513531077368</v>
      </c>
      <c r="P15" s="229">
        <v>1.6099190959664789</v>
      </c>
      <c r="Q15" s="229">
        <v>1.5413041281012121</v>
      </c>
      <c r="R15" s="229">
        <v>1.6587549446773509</v>
      </c>
      <c r="S15" s="229">
        <v>1.7107263348586621</v>
      </c>
      <c r="T15" s="229">
        <v>1.7358965405201827</v>
      </c>
      <c r="U15" s="229">
        <v>1.6674929282477267</v>
      </c>
      <c r="V15" s="229">
        <v>1.6115330670734975</v>
      </c>
      <c r="W15" s="229">
        <v>1.6178684923329389</v>
      </c>
    </row>
    <row r="16" spans="1:23" ht="12" customHeight="1" x14ac:dyDescent="0.25">
      <c r="A16" s="39" t="s">
        <v>98</v>
      </c>
      <c r="B16" s="230">
        <f t="shared" ref="B16:W16" si="2">SUM(B17:B26)</f>
        <v>6.6424020706118778</v>
      </c>
      <c r="C16" s="230">
        <f t="shared" si="2"/>
        <v>6.5609870828741013</v>
      </c>
      <c r="D16" s="230">
        <f t="shared" si="2"/>
        <v>6.2978253482282982</v>
      </c>
      <c r="E16" s="230">
        <f t="shared" si="2"/>
        <v>6.402102458949166</v>
      </c>
      <c r="F16" s="230">
        <f t="shared" si="2"/>
        <v>7.2984360798147332</v>
      </c>
      <c r="G16" s="230">
        <f t="shared" si="2"/>
        <v>10.980068054487059</v>
      </c>
      <c r="H16" s="230">
        <f t="shared" si="2"/>
        <v>10.088011236403107</v>
      </c>
      <c r="I16" s="230">
        <f t="shared" si="2"/>
        <v>10.486027964289397</v>
      </c>
      <c r="J16" s="230">
        <f t="shared" si="2"/>
        <v>10.13120954394252</v>
      </c>
      <c r="K16" s="230">
        <f t="shared" si="2"/>
        <v>9.1334981183185437</v>
      </c>
      <c r="L16" s="230">
        <f t="shared" si="2"/>
        <v>8.666921863092572</v>
      </c>
      <c r="M16" s="230">
        <f t="shared" si="2"/>
        <v>12.037244372286226</v>
      </c>
      <c r="N16" s="230">
        <f t="shared" si="2"/>
        <v>9.7248771436270172</v>
      </c>
      <c r="O16" s="230">
        <f t="shared" si="2"/>
        <v>7.593686898478464</v>
      </c>
      <c r="P16" s="230">
        <f t="shared" si="2"/>
        <v>10.026980068892357</v>
      </c>
      <c r="Q16" s="230">
        <f t="shared" si="2"/>
        <v>10.805756366247504</v>
      </c>
      <c r="R16" s="230">
        <f t="shared" si="2"/>
        <v>10.192870776235157</v>
      </c>
      <c r="S16" s="230">
        <f t="shared" si="2"/>
        <v>12.341012509794634</v>
      </c>
      <c r="T16" s="230">
        <f t="shared" si="2"/>
        <v>11.826837031820901</v>
      </c>
      <c r="U16" s="230">
        <f t="shared" si="2"/>
        <v>12.42655707295342</v>
      </c>
      <c r="V16" s="230">
        <f t="shared" si="2"/>
        <v>11.912892057976094</v>
      </c>
      <c r="W16" s="230">
        <f t="shared" si="2"/>
        <v>11.992167878268138</v>
      </c>
    </row>
    <row r="17" spans="1:23" ht="12" customHeight="1" x14ac:dyDescent="0.25">
      <c r="A17" s="46" t="s">
        <v>30</v>
      </c>
      <c r="B17" s="231">
        <v>0.137242543595158</v>
      </c>
      <c r="C17" s="231">
        <v>0.13627572212895758</v>
      </c>
      <c r="D17" s="231">
        <v>0.12597026512607745</v>
      </c>
      <c r="E17" s="231">
        <v>0.12031914735966157</v>
      </c>
      <c r="F17" s="231">
        <v>0.14690917145988969</v>
      </c>
      <c r="G17" s="231">
        <v>0.12748523431483583</v>
      </c>
      <c r="H17" s="231">
        <v>0.13904093335510953</v>
      </c>
      <c r="I17" s="231">
        <v>8.5549660511842415E-2</v>
      </c>
      <c r="J17" s="231">
        <v>6.555229098688177E-2</v>
      </c>
      <c r="K17" s="231">
        <v>3.9978628842265225E-2</v>
      </c>
      <c r="L17" s="231">
        <v>4.4872506739202747E-2</v>
      </c>
      <c r="M17" s="231">
        <v>1.2796959477918569E-2</v>
      </c>
      <c r="N17" s="231">
        <v>2.1835942867982837E-4</v>
      </c>
      <c r="O17" s="231">
        <v>2.0320629772482534E-4</v>
      </c>
      <c r="P17" s="231">
        <v>2.8373620270719414E-3</v>
      </c>
      <c r="Q17" s="231">
        <v>8.1740421399583308E-3</v>
      </c>
      <c r="R17" s="231">
        <v>0</v>
      </c>
      <c r="S17" s="231">
        <v>6.3340363175728347E-3</v>
      </c>
      <c r="T17" s="231">
        <v>3.485042026890512E-2</v>
      </c>
      <c r="U17" s="231">
        <v>2.963670959842437E-2</v>
      </c>
      <c r="V17" s="231">
        <v>3.6711005874937225E-2</v>
      </c>
      <c r="W17" s="231">
        <v>0.12473532563126383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1.9295807434425762</v>
      </c>
      <c r="I19" s="231">
        <v>1.9347513256355835</v>
      </c>
      <c r="J19" s="231">
        <v>1.7017723408254868</v>
      </c>
      <c r="K19" s="231">
        <v>1.9370276567085254</v>
      </c>
      <c r="L19" s="231">
        <v>1.7046177683004875</v>
      </c>
      <c r="M19" s="231">
        <v>2.1672172182414635</v>
      </c>
      <c r="N19" s="231">
        <v>2.5357976289200694</v>
      </c>
      <c r="O19" s="231">
        <v>1.855036941065054</v>
      </c>
      <c r="P19" s="231">
        <v>2.0597435956339432</v>
      </c>
      <c r="Q19" s="231">
        <v>2.4996929651836055</v>
      </c>
      <c r="R19" s="231">
        <v>2.0572735847227008</v>
      </c>
      <c r="S19" s="231">
        <v>2.8127351664178741</v>
      </c>
      <c r="T19" s="231">
        <v>2.9477978463736547</v>
      </c>
      <c r="U19" s="231">
        <v>3.2413016989921628</v>
      </c>
      <c r="V19" s="231">
        <v>2.9931465049813655</v>
      </c>
      <c r="W19" s="231">
        <v>2.7989443250371715</v>
      </c>
    </row>
    <row r="20" spans="1:23" ht="12" customHeight="1" x14ac:dyDescent="0.25">
      <c r="A20" s="46" t="s">
        <v>83</v>
      </c>
      <c r="B20" s="231">
        <v>5.6021701222419731</v>
      </c>
      <c r="C20" s="231">
        <v>5.662146455473362</v>
      </c>
      <c r="D20" s="231">
        <v>5.4348192846276788</v>
      </c>
      <c r="E20" s="231">
        <v>5.583923173312451</v>
      </c>
      <c r="F20" s="231">
        <v>4.305971487192541</v>
      </c>
      <c r="G20" s="231">
        <v>4.3014272371138098</v>
      </c>
      <c r="H20" s="231">
        <v>3.9703004016925729</v>
      </c>
      <c r="I20" s="231">
        <v>3.1871862006122078</v>
      </c>
      <c r="J20" s="231">
        <v>3.4332892215958299</v>
      </c>
      <c r="K20" s="231">
        <v>3.4667417027253631</v>
      </c>
      <c r="L20" s="231">
        <v>2.6686590315885925</v>
      </c>
      <c r="M20" s="231">
        <v>2.9628664333835188</v>
      </c>
      <c r="N20" s="231">
        <v>2.9150917882699989</v>
      </c>
      <c r="O20" s="231">
        <v>1.3397780503480274</v>
      </c>
      <c r="P20" s="231">
        <v>1.5625087954747183</v>
      </c>
      <c r="Q20" s="231">
        <v>2.2810249098133095</v>
      </c>
      <c r="R20" s="231">
        <v>2.1298414756309096</v>
      </c>
      <c r="S20" s="231">
        <v>3.0069958384733844</v>
      </c>
      <c r="T20" s="231">
        <v>2.5643450794378153</v>
      </c>
      <c r="U20" s="231">
        <v>3.0662025961729888</v>
      </c>
      <c r="V20" s="231">
        <v>2.904336767113854</v>
      </c>
      <c r="W20" s="231">
        <v>3.5019984956363026</v>
      </c>
    </row>
    <row r="21" spans="1:23" ht="12" customHeight="1" x14ac:dyDescent="0.25">
      <c r="A21" s="46" t="s">
        <v>70</v>
      </c>
      <c r="B21" s="231">
        <v>0.29563196938849534</v>
      </c>
      <c r="C21" s="231">
        <v>0.21568548104113863</v>
      </c>
      <c r="D21" s="231">
        <v>0.20645104095918165</v>
      </c>
      <c r="E21" s="231">
        <v>0.21495285734866931</v>
      </c>
      <c r="F21" s="231">
        <v>0.25450000306132825</v>
      </c>
      <c r="G21" s="231">
        <v>4.8580456798551959</v>
      </c>
      <c r="H21" s="231">
        <v>3.50419368368282</v>
      </c>
      <c r="I21" s="231">
        <v>4.9026417840978445</v>
      </c>
      <c r="J21" s="231">
        <v>4.5636951111408344</v>
      </c>
      <c r="K21" s="231">
        <v>3.1344584799414714</v>
      </c>
      <c r="L21" s="231">
        <v>3.6442967420667887</v>
      </c>
      <c r="M21" s="231">
        <v>6.1215363618139307</v>
      </c>
      <c r="N21" s="231">
        <v>3.59441523830903</v>
      </c>
      <c r="O21" s="231">
        <v>3.2452934592476574</v>
      </c>
      <c r="P21" s="231">
        <v>3.7063993289219215</v>
      </c>
      <c r="Q21" s="231">
        <v>3.8968516328090801</v>
      </c>
      <c r="R21" s="231">
        <v>4.1932082418894661</v>
      </c>
      <c r="S21" s="231">
        <v>4.8405628096917042</v>
      </c>
      <c r="T21" s="231">
        <v>4.5908421749394623</v>
      </c>
      <c r="U21" s="231">
        <v>4.2536810790042336</v>
      </c>
      <c r="V21" s="231">
        <v>4.1878184463435044</v>
      </c>
      <c r="W21" s="231">
        <v>4.1717538922799182</v>
      </c>
    </row>
    <row r="22" spans="1:23" ht="12" customHeight="1" x14ac:dyDescent="0.25">
      <c r="A22" s="46" t="s">
        <v>34</v>
      </c>
      <c r="B22" s="231">
        <v>0.60212197059742512</v>
      </c>
      <c r="C22" s="231">
        <v>0.53626959553655729</v>
      </c>
      <c r="D22" s="231">
        <v>0.5205071748470872</v>
      </c>
      <c r="E22" s="231">
        <v>0.46020634530428894</v>
      </c>
      <c r="F22" s="231">
        <v>2.5693451248652095</v>
      </c>
      <c r="G22" s="231">
        <v>1.6737772221100047</v>
      </c>
      <c r="H22" s="231">
        <v>0.53034068078366048</v>
      </c>
      <c r="I22" s="231">
        <v>0.34548486274299289</v>
      </c>
      <c r="J22" s="231">
        <v>0.33285089243253008</v>
      </c>
      <c r="K22" s="231">
        <v>0.41344466176829187</v>
      </c>
      <c r="L22" s="231">
        <v>0.31144604451181507</v>
      </c>
      <c r="M22" s="231">
        <v>0.16215002420805452</v>
      </c>
      <c r="N22" s="231">
        <v>0.16399305694737051</v>
      </c>
      <c r="O22" s="231">
        <v>0.60369347705011489</v>
      </c>
      <c r="P22" s="231">
        <v>1.1051999647974007</v>
      </c>
      <c r="Q22" s="231">
        <v>0.74811893555397069</v>
      </c>
      <c r="R22" s="231">
        <v>0.55294382794636354</v>
      </c>
      <c r="S22" s="231">
        <v>0.32979917845221313</v>
      </c>
      <c r="T22" s="231">
        <v>0.20679029330017284</v>
      </c>
      <c r="U22" s="231">
        <v>0.12714574588002109</v>
      </c>
      <c r="V22" s="231">
        <v>0.24181063973094918</v>
      </c>
      <c r="W22" s="231">
        <v>3.9919265401494472E-2</v>
      </c>
    </row>
    <row r="23" spans="1:23" ht="12" customHeight="1" x14ac:dyDescent="0.25">
      <c r="A23" s="46" t="s">
        <v>72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9.205213101636335E-2</v>
      </c>
      <c r="L23" s="231">
        <v>0.24116640545669099</v>
      </c>
      <c r="M23" s="231">
        <v>0.59564664958122482</v>
      </c>
      <c r="N23" s="231">
        <v>0.50800539941658118</v>
      </c>
      <c r="O23" s="231">
        <v>0.51966881408704846</v>
      </c>
      <c r="P23" s="231">
        <v>0.49281721491440122</v>
      </c>
      <c r="Q23" s="231">
        <v>0.48174882517364814</v>
      </c>
      <c r="R23" s="231">
        <v>0.48690405933579933</v>
      </c>
      <c r="S23" s="231">
        <v>0.42566023293802202</v>
      </c>
      <c r="T23" s="231">
        <v>0.41794983522686524</v>
      </c>
      <c r="U23" s="231">
        <v>0.39540160303971267</v>
      </c>
      <c r="V23" s="231">
        <v>0.42261826890800841</v>
      </c>
      <c r="W23" s="231">
        <v>0.43935074045431816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5.2354647888271837E-3</v>
      </c>
      <c r="C25" s="231">
        <v>1.0609828694084857E-2</v>
      </c>
      <c r="D25" s="231">
        <v>1.0077582668273565E-2</v>
      </c>
      <c r="E25" s="231">
        <v>2.2700935624095083E-2</v>
      </c>
      <c r="F25" s="231">
        <v>2.1710293235765555E-2</v>
      </c>
      <c r="G25" s="231">
        <v>1.9332681093213889E-2</v>
      </c>
      <c r="H25" s="231">
        <v>1.4554793446366843E-2</v>
      </c>
      <c r="I25" s="231">
        <v>3.0414130688926486E-2</v>
      </c>
      <c r="J25" s="231">
        <v>3.4049686960956754E-2</v>
      </c>
      <c r="K25" s="231">
        <v>4.979485731626479E-2</v>
      </c>
      <c r="L25" s="231">
        <v>5.1863364428994425E-2</v>
      </c>
      <c r="M25" s="231">
        <v>1.5030725580115194E-2</v>
      </c>
      <c r="N25" s="231">
        <v>7.3556723352884417E-3</v>
      </c>
      <c r="O25" s="231">
        <v>3.0012950382836832E-2</v>
      </c>
      <c r="P25" s="231">
        <v>1.0974738071229011</v>
      </c>
      <c r="Q25" s="231">
        <v>0.89014505557393153</v>
      </c>
      <c r="R25" s="231">
        <v>0.77269958670991734</v>
      </c>
      <c r="S25" s="231">
        <v>0.91892524750386517</v>
      </c>
      <c r="T25" s="231">
        <v>1.0642613822740246</v>
      </c>
      <c r="U25" s="231">
        <v>1.3131876402658764</v>
      </c>
      <c r="V25" s="231">
        <v>1.126450425023477</v>
      </c>
      <c r="W25" s="231">
        <v>0.91546583382766977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</row>
    <row r="27" spans="1:23" ht="12" customHeight="1" x14ac:dyDescent="0.25">
      <c r="A27" s="39" t="s">
        <v>99</v>
      </c>
      <c r="B27" s="230">
        <f t="shared" ref="B27:W27" si="3">SUM(B28:B37)</f>
        <v>109.7679315687665</v>
      </c>
      <c r="C27" s="230">
        <f t="shared" si="3"/>
        <v>102.38254681573451</v>
      </c>
      <c r="D27" s="230">
        <f t="shared" si="3"/>
        <v>105.53586059568613</v>
      </c>
      <c r="E27" s="230">
        <f t="shared" si="3"/>
        <v>112.05152194374843</v>
      </c>
      <c r="F27" s="230">
        <f t="shared" si="3"/>
        <v>120.50330186323598</v>
      </c>
      <c r="G27" s="230">
        <f t="shared" si="3"/>
        <v>111.17720296077104</v>
      </c>
      <c r="H27" s="230">
        <f t="shared" si="3"/>
        <v>108.32321817254493</v>
      </c>
      <c r="I27" s="230">
        <f t="shared" si="3"/>
        <v>112.86731049319971</v>
      </c>
      <c r="J27" s="230">
        <f t="shared" si="3"/>
        <v>117.02655898157926</v>
      </c>
      <c r="K27" s="230">
        <f t="shared" si="3"/>
        <v>101.71173036704518</v>
      </c>
      <c r="L27" s="230">
        <f t="shared" si="3"/>
        <v>91.579640138127857</v>
      </c>
      <c r="M27" s="230">
        <f t="shared" si="3"/>
        <v>74.577361226677397</v>
      </c>
      <c r="N27" s="230">
        <f t="shared" si="3"/>
        <v>64.321624331083967</v>
      </c>
      <c r="O27" s="230">
        <f t="shared" si="3"/>
        <v>71.728088711224558</v>
      </c>
      <c r="P27" s="230">
        <f t="shared" si="3"/>
        <v>87.370772990367172</v>
      </c>
      <c r="Q27" s="230">
        <f t="shared" si="3"/>
        <v>80.824249997382111</v>
      </c>
      <c r="R27" s="230">
        <f t="shared" si="3"/>
        <v>83.113246155167801</v>
      </c>
      <c r="S27" s="230">
        <f t="shared" si="3"/>
        <v>90.035261192914788</v>
      </c>
      <c r="T27" s="230">
        <f t="shared" si="3"/>
        <v>88.695115457009038</v>
      </c>
      <c r="U27" s="230">
        <f t="shared" si="3"/>
        <v>89.908080027990053</v>
      </c>
      <c r="V27" s="230">
        <f t="shared" si="3"/>
        <v>97.870293903635897</v>
      </c>
      <c r="W27" s="230">
        <f t="shared" si="3"/>
        <v>99.360618800468671</v>
      </c>
    </row>
    <row r="28" spans="1:23" ht="12" customHeight="1" x14ac:dyDescent="0.25">
      <c r="A28" s="18" t="s">
        <v>30</v>
      </c>
      <c r="B28" s="232">
        <v>14.450938878732613</v>
      </c>
      <c r="C28" s="232">
        <v>15.195942670191796</v>
      </c>
      <c r="D28" s="232">
        <v>15.01502110803718</v>
      </c>
      <c r="E28" s="232">
        <v>15.73302434733521</v>
      </c>
      <c r="F28" s="232">
        <v>17.844399910281133</v>
      </c>
      <c r="G28" s="232">
        <v>15.994460695439752</v>
      </c>
      <c r="H28" s="232">
        <v>17.484566481006958</v>
      </c>
      <c r="I28" s="232">
        <v>15.527358746326708</v>
      </c>
      <c r="J28" s="232">
        <v>13.244607796688811</v>
      </c>
      <c r="K28" s="232">
        <v>6.5902343584658221</v>
      </c>
      <c r="L28" s="232">
        <v>7.7089896371547297</v>
      </c>
      <c r="M28" s="232">
        <v>3.5174237405015552</v>
      </c>
      <c r="N28" s="232">
        <v>5.7364970348224215E-2</v>
      </c>
      <c r="O28" s="232">
        <v>4.3947936169794359E-2</v>
      </c>
      <c r="P28" s="232">
        <v>0.75833877071496814</v>
      </c>
      <c r="Q28" s="232">
        <v>1.3636750412349949</v>
      </c>
      <c r="R28" s="232">
        <v>0</v>
      </c>
      <c r="S28" s="232">
        <v>1.2690181939564282</v>
      </c>
      <c r="T28" s="232">
        <v>6.2870983086224248</v>
      </c>
      <c r="U28" s="232">
        <v>8.4798408740371265</v>
      </c>
      <c r="V28" s="232">
        <v>6.4670736997440983</v>
      </c>
      <c r="W28" s="232">
        <v>19.420139729577912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0.41041336995660582</v>
      </c>
      <c r="I30" s="232">
        <v>0.40581689461694043</v>
      </c>
      <c r="J30" s="232">
        <v>0.26250521028248092</v>
      </c>
      <c r="K30" s="232">
        <v>0.40379331201265267</v>
      </c>
      <c r="L30" s="232">
        <v>0.78717664682568411</v>
      </c>
      <c r="M30" s="232">
        <v>0.86184950172719688</v>
      </c>
      <c r="N30" s="232">
        <v>1.0023353828048966</v>
      </c>
      <c r="O30" s="232">
        <v>0.68908770520480656</v>
      </c>
      <c r="P30" s="232">
        <v>0.85301359233821938</v>
      </c>
      <c r="Q30" s="232">
        <v>0.96039656247456384</v>
      </c>
      <c r="R30" s="232">
        <v>0.88679635872481566</v>
      </c>
      <c r="S30" s="232">
        <v>0.83148676405092836</v>
      </c>
      <c r="T30" s="232">
        <v>0.86777193934553887</v>
      </c>
      <c r="U30" s="232">
        <v>0.99362843831842873</v>
      </c>
      <c r="V30" s="232">
        <v>1.0545311810490645</v>
      </c>
      <c r="W30" s="232">
        <v>0.96643639337386744</v>
      </c>
    </row>
    <row r="31" spans="1:23" ht="12" customHeight="1" x14ac:dyDescent="0.25">
      <c r="A31" s="18" t="s">
        <v>83</v>
      </c>
      <c r="B31" s="232">
        <v>4.1438880623345913</v>
      </c>
      <c r="C31" s="232">
        <v>4.1861636290745974</v>
      </c>
      <c r="D31" s="232">
        <v>4.0088552250440905</v>
      </c>
      <c r="E31" s="232">
        <v>4.1165200067584733</v>
      </c>
      <c r="F31" s="232">
        <v>4.1477042155679849</v>
      </c>
      <c r="G31" s="232">
        <v>3.3844107447768508</v>
      </c>
      <c r="H31" s="232">
        <v>3.1324938715724078</v>
      </c>
      <c r="I31" s="232">
        <v>2.6129265867827201</v>
      </c>
      <c r="J31" s="232">
        <v>2.7236571131202414</v>
      </c>
      <c r="K31" s="232">
        <v>2.715806394837553</v>
      </c>
      <c r="L31" s="232">
        <v>2.1872548747165448</v>
      </c>
      <c r="M31" s="232">
        <v>2.4392684964963491</v>
      </c>
      <c r="N31" s="232">
        <v>5.1041035400019759</v>
      </c>
      <c r="O31" s="232">
        <v>2.6806944797407359</v>
      </c>
      <c r="P31" s="232">
        <v>2.9564566067949425</v>
      </c>
      <c r="Q31" s="232">
        <v>3.9115642941242452</v>
      </c>
      <c r="R31" s="232">
        <v>3.9837580314792538</v>
      </c>
      <c r="S31" s="232">
        <v>5.0545515823348923</v>
      </c>
      <c r="T31" s="232">
        <v>4.362209959583855</v>
      </c>
      <c r="U31" s="232">
        <v>6.0566201630537027</v>
      </c>
      <c r="V31" s="232">
        <v>5.3927641543943867</v>
      </c>
      <c r="W31" s="232">
        <v>7.396318787775308</v>
      </c>
    </row>
    <row r="32" spans="1:23" ht="12" customHeight="1" x14ac:dyDescent="0.25">
      <c r="A32" s="18" t="s">
        <v>70</v>
      </c>
      <c r="B32" s="232">
        <v>27.994198722510014</v>
      </c>
      <c r="C32" s="232">
        <v>21.636821992530521</v>
      </c>
      <c r="D32" s="232">
        <v>22.13057978276845</v>
      </c>
      <c r="E32" s="232">
        <v>25.240967543527042</v>
      </c>
      <c r="F32" s="232">
        <v>27.767685843285545</v>
      </c>
      <c r="G32" s="232">
        <v>18.05563960285841</v>
      </c>
      <c r="H32" s="232">
        <v>16.172043076072818</v>
      </c>
      <c r="I32" s="232">
        <v>18.729932026897316</v>
      </c>
      <c r="J32" s="232">
        <v>18.821761517433021</v>
      </c>
      <c r="K32" s="232">
        <v>14.168518832106409</v>
      </c>
      <c r="L32" s="232">
        <v>12.517557122565002</v>
      </c>
      <c r="M32" s="232">
        <v>10.042356587227696</v>
      </c>
      <c r="N32" s="232">
        <v>6.3426511643631418</v>
      </c>
      <c r="O32" s="232">
        <v>3.5127816234196421</v>
      </c>
      <c r="P32" s="232">
        <v>3.8006496769290794</v>
      </c>
      <c r="Q32" s="232">
        <v>4.1296269353905082</v>
      </c>
      <c r="R32" s="232">
        <v>5.1469977143002179</v>
      </c>
      <c r="S32" s="232">
        <v>6.3108889061840987</v>
      </c>
      <c r="T32" s="232">
        <v>7.4405501018020628</v>
      </c>
      <c r="U32" s="232">
        <v>8.083007829492372</v>
      </c>
      <c r="V32" s="232">
        <v>6.9029211143149789</v>
      </c>
      <c r="W32" s="232">
        <v>6.7793116795068951</v>
      </c>
    </row>
    <row r="33" spans="1:23" ht="12" customHeight="1" x14ac:dyDescent="0.25">
      <c r="A33" s="18" t="s">
        <v>34</v>
      </c>
      <c r="B33" s="232">
        <v>48.350094380518016</v>
      </c>
      <c r="C33" s="232">
        <v>45.691188489718883</v>
      </c>
      <c r="D33" s="232">
        <v>47.831908341516012</v>
      </c>
      <c r="E33" s="232">
        <v>47.375644520537691</v>
      </c>
      <c r="F33" s="232">
        <v>50.779610222197498</v>
      </c>
      <c r="G33" s="232">
        <v>53.559822254806264</v>
      </c>
      <c r="H33" s="232">
        <v>50.79064584352372</v>
      </c>
      <c r="I33" s="232">
        <v>50.404161816130802</v>
      </c>
      <c r="J33" s="232">
        <v>54.279444128219922</v>
      </c>
      <c r="K33" s="232">
        <v>51.144771851239277</v>
      </c>
      <c r="L33" s="232">
        <v>41.261139142644083</v>
      </c>
      <c r="M33" s="232">
        <v>35.871128471678041</v>
      </c>
      <c r="N33" s="232">
        <v>33.68607422787931</v>
      </c>
      <c r="O33" s="232">
        <v>47.019315877407777</v>
      </c>
      <c r="P33" s="232">
        <v>57.2322823854891</v>
      </c>
      <c r="Q33" s="232">
        <v>44.55285256616294</v>
      </c>
      <c r="R33" s="232">
        <v>43.653628052742377</v>
      </c>
      <c r="S33" s="232">
        <v>38.779456694611028</v>
      </c>
      <c r="T33" s="232">
        <v>25.930839404895444</v>
      </c>
      <c r="U33" s="232">
        <v>19.803629424886068</v>
      </c>
      <c r="V33" s="232">
        <v>23.65032059005021</v>
      </c>
      <c r="W33" s="232">
        <v>4.5912742780448506</v>
      </c>
    </row>
    <row r="34" spans="1:23" ht="12" customHeight="1" x14ac:dyDescent="0.25">
      <c r="A34" s="18" t="s">
        <v>72</v>
      </c>
      <c r="B34" s="232">
        <v>0</v>
      </c>
      <c r="C34" s="232">
        <v>0</v>
      </c>
      <c r="D34" s="232">
        <v>0</v>
      </c>
      <c r="E34" s="232">
        <v>0</v>
      </c>
      <c r="F34" s="232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8.0110119389234388E-2</v>
      </c>
      <c r="L34" s="232">
        <v>0.10365233342213012</v>
      </c>
      <c r="M34" s="232">
        <v>0.17255034946061096</v>
      </c>
      <c r="N34" s="232">
        <v>0.28294356625159073</v>
      </c>
      <c r="O34" s="232">
        <v>0.25040812638147636</v>
      </c>
      <c r="P34" s="232">
        <v>0.26299457703875828</v>
      </c>
      <c r="Q34" s="232">
        <v>0.29427257548761487</v>
      </c>
      <c r="R34" s="232">
        <v>0.27984232732656333</v>
      </c>
      <c r="S34" s="232">
        <v>0.33877922329031229</v>
      </c>
      <c r="T34" s="232">
        <v>0.32442918284876188</v>
      </c>
      <c r="U34" s="232">
        <v>0.33117820145157273</v>
      </c>
      <c r="V34" s="232">
        <v>0.31639949670311396</v>
      </c>
      <c r="W34" s="232">
        <v>0.31892708713201467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0.45910186304372141</v>
      </c>
      <c r="C36" s="232">
        <v>0.98626787201270183</v>
      </c>
      <c r="D36" s="232">
        <v>1.0092586224787268</v>
      </c>
      <c r="E36" s="232">
        <v>2.5429730672400757</v>
      </c>
      <c r="F36" s="232">
        <v>2.2431958168511725</v>
      </c>
      <c r="G36" s="232">
        <v>1.9939237479055745</v>
      </c>
      <c r="H36" s="232">
        <v>1.5182434162588963</v>
      </c>
      <c r="I36" s="232">
        <v>4.8104866091162091</v>
      </c>
      <c r="J36" s="232">
        <v>6.0140242516716178</v>
      </c>
      <c r="K36" s="232">
        <v>6.6886967837773135</v>
      </c>
      <c r="L36" s="232">
        <v>7.4557057342346607</v>
      </c>
      <c r="M36" s="232">
        <v>3.593835193876445</v>
      </c>
      <c r="N36" s="232">
        <v>1.6337870030192891</v>
      </c>
      <c r="O36" s="232">
        <v>2.554034378340905</v>
      </c>
      <c r="P36" s="232">
        <v>6.9285348803530109</v>
      </c>
      <c r="Q36" s="232">
        <v>10.931881942341398</v>
      </c>
      <c r="R36" s="232">
        <v>13.364339041311666</v>
      </c>
      <c r="S36" s="232">
        <v>20.293368319241473</v>
      </c>
      <c r="T36" s="232">
        <v>25.718409151728913</v>
      </c>
      <c r="U36" s="232">
        <v>27.996126393572638</v>
      </c>
      <c r="V36" s="232">
        <v>36.191133400735964</v>
      </c>
      <c r="W36" s="232">
        <v>41.113403838178598</v>
      </c>
    </row>
    <row r="37" spans="1:23" ht="12" customHeight="1" x14ac:dyDescent="0.25">
      <c r="A37" s="47" t="s">
        <v>38</v>
      </c>
      <c r="B37" s="233">
        <v>14.369709661627533</v>
      </c>
      <c r="C37" s="233">
        <v>14.686162162206021</v>
      </c>
      <c r="D37" s="233">
        <v>15.540237515841669</v>
      </c>
      <c r="E37" s="233">
        <v>17.042392458349941</v>
      </c>
      <c r="F37" s="233">
        <v>17.720705855052646</v>
      </c>
      <c r="G37" s="233">
        <v>18.188945914984203</v>
      </c>
      <c r="H37" s="233">
        <v>18.814812114153526</v>
      </c>
      <c r="I37" s="233">
        <v>20.37662781332903</v>
      </c>
      <c r="J37" s="233">
        <v>21.680558964163165</v>
      </c>
      <c r="K37" s="233">
        <v>19.91979871521691</v>
      </c>
      <c r="L37" s="233">
        <v>19.558164646565022</v>
      </c>
      <c r="M37" s="233">
        <v>18.078948885709501</v>
      </c>
      <c r="N37" s="233">
        <v>16.212364476415537</v>
      </c>
      <c r="O37" s="233">
        <v>14.977818584559415</v>
      </c>
      <c r="P37" s="233">
        <v>14.578502500709094</v>
      </c>
      <c r="Q37" s="233">
        <v>14.679980080165846</v>
      </c>
      <c r="R37" s="233">
        <v>15.797884629282901</v>
      </c>
      <c r="S37" s="233">
        <v>17.157711509245622</v>
      </c>
      <c r="T37" s="233">
        <v>17.763807408182043</v>
      </c>
      <c r="U37" s="233">
        <v>18.164048703178146</v>
      </c>
      <c r="V37" s="233">
        <v>17.89515026664408</v>
      </c>
      <c r="W37" s="233">
        <v>18.774807006879236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0.99999999999999989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7.8366597583186485E-3</v>
      </c>
      <c r="C42" s="235">
        <f t="shared" si="5"/>
        <v>8.0180411294997235E-3</v>
      </c>
      <c r="D42" s="235">
        <f t="shared" si="5"/>
        <v>8.1993849681398345E-3</v>
      </c>
      <c r="E42" s="235">
        <f t="shared" si="5"/>
        <v>8.2050252614209347E-3</v>
      </c>
      <c r="F42" s="235">
        <f t="shared" si="5"/>
        <v>8.2975412219929139E-3</v>
      </c>
      <c r="G42" s="235">
        <f t="shared" si="5"/>
        <v>8.0496148402476996E-3</v>
      </c>
      <c r="H42" s="235">
        <f t="shared" si="5"/>
        <v>8.4765085138248323E-3</v>
      </c>
      <c r="I42" s="235">
        <f t="shared" si="5"/>
        <v>8.9220797795741668E-3</v>
      </c>
      <c r="J42" s="235">
        <f t="shared" si="5"/>
        <v>9.1334541951769484E-3</v>
      </c>
      <c r="K42" s="235">
        <f t="shared" si="5"/>
        <v>9.6851990169698303E-3</v>
      </c>
      <c r="L42" s="235">
        <f t="shared" si="5"/>
        <v>1.021882293774431E-2</v>
      </c>
      <c r="M42" s="235">
        <f t="shared" si="5"/>
        <v>1.0559416503493634E-2</v>
      </c>
      <c r="N42" s="235">
        <f t="shared" si="5"/>
        <v>1.1651118475064852E-2</v>
      </c>
      <c r="O42" s="235">
        <f t="shared" si="5"/>
        <v>1.0814804637049244E-2</v>
      </c>
      <c r="P42" s="235">
        <f t="shared" si="5"/>
        <v>9.7598986833036631E-3</v>
      </c>
      <c r="Q42" s="235">
        <f t="shared" si="5"/>
        <v>9.7497355420292607E-3</v>
      </c>
      <c r="R42" s="235">
        <f t="shared" si="5"/>
        <v>9.7582766118758033E-3</v>
      </c>
      <c r="S42" s="235">
        <f t="shared" si="5"/>
        <v>9.2633807515488525E-3</v>
      </c>
      <c r="T42" s="235">
        <f t="shared" si="5"/>
        <v>9.4998537135734477E-3</v>
      </c>
      <c r="U42" s="235">
        <f t="shared" si="5"/>
        <v>9.1643280733331497E-3</v>
      </c>
      <c r="V42" s="235">
        <f t="shared" si="5"/>
        <v>8.8249610729169287E-3</v>
      </c>
      <c r="W42" s="235">
        <f t="shared" si="5"/>
        <v>9.1618001140832354E-3</v>
      </c>
    </row>
    <row r="43" spans="1:23" ht="12" customHeight="1" x14ac:dyDescent="0.25">
      <c r="A43" s="202" t="s">
        <v>93</v>
      </c>
      <c r="B43" s="235">
        <f t="shared" ref="B43:W43" si="6">IF(B7=0,0,B7/B$5)</f>
        <v>1.8505547196888828E-3</v>
      </c>
      <c r="C43" s="235">
        <f t="shared" si="6"/>
        <v>1.9136433149419595E-3</v>
      </c>
      <c r="D43" s="235">
        <f t="shared" si="6"/>
        <v>1.9287362161681252E-3</v>
      </c>
      <c r="E43" s="235">
        <f t="shared" si="6"/>
        <v>1.8923644863053939E-3</v>
      </c>
      <c r="F43" s="235">
        <f t="shared" si="6"/>
        <v>1.8983632912063576E-3</v>
      </c>
      <c r="G43" s="235">
        <f t="shared" si="6"/>
        <v>1.9137837612096845E-3</v>
      </c>
      <c r="H43" s="235">
        <f t="shared" si="6"/>
        <v>2.0176683729363522E-3</v>
      </c>
      <c r="I43" s="235">
        <f t="shared" si="6"/>
        <v>1.9651750654458692E-3</v>
      </c>
      <c r="J43" s="235">
        <f t="shared" si="6"/>
        <v>1.9814155800174037E-3</v>
      </c>
      <c r="K43" s="235">
        <f t="shared" si="6"/>
        <v>2.2019378185638492E-3</v>
      </c>
      <c r="L43" s="235">
        <f t="shared" si="6"/>
        <v>2.3610814161399004E-3</v>
      </c>
      <c r="M43" s="235">
        <f t="shared" si="6"/>
        <v>2.3883715859299233E-3</v>
      </c>
      <c r="N43" s="235">
        <f t="shared" si="6"/>
        <v>2.8351352393763559E-3</v>
      </c>
      <c r="O43" s="235">
        <f t="shared" si="6"/>
        <v>2.7947708779898898E-3</v>
      </c>
      <c r="P43" s="235">
        <f t="shared" si="6"/>
        <v>2.6789938818850851E-3</v>
      </c>
      <c r="Q43" s="235">
        <f t="shared" si="6"/>
        <v>2.7029655574950405E-3</v>
      </c>
      <c r="R43" s="235">
        <f t="shared" si="6"/>
        <v>2.6237930982718361E-3</v>
      </c>
      <c r="S43" s="235">
        <f t="shared" si="6"/>
        <v>2.4060111939377695E-3</v>
      </c>
      <c r="T43" s="235">
        <f t="shared" si="6"/>
        <v>2.4562068557764712E-3</v>
      </c>
      <c r="U43" s="235">
        <f t="shared" si="6"/>
        <v>2.3381001338576139E-3</v>
      </c>
      <c r="V43" s="235">
        <f t="shared" si="6"/>
        <v>2.3410128142437336E-3</v>
      </c>
      <c r="W43" s="235">
        <f t="shared" si="6"/>
        <v>2.3989559632793889E-3</v>
      </c>
    </row>
    <row r="44" spans="1:23" ht="12" customHeight="1" x14ac:dyDescent="0.25">
      <c r="A44" s="202" t="s">
        <v>94</v>
      </c>
      <c r="B44" s="235">
        <f t="shared" ref="B44:W44" si="7">IF(B8=0,0,B8/B$5)</f>
        <v>1.5516233133405912E-2</v>
      </c>
      <c r="C44" s="235">
        <f t="shared" si="7"/>
        <v>1.704874018434048E-2</v>
      </c>
      <c r="D44" s="235">
        <f t="shared" si="7"/>
        <v>1.7666582961170865E-2</v>
      </c>
      <c r="E44" s="235">
        <f t="shared" si="7"/>
        <v>1.8306863847994938E-2</v>
      </c>
      <c r="F44" s="235">
        <f t="shared" si="7"/>
        <v>1.7609594582920426E-2</v>
      </c>
      <c r="G44" s="235">
        <f t="shared" si="7"/>
        <v>1.8806314662833799E-2</v>
      </c>
      <c r="H44" s="235">
        <f t="shared" si="7"/>
        <v>2.0354871910239655E-2</v>
      </c>
      <c r="I44" s="235">
        <f t="shared" si="7"/>
        <v>2.1350595351027405E-2</v>
      </c>
      <c r="J44" s="235">
        <f t="shared" si="7"/>
        <v>2.1997783060848281E-2</v>
      </c>
      <c r="K44" s="235">
        <f t="shared" si="7"/>
        <v>2.342579134863132E-2</v>
      </c>
      <c r="L44" s="235">
        <f t="shared" si="7"/>
        <v>2.5643630839858468E-2</v>
      </c>
      <c r="M44" s="235">
        <f t="shared" si="7"/>
        <v>2.7967446639200342E-2</v>
      </c>
      <c r="N44" s="235">
        <f t="shared" si="7"/>
        <v>3.2176398654525831E-2</v>
      </c>
      <c r="O44" s="235">
        <f t="shared" si="7"/>
        <v>2.7195492033409003E-2</v>
      </c>
      <c r="P44" s="235">
        <f t="shared" si="7"/>
        <v>2.2244696389476893E-2</v>
      </c>
      <c r="Q44" s="235">
        <f t="shared" si="7"/>
        <v>2.413751386412025E-2</v>
      </c>
      <c r="R44" s="235">
        <f t="shared" si="7"/>
        <v>2.500610754877813E-2</v>
      </c>
      <c r="S44" s="235">
        <f t="shared" si="7"/>
        <v>2.5158282761303347E-2</v>
      </c>
      <c r="T44" s="235">
        <f t="shared" si="7"/>
        <v>2.5970463420688563E-2</v>
      </c>
      <c r="U44" s="235">
        <f t="shared" si="7"/>
        <v>2.6432560046250442E-2</v>
      </c>
      <c r="V44" s="235">
        <f t="shared" si="7"/>
        <v>2.4190901830140998E-2</v>
      </c>
      <c r="W44" s="235">
        <f t="shared" si="7"/>
        <v>2.481148051463376E-2</v>
      </c>
    </row>
    <row r="45" spans="1:23" ht="12" customHeight="1" x14ac:dyDescent="0.25">
      <c r="A45" s="202" t="s">
        <v>95</v>
      </c>
      <c r="B45" s="235">
        <f t="shared" ref="B45:W45" si="8">IF(B9=0,0,B9/B$5)</f>
        <v>8.9098614349919381E-3</v>
      </c>
      <c r="C45" s="235">
        <f t="shared" si="8"/>
        <v>9.3769078226378852E-3</v>
      </c>
      <c r="D45" s="235">
        <f t="shared" si="8"/>
        <v>9.5244966986926631E-3</v>
      </c>
      <c r="E45" s="235">
        <f t="shared" si="8"/>
        <v>9.5032394899573908E-3</v>
      </c>
      <c r="F45" s="235">
        <f t="shared" si="8"/>
        <v>9.3064599547781433E-3</v>
      </c>
      <c r="G45" s="235">
        <f t="shared" si="8"/>
        <v>9.7139603980133868E-3</v>
      </c>
      <c r="H45" s="235">
        <f t="shared" si="8"/>
        <v>1.0356253769202293E-2</v>
      </c>
      <c r="I45" s="235">
        <f t="shared" si="8"/>
        <v>1.0345293370767913E-2</v>
      </c>
      <c r="J45" s="235">
        <f t="shared" si="8"/>
        <v>1.0463717512931124E-2</v>
      </c>
      <c r="K45" s="235">
        <f t="shared" si="8"/>
        <v>1.1796039960670813E-2</v>
      </c>
      <c r="L45" s="235">
        <f t="shared" si="8"/>
        <v>1.3000683638604172E-2</v>
      </c>
      <c r="M45" s="235">
        <f t="shared" si="8"/>
        <v>1.3694730165028087E-2</v>
      </c>
      <c r="N45" s="235">
        <f t="shared" si="8"/>
        <v>1.691169952925246E-2</v>
      </c>
      <c r="O45" s="235">
        <f t="shared" si="8"/>
        <v>1.5463969111498044E-2</v>
      </c>
      <c r="P45" s="235">
        <f t="shared" si="8"/>
        <v>1.4225689874384649E-2</v>
      </c>
      <c r="Q45" s="235">
        <f t="shared" si="8"/>
        <v>1.4861098758856554E-2</v>
      </c>
      <c r="R45" s="235">
        <f t="shared" si="8"/>
        <v>1.487124899557349E-2</v>
      </c>
      <c r="S45" s="235">
        <f t="shared" si="8"/>
        <v>1.3935235195237951E-2</v>
      </c>
      <c r="T45" s="235">
        <f t="shared" si="8"/>
        <v>1.4272373874710061E-2</v>
      </c>
      <c r="U45" s="235">
        <f t="shared" si="8"/>
        <v>1.4065109834670766E-2</v>
      </c>
      <c r="V45" s="235">
        <f t="shared" si="8"/>
        <v>1.3627960332612559E-2</v>
      </c>
      <c r="W45" s="235">
        <f t="shared" si="8"/>
        <v>1.3889016413343572E-2</v>
      </c>
    </row>
    <row r="46" spans="1:23" ht="12" customHeight="1" x14ac:dyDescent="0.25">
      <c r="A46" s="202" t="s">
        <v>96</v>
      </c>
      <c r="B46" s="235">
        <f t="shared" ref="B46:W46" si="9">IF(B10=0,0,B10/B$5)</f>
        <v>1.5120899638307869E-2</v>
      </c>
      <c r="C46" s="235">
        <f t="shared" si="9"/>
        <v>1.6417453383533374E-2</v>
      </c>
      <c r="D46" s="235">
        <f t="shared" si="9"/>
        <v>1.6456636876566337E-2</v>
      </c>
      <c r="E46" s="235">
        <f t="shared" si="9"/>
        <v>1.6684287330021853E-2</v>
      </c>
      <c r="F46" s="235">
        <f t="shared" si="9"/>
        <v>1.6542651639453905E-2</v>
      </c>
      <c r="G46" s="235">
        <f t="shared" si="9"/>
        <v>2.0643681574565344E-2</v>
      </c>
      <c r="H46" s="235">
        <f t="shared" si="9"/>
        <v>2.002900080920679E-2</v>
      </c>
      <c r="I46" s="235">
        <f t="shared" si="9"/>
        <v>2.1251687004177969E-2</v>
      </c>
      <c r="J46" s="235">
        <f t="shared" si="9"/>
        <v>2.149079774794143E-2</v>
      </c>
      <c r="K46" s="235">
        <f t="shared" si="9"/>
        <v>2.2386047940729497E-2</v>
      </c>
      <c r="L46" s="235">
        <f t="shared" si="9"/>
        <v>2.359058830391823E-2</v>
      </c>
      <c r="M46" s="235">
        <f t="shared" si="9"/>
        <v>2.8722616165967517E-2</v>
      </c>
      <c r="N46" s="235">
        <f t="shared" si="9"/>
        <v>2.3624930768723334E-2</v>
      </c>
      <c r="O46" s="235">
        <f t="shared" si="9"/>
        <v>2.0568559941577129E-2</v>
      </c>
      <c r="P46" s="235">
        <f t="shared" si="9"/>
        <v>1.7485090300780055E-2</v>
      </c>
      <c r="Q46" s="235">
        <f t="shared" si="9"/>
        <v>1.8115025856980823E-2</v>
      </c>
      <c r="R46" s="235">
        <f t="shared" si="9"/>
        <v>1.9061067194285599E-2</v>
      </c>
      <c r="S46" s="235">
        <f t="shared" si="9"/>
        <v>1.8401913302714144E-2</v>
      </c>
      <c r="T46" s="235">
        <f t="shared" si="9"/>
        <v>2.0669201421803257E-2</v>
      </c>
      <c r="U46" s="235">
        <f t="shared" si="9"/>
        <v>2.0283223711925084E-2</v>
      </c>
      <c r="V46" s="235">
        <f t="shared" si="9"/>
        <v>1.8512149475558955E-2</v>
      </c>
      <c r="W46" s="235">
        <f t="shared" si="9"/>
        <v>1.8900672754858218E-2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5.425092827638188E-2</v>
      </c>
      <c r="C47" s="236">
        <f t="shared" si="10"/>
        <v>5.7045445216541639E-2</v>
      </c>
      <c r="D47" s="236">
        <f t="shared" si="10"/>
        <v>5.3285863414150474E-2</v>
      </c>
      <c r="E47" s="236">
        <f t="shared" si="10"/>
        <v>5.1096792671660611E-2</v>
      </c>
      <c r="F47" s="236">
        <f t="shared" si="10"/>
        <v>5.4043406955714413E-2</v>
      </c>
      <c r="G47" s="236">
        <f t="shared" si="10"/>
        <v>8.4570043062062325E-2</v>
      </c>
      <c r="H47" s="236">
        <f t="shared" si="10"/>
        <v>7.9977878307401565E-2</v>
      </c>
      <c r="I47" s="236">
        <f t="shared" si="10"/>
        <v>7.9581584646039955E-2</v>
      </c>
      <c r="J47" s="236">
        <f t="shared" si="10"/>
        <v>7.4490143538659376E-2</v>
      </c>
      <c r="K47" s="236">
        <f t="shared" si="10"/>
        <v>7.6672362318155315E-2</v>
      </c>
      <c r="L47" s="236">
        <f t="shared" si="10"/>
        <v>7.9987858090760283E-2</v>
      </c>
      <c r="M47" s="236">
        <f t="shared" si="10"/>
        <v>0.12739363821602698</v>
      </c>
      <c r="N47" s="236">
        <f t="shared" si="10"/>
        <v>0.11988243409056</v>
      </c>
      <c r="O47" s="236">
        <f t="shared" si="10"/>
        <v>8.8376819529962472E-2</v>
      </c>
      <c r="P47" s="236">
        <f t="shared" si="10"/>
        <v>9.6113562776394046E-2</v>
      </c>
      <c r="Q47" s="236">
        <f t="shared" si="10"/>
        <v>0.10972431246551453</v>
      </c>
      <c r="R47" s="236">
        <f t="shared" si="10"/>
        <v>0.10145004973011083</v>
      </c>
      <c r="S47" s="236">
        <f t="shared" si="10"/>
        <v>0.11220811371534768</v>
      </c>
      <c r="T47" s="236">
        <f t="shared" si="10"/>
        <v>0.10908102782781452</v>
      </c>
      <c r="U47" s="236">
        <f t="shared" si="10"/>
        <v>0.11265319911000414</v>
      </c>
      <c r="V47" s="236">
        <f t="shared" si="10"/>
        <v>0.1011886078716716</v>
      </c>
      <c r="W47" s="236">
        <f t="shared" si="10"/>
        <v>0.10024685314767333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0.89651486303890493</v>
      </c>
      <c r="C48" s="237">
        <f t="shared" si="11"/>
        <v>0.89017976894850492</v>
      </c>
      <c r="D48" s="237">
        <f t="shared" si="11"/>
        <v>0.89293829886511178</v>
      </c>
      <c r="E48" s="237">
        <f t="shared" si="11"/>
        <v>0.89431142691263887</v>
      </c>
      <c r="F48" s="237">
        <f t="shared" si="11"/>
        <v>0.89230198235393388</v>
      </c>
      <c r="G48" s="237">
        <f t="shared" si="11"/>
        <v>0.85630260170106776</v>
      </c>
      <c r="H48" s="237">
        <f t="shared" si="11"/>
        <v>0.85878781831718853</v>
      </c>
      <c r="I48" s="237">
        <f t="shared" si="11"/>
        <v>0.8565835847829667</v>
      </c>
      <c r="J48" s="237">
        <f t="shared" si="11"/>
        <v>0.86044268836442539</v>
      </c>
      <c r="K48" s="237">
        <f t="shared" si="11"/>
        <v>0.85383262159627948</v>
      </c>
      <c r="L48" s="237">
        <f t="shared" si="11"/>
        <v>0.84519733477297454</v>
      </c>
      <c r="M48" s="237">
        <f t="shared" si="11"/>
        <v>0.78927378072435361</v>
      </c>
      <c r="N48" s="237">
        <f t="shared" si="11"/>
        <v>0.79291828324249713</v>
      </c>
      <c r="O48" s="237">
        <f t="shared" si="11"/>
        <v>0.8347855838685142</v>
      </c>
      <c r="P48" s="237">
        <f t="shared" si="11"/>
        <v>0.83749206809377563</v>
      </c>
      <c r="Q48" s="237">
        <f t="shared" si="11"/>
        <v>0.8207093479550035</v>
      </c>
      <c r="R48" s="237">
        <f t="shared" si="11"/>
        <v>0.82722945682110427</v>
      </c>
      <c r="S48" s="237">
        <f t="shared" si="11"/>
        <v>0.81862706307991018</v>
      </c>
      <c r="T48" s="237">
        <f t="shared" si="11"/>
        <v>0.81805087288563372</v>
      </c>
      <c r="U48" s="237">
        <f t="shared" si="11"/>
        <v>0.8150634790899588</v>
      </c>
      <c r="V48" s="237">
        <f t="shared" si="11"/>
        <v>0.83131440660285516</v>
      </c>
      <c r="W48" s="237">
        <f t="shared" si="11"/>
        <v>0.83059122109212857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CY: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1687.4898911077171</v>
      </c>
      <c r="C5" s="225">
        <f t="shared" si="0"/>
        <v>1605.8588067115841</v>
      </c>
      <c r="D5" s="225">
        <f t="shared" si="0"/>
        <v>1652.4227817449328</v>
      </c>
      <c r="E5" s="225">
        <f t="shared" si="0"/>
        <v>1679.3602878165411</v>
      </c>
      <c r="F5" s="225">
        <f t="shared" si="0"/>
        <v>1825.6806353283503</v>
      </c>
      <c r="G5" s="225">
        <f t="shared" si="0"/>
        <v>1796.2671580891233</v>
      </c>
      <c r="H5" s="225">
        <f t="shared" si="0"/>
        <v>1778.4375928043321</v>
      </c>
      <c r="I5" s="225">
        <f t="shared" si="0"/>
        <v>1785.0375284326251</v>
      </c>
      <c r="J5" s="225">
        <f t="shared" si="0"/>
        <v>1799.0114717903662</v>
      </c>
      <c r="K5" s="225">
        <f t="shared" si="0"/>
        <v>1503.9759053201412</v>
      </c>
      <c r="L5" s="225">
        <f t="shared" si="0"/>
        <v>1271.3488126149905</v>
      </c>
      <c r="M5" s="225">
        <f t="shared" si="0"/>
        <v>1145.4541249081567</v>
      </c>
      <c r="N5" s="225">
        <f t="shared" si="0"/>
        <v>997.67308611615476</v>
      </c>
      <c r="O5" s="225">
        <f t="shared" si="0"/>
        <v>1306.6668899782617</v>
      </c>
      <c r="P5" s="225">
        <f t="shared" si="0"/>
        <v>1678.5561531438279</v>
      </c>
      <c r="Q5" s="225">
        <f t="shared" si="0"/>
        <v>1508.5659798738959</v>
      </c>
      <c r="R5" s="225">
        <f t="shared" si="0"/>
        <v>1506.4899131639304</v>
      </c>
      <c r="S5" s="225">
        <f t="shared" si="0"/>
        <v>1569.9300933324262</v>
      </c>
      <c r="T5" s="225">
        <f t="shared" si="0"/>
        <v>1429.7966770690132</v>
      </c>
      <c r="U5" s="225">
        <f t="shared" si="0"/>
        <v>1386.9813427683978</v>
      </c>
      <c r="V5" s="225">
        <f t="shared" si="0"/>
        <v>1519.2046641657239</v>
      </c>
      <c r="W5" s="225">
        <f t="shared" si="0"/>
        <v>1472.4410947263714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2.1409001418825029</v>
      </c>
      <c r="C10" s="227">
        <f t="shared" si="1"/>
        <v>2.163555131947672</v>
      </c>
      <c r="D10" s="227">
        <f t="shared" si="1"/>
        <v>2.0490760075465144</v>
      </c>
      <c r="E10" s="227">
        <f t="shared" si="1"/>
        <v>2.0928914946569828</v>
      </c>
      <c r="F10" s="227">
        <f t="shared" si="1"/>
        <v>2.2460922327926411</v>
      </c>
      <c r="G10" s="227">
        <f t="shared" si="1"/>
        <v>4.4560810846112826</v>
      </c>
      <c r="H10" s="227">
        <f t="shared" si="1"/>
        <v>3.2463747283411681</v>
      </c>
      <c r="I10" s="227">
        <f t="shared" si="1"/>
        <v>3.3817539665946801</v>
      </c>
      <c r="J10" s="227">
        <f t="shared" si="1"/>
        <v>3.2863890111512197</v>
      </c>
      <c r="K10" s="227">
        <f t="shared" si="1"/>
        <v>2.7821233383753512</v>
      </c>
      <c r="L10" s="227">
        <f t="shared" si="1"/>
        <v>2.3945771719109858</v>
      </c>
      <c r="M10" s="227">
        <f t="shared" si="1"/>
        <v>3.8283517998774474</v>
      </c>
      <c r="N10" s="227">
        <f t="shared" si="1"/>
        <v>1.3653120996867965</v>
      </c>
      <c r="O10" s="227">
        <f t="shared" si="1"/>
        <v>0.56363445601042028</v>
      </c>
      <c r="P10" s="227">
        <f t="shared" si="1"/>
        <v>0.97562486464941967</v>
      </c>
      <c r="Q10" s="227">
        <f t="shared" si="1"/>
        <v>1.1441929311823849</v>
      </c>
      <c r="R10" s="227">
        <f t="shared" si="1"/>
        <v>1.2069359835992552</v>
      </c>
      <c r="S10" s="227">
        <f t="shared" si="1"/>
        <v>1.4504413154375009</v>
      </c>
      <c r="T10" s="227">
        <f t="shared" si="1"/>
        <v>1.1195873117296267</v>
      </c>
      <c r="U10" s="227">
        <f t="shared" si="1"/>
        <v>1.4129790593128142</v>
      </c>
      <c r="V10" s="227">
        <f t="shared" si="1"/>
        <v>1.3910436143259179</v>
      </c>
      <c r="W10" s="227">
        <f t="shared" si="1"/>
        <v>1.7983261479406834</v>
      </c>
      <c r="DA10" s="90"/>
    </row>
    <row r="11" spans="1:105" ht="12" customHeight="1" x14ac:dyDescent="0.25">
      <c r="A11" s="37" t="s">
        <v>83</v>
      </c>
      <c r="B11" s="228">
        <v>2.1409001418825029</v>
      </c>
      <c r="C11" s="228">
        <v>2.163555131947672</v>
      </c>
      <c r="D11" s="228">
        <v>2.0490760075465144</v>
      </c>
      <c r="E11" s="228">
        <v>2.0928914946569828</v>
      </c>
      <c r="F11" s="228">
        <v>2.2460922327926411</v>
      </c>
      <c r="G11" s="228">
        <v>4.4560810846112826</v>
      </c>
      <c r="H11" s="228">
        <v>3.2463747283411681</v>
      </c>
      <c r="I11" s="228">
        <v>3.3817539665946801</v>
      </c>
      <c r="J11" s="228">
        <v>3.2863890111512197</v>
      </c>
      <c r="K11" s="228">
        <v>2.7821233383753512</v>
      </c>
      <c r="L11" s="228">
        <v>2.3945771719109858</v>
      </c>
      <c r="M11" s="228">
        <v>3.8283517998774474</v>
      </c>
      <c r="N11" s="228">
        <v>1.3653120996867965</v>
      </c>
      <c r="O11" s="228">
        <v>0.56363445601042028</v>
      </c>
      <c r="P11" s="228">
        <v>0.97562486464941967</v>
      </c>
      <c r="Q11" s="228">
        <v>1.1441929311823849</v>
      </c>
      <c r="R11" s="228">
        <v>1.2069359835992552</v>
      </c>
      <c r="S11" s="228">
        <v>1.4504413154375009</v>
      </c>
      <c r="T11" s="228">
        <v>1.1195873117296267</v>
      </c>
      <c r="U11" s="228">
        <v>1.4129790593128142</v>
      </c>
      <c r="V11" s="228">
        <v>1.3910436143259179</v>
      </c>
      <c r="W11" s="228">
        <v>1.7983261479406834</v>
      </c>
      <c r="DA11" s="69"/>
    </row>
    <row r="12" spans="1:105" ht="12" customHeight="1" x14ac:dyDescent="0.25">
      <c r="A12" s="37" t="s">
        <v>72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52.794841335868021</v>
      </c>
      <c r="C16" s="230">
        <f t="shared" si="2"/>
        <v>51.865780061245054</v>
      </c>
      <c r="D16" s="230">
        <f t="shared" si="2"/>
        <v>49.733847125648133</v>
      </c>
      <c r="E16" s="230">
        <f t="shared" si="2"/>
        <v>50.234222829185875</v>
      </c>
      <c r="F16" s="230">
        <f t="shared" si="2"/>
        <v>59.349592654444677</v>
      </c>
      <c r="G16" s="230">
        <f t="shared" si="2"/>
        <v>94.560234986643493</v>
      </c>
      <c r="H16" s="230">
        <f t="shared" si="2"/>
        <v>80.537282695697584</v>
      </c>
      <c r="I16" s="230">
        <f t="shared" si="2"/>
        <v>85.018559644819163</v>
      </c>
      <c r="J16" s="230">
        <f t="shared" si="2"/>
        <v>82.016476103570099</v>
      </c>
      <c r="K16" s="230">
        <f t="shared" si="2"/>
        <v>71.383484293684432</v>
      </c>
      <c r="L16" s="230">
        <f t="shared" si="2"/>
        <v>67.341652484225079</v>
      </c>
      <c r="M16" s="230">
        <f t="shared" si="2"/>
        <v>92.981622099529844</v>
      </c>
      <c r="N16" s="230">
        <f t="shared" si="2"/>
        <v>64.673394721059182</v>
      </c>
      <c r="O16" s="230">
        <f t="shared" si="2"/>
        <v>51.86445599372923</v>
      </c>
      <c r="P16" s="230">
        <f t="shared" si="2"/>
        <v>64.154583455062649</v>
      </c>
      <c r="Q16" s="230">
        <f t="shared" si="2"/>
        <v>68.371666688857943</v>
      </c>
      <c r="R16" s="230">
        <f t="shared" si="2"/>
        <v>65.278513700664561</v>
      </c>
      <c r="S16" s="230">
        <f t="shared" si="2"/>
        <v>77.399289269642892</v>
      </c>
      <c r="T16" s="230">
        <f t="shared" si="2"/>
        <v>72.043968367972653</v>
      </c>
      <c r="U16" s="230">
        <f t="shared" si="2"/>
        <v>73.229091039072415</v>
      </c>
      <c r="V16" s="230">
        <f t="shared" si="2"/>
        <v>72.285552774507423</v>
      </c>
      <c r="W16" s="230">
        <f t="shared" si="2"/>
        <v>74.460809146435295</v>
      </c>
      <c r="DA16" s="92"/>
    </row>
    <row r="17" spans="1:105" ht="12" customHeight="1" x14ac:dyDescent="0.25">
      <c r="A17" s="46" t="s">
        <v>30</v>
      </c>
      <c r="B17" s="231">
        <v>1.4497499148474413</v>
      </c>
      <c r="C17" s="231">
        <v>1.4356946710099572</v>
      </c>
      <c r="D17" s="231">
        <v>1.3245698025409716</v>
      </c>
      <c r="E17" s="231">
        <v>1.2607917954089385</v>
      </c>
      <c r="F17" s="231">
        <v>1.5350414516086801</v>
      </c>
      <c r="G17" s="231">
        <v>1.3321881444992394</v>
      </c>
      <c r="H17" s="231">
        <v>1.4468191916029407</v>
      </c>
      <c r="I17" s="231">
        <v>0.79519390230053044</v>
      </c>
      <c r="J17" s="231">
        <v>0.68355963243891915</v>
      </c>
      <c r="K17" s="231">
        <v>0.42022151590596513</v>
      </c>
      <c r="L17" s="231">
        <v>0.47272586379465414</v>
      </c>
      <c r="M17" s="231">
        <v>0.13022199964317147</v>
      </c>
      <c r="N17" s="231">
        <v>2.4030704986803928E-3</v>
      </c>
      <c r="O17" s="231">
        <v>2.3292443478024442E-3</v>
      </c>
      <c r="P17" s="231">
        <v>2.9192394690039886E-2</v>
      </c>
      <c r="Q17" s="231">
        <v>8.3233400845849667E-2</v>
      </c>
      <c r="R17" s="231">
        <v>0</v>
      </c>
      <c r="S17" s="231">
        <v>6.31521929594797E-2</v>
      </c>
      <c r="T17" s="231">
        <v>0.34347565724008927</v>
      </c>
      <c r="U17" s="231">
        <v>0.28556633987590518</v>
      </c>
      <c r="V17" s="231">
        <v>0.44952583360780507</v>
      </c>
      <c r="W17" s="231">
        <v>1.2061834457395519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11.286460386149566</v>
      </c>
      <c r="I19" s="231">
        <v>11.315285095353826</v>
      </c>
      <c r="J19" s="231">
        <v>9.751721298095017</v>
      </c>
      <c r="K19" s="231">
        <v>11.327975074697138</v>
      </c>
      <c r="L19" s="231">
        <v>9.769064685397856</v>
      </c>
      <c r="M19" s="231">
        <v>12.347025964222235</v>
      </c>
      <c r="N19" s="231">
        <v>14.401856816463779</v>
      </c>
      <c r="O19" s="231">
        <v>10.342505284874514</v>
      </c>
      <c r="P19" s="231">
        <v>11.747761382927479</v>
      </c>
      <c r="Q19" s="231">
        <v>14.200658711658949</v>
      </c>
      <c r="R19" s="231">
        <v>11.734124131868979</v>
      </c>
      <c r="S19" s="231">
        <v>15.876818059607276</v>
      </c>
      <c r="T19" s="231">
        <v>16.643341740960459</v>
      </c>
      <c r="U19" s="231">
        <v>18.294704011603159</v>
      </c>
      <c r="V19" s="231">
        <v>16.867596028753958</v>
      </c>
      <c r="W19" s="231">
        <v>15.766623467237711</v>
      </c>
      <c r="DA19" s="73"/>
    </row>
    <row r="20" spans="1:105" ht="12" customHeight="1" x14ac:dyDescent="0.25">
      <c r="A20" s="46" t="s">
        <v>83</v>
      </c>
      <c r="B20" s="231">
        <v>42.429197354033974</v>
      </c>
      <c r="C20" s="231">
        <v>42.882163044965296</v>
      </c>
      <c r="D20" s="231">
        <v>41.155530382126763</v>
      </c>
      <c r="E20" s="231">
        <v>42.283023693971082</v>
      </c>
      <c r="F20" s="231">
        <v>32.242878130018681</v>
      </c>
      <c r="G20" s="231">
        <v>32.408037002575952</v>
      </c>
      <c r="H20" s="231">
        <v>29.541242800161097</v>
      </c>
      <c r="I20" s="231">
        <v>23.386220208246957</v>
      </c>
      <c r="J20" s="231">
        <v>25.454285076841856</v>
      </c>
      <c r="K20" s="231">
        <v>25.81536435186732</v>
      </c>
      <c r="L20" s="231">
        <v>19.574900463497347</v>
      </c>
      <c r="M20" s="231">
        <v>21.8040686909562</v>
      </c>
      <c r="N20" s="231">
        <v>20.09939998213336</v>
      </c>
      <c r="O20" s="231">
        <v>9.3148031063236143</v>
      </c>
      <c r="P20" s="231">
        <v>10.320641338221428</v>
      </c>
      <c r="Q20" s="231">
        <v>14.93830982113575</v>
      </c>
      <c r="R20" s="231">
        <v>14.106736771019865</v>
      </c>
      <c r="S20" s="231">
        <v>19.858819193450351</v>
      </c>
      <c r="T20" s="231">
        <v>16.91492287417659</v>
      </c>
      <c r="U20" s="231">
        <v>20.149986563971112</v>
      </c>
      <c r="V20" s="231">
        <v>18.945445846762969</v>
      </c>
      <c r="W20" s="231">
        <v>22.669083674260431</v>
      </c>
      <c r="DA20" s="73"/>
    </row>
    <row r="21" spans="1:105" ht="12" customHeight="1" x14ac:dyDescent="0.25">
      <c r="A21" s="46" t="s">
        <v>70</v>
      </c>
      <c r="B21" s="231">
        <v>2.5295434600380045</v>
      </c>
      <c r="C21" s="231">
        <v>1.8405639995217036</v>
      </c>
      <c r="D21" s="231">
        <v>1.7583701350645904</v>
      </c>
      <c r="E21" s="231">
        <v>1.8244764686095563</v>
      </c>
      <c r="F21" s="231">
        <v>2.1533653425126862</v>
      </c>
      <c r="G21" s="231">
        <v>45.19867522247138</v>
      </c>
      <c r="H21" s="231">
        <v>32.576388994018913</v>
      </c>
      <c r="I21" s="231">
        <v>45.631415542096676</v>
      </c>
      <c r="J21" s="231">
        <v>42.473042685853187</v>
      </c>
      <c r="K21" s="231">
        <v>29.157220937292415</v>
      </c>
      <c r="L21" s="231">
        <v>33.926202339742503</v>
      </c>
      <c r="M21" s="231">
        <v>57.066364194409751</v>
      </c>
      <c r="N21" s="231">
        <v>28.499409317042236</v>
      </c>
      <c r="O21" s="231">
        <v>25.785718495574603</v>
      </c>
      <c r="P21" s="231">
        <v>29.940967891053543</v>
      </c>
      <c r="Q21" s="231">
        <v>30.391515238822311</v>
      </c>
      <c r="R21" s="231">
        <v>32.908286557594295</v>
      </c>
      <c r="S21" s="231">
        <v>37.518413122470086</v>
      </c>
      <c r="T21" s="231">
        <v>35.315106622619275</v>
      </c>
      <c r="U21" s="231">
        <v>32.780977173156074</v>
      </c>
      <c r="V21" s="231">
        <v>32.398870277238188</v>
      </c>
      <c r="W21" s="231">
        <v>32.788680690904648</v>
      </c>
      <c r="DA21" s="73"/>
    </row>
    <row r="22" spans="1:105" ht="12" customHeight="1" x14ac:dyDescent="0.25">
      <c r="A22" s="46" t="s">
        <v>34</v>
      </c>
      <c r="B22" s="231">
        <v>6.3863506069485991</v>
      </c>
      <c r="C22" s="231">
        <v>5.6727118108169181</v>
      </c>
      <c r="D22" s="231">
        <v>5.4953768059158108</v>
      </c>
      <c r="E22" s="231">
        <v>4.8420044072759225</v>
      </c>
      <c r="F22" s="231">
        <v>23.295080248117273</v>
      </c>
      <c r="G22" s="231">
        <v>15.381379724592461</v>
      </c>
      <c r="H22" s="231">
        <v>5.5608934214798458</v>
      </c>
      <c r="I22" s="231">
        <v>3.5663114457227354</v>
      </c>
      <c r="J22" s="231">
        <v>3.4117737616565864</v>
      </c>
      <c r="K22" s="231">
        <v>4.2915040402977365</v>
      </c>
      <c r="L22" s="231">
        <v>3.2237630041576915</v>
      </c>
      <c r="M22" s="231">
        <v>1.6309973860550104</v>
      </c>
      <c r="N22" s="231">
        <v>1.6580784229258219</v>
      </c>
      <c r="O22" s="231">
        <v>6.3573981899209766</v>
      </c>
      <c r="P22" s="231">
        <v>11.136735565652158</v>
      </c>
      <c r="Q22" s="231">
        <v>7.5234162075099942</v>
      </c>
      <c r="R22" s="231">
        <v>5.532727739531099</v>
      </c>
      <c r="S22" s="231">
        <v>3.2204165885337832</v>
      </c>
      <c r="T22" s="231">
        <v>1.9740753457931701</v>
      </c>
      <c r="U22" s="231">
        <v>1.0988603129002323</v>
      </c>
      <c r="V22" s="231">
        <v>2.2062526773909541</v>
      </c>
      <c r="W22" s="231">
        <v>0.37994198870704449</v>
      </c>
      <c r="DA22" s="73"/>
    </row>
    <row r="23" spans="1:105" ht="12" customHeight="1" x14ac:dyDescent="0.25">
      <c r="A23" s="46" t="s">
        <v>72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/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3.4646534931179307E-2</v>
      </c>
      <c r="D25" s="231">
        <v>0</v>
      </c>
      <c r="E25" s="231">
        <v>2.3926463920378404E-2</v>
      </c>
      <c r="F25" s="231">
        <v>0.12322748218736319</v>
      </c>
      <c r="G25" s="231">
        <v>0.23995489250445196</v>
      </c>
      <c r="H25" s="231">
        <v>0.1254779022852292</v>
      </c>
      <c r="I25" s="231">
        <v>0.3241334510984496</v>
      </c>
      <c r="J25" s="231">
        <v>0.24209364868452377</v>
      </c>
      <c r="K25" s="231">
        <v>0.37119837362385366</v>
      </c>
      <c r="L25" s="231">
        <v>0.37499612763502321</v>
      </c>
      <c r="M25" s="231">
        <v>2.9438642434763641E-3</v>
      </c>
      <c r="N25" s="231">
        <v>1.2247111995302196E-2</v>
      </c>
      <c r="O25" s="231">
        <v>6.1701672687715904E-2</v>
      </c>
      <c r="P25" s="231">
        <v>0.97928488251799917</v>
      </c>
      <c r="Q25" s="231">
        <v>1.2345333088850861</v>
      </c>
      <c r="R25" s="231">
        <v>0.99663850065031701</v>
      </c>
      <c r="S25" s="231">
        <v>0.86167011262191417</v>
      </c>
      <c r="T25" s="231">
        <v>0.85304612718306461</v>
      </c>
      <c r="U25" s="231">
        <v>0.61899663756594547</v>
      </c>
      <c r="V25" s="231">
        <v>1.4178621107535403</v>
      </c>
      <c r="W25" s="231">
        <v>1.6502958795859171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825.71097006496666</v>
      </c>
      <c r="C27" s="230">
        <f t="shared" si="3"/>
        <v>761.01476506339134</v>
      </c>
      <c r="D27" s="230">
        <f t="shared" si="3"/>
        <v>776.919194785738</v>
      </c>
      <c r="E27" s="230">
        <f t="shared" si="3"/>
        <v>800.82818157369832</v>
      </c>
      <c r="F27" s="230">
        <f t="shared" si="3"/>
        <v>873.23938013911288</v>
      </c>
      <c r="G27" s="230">
        <f t="shared" si="3"/>
        <v>833.31421383186864</v>
      </c>
      <c r="H27" s="230">
        <f t="shared" si="3"/>
        <v>788.80510192329325</v>
      </c>
      <c r="I27" s="230">
        <f t="shared" si="3"/>
        <v>794.80315821221109</v>
      </c>
      <c r="J27" s="230">
        <f t="shared" si="3"/>
        <v>809.20344272364491</v>
      </c>
      <c r="K27" s="230">
        <f t="shared" si="3"/>
        <v>699.5298465180814</v>
      </c>
      <c r="L27" s="230">
        <f t="shared" si="3"/>
        <v>608.10047638185449</v>
      </c>
      <c r="M27" s="230">
        <f t="shared" si="3"/>
        <v>473.29222969574937</v>
      </c>
      <c r="N27" s="230">
        <f t="shared" si="3"/>
        <v>401.0382631444088</v>
      </c>
      <c r="O27" s="230">
        <f t="shared" si="3"/>
        <v>486.68908562752216</v>
      </c>
      <c r="P27" s="230">
        <f t="shared" si="3"/>
        <v>625.25773917211598</v>
      </c>
      <c r="Q27" s="230">
        <f t="shared" si="3"/>
        <v>548.45952237485562</v>
      </c>
      <c r="R27" s="230">
        <f t="shared" si="3"/>
        <v>540.93052676766672</v>
      </c>
      <c r="S27" s="230">
        <f t="shared" si="3"/>
        <v>549.73386165634565</v>
      </c>
      <c r="T27" s="230">
        <f t="shared" si="3"/>
        <v>485.95760617407097</v>
      </c>
      <c r="U27" s="230">
        <f t="shared" si="3"/>
        <v>492.97173442489253</v>
      </c>
      <c r="V27" s="230">
        <f t="shared" si="3"/>
        <v>538.45584810493062</v>
      </c>
      <c r="W27" s="230">
        <f t="shared" si="3"/>
        <v>494.16314145671578</v>
      </c>
      <c r="DA27" s="92"/>
    </row>
    <row r="28" spans="1:105" ht="12" customHeight="1" x14ac:dyDescent="0.25">
      <c r="A28" s="18" t="s">
        <v>30</v>
      </c>
      <c r="B28" s="232">
        <v>124.00657630633577</v>
      </c>
      <c r="C28" s="232">
        <v>130.28666413156577</v>
      </c>
      <c r="D28" s="232">
        <v>128.23866291452404</v>
      </c>
      <c r="E28" s="232">
        <v>132.71936552169208</v>
      </c>
      <c r="F28" s="232">
        <v>150.05336999268462</v>
      </c>
      <c r="G28" s="232">
        <v>137.00478279414986</v>
      </c>
      <c r="H28" s="232">
        <v>148.47917284796202</v>
      </c>
      <c r="I28" s="232">
        <v>115.97936331524701</v>
      </c>
      <c r="J28" s="232">
        <v>110.47121684722248</v>
      </c>
      <c r="K28" s="232">
        <v>56.970237715389594</v>
      </c>
      <c r="L28" s="232">
        <v>66.002661575819303</v>
      </c>
      <c r="M28" s="232">
        <v>29.248907912547551</v>
      </c>
      <c r="N28" s="232">
        <v>0.52185340949765247</v>
      </c>
      <c r="O28" s="232">
        <v>0.52192723565121302</v>
      </c>
      <c r="P28" s="232">
        <v>8.7844885252972364</v>
      </c>
      <c r="Q28" s="232">
        <v>14.419403319121361</v>
      </c>
      <c r="R28" s="232">
        <v>0</v>
      </c>
      <c r="S28" s="232">
        <v>11.630539904984449</v>
      </c>
      <c r="T28" s="232">
        <v>53.577048582536882</v>
      </c>
      <c r="U28" s="232">
        <v>68.317219553974695</v>
      </c>
      <c r="V28" s="232">
        <v>68.492702088947482</v>
      </c>
      <c r="W28" s="232">
        <v>154.57811169872735</v>
      </c>
      <c r="DA28" s="71"/>
    </row>
    <row r="29" spans="1:105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25">
      <c r="A30" s="18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3.6368158145743172</v>
      </c>
      <c r="I30" s="232">
        <v>3.6079911056902381</v>
      </c>
      <c r="J30" s="232">
        <v>2.1868996625479302</v>
      </c>
      <c r="K30" s="232">
        <v>3.5953011258293053</v>
      </c>
      <c r="L30" s="232">
        <v>5.1542115152091688</v>
      </c>
      <c r="M30" s="232">
        <v>5.5609054763957353</v>
      </c>
      <c r="N30" s="232">
        <v>6.4905027039385761</v>
      </c>
      <c r="O30" s="232">
        <v>4.5807709155200422</v>
      </c>
      <c r="P30" s="232">
        <v>6.1601700571979734</v>
      </c>
      <c r="Q30" s="232">
        <v>6.6917008080640397</v>
      </c>
      <c r="R30" s="232">
        <v>6.1738073081918952</v>
      </c>
      <c r="S30" s="232">
        <v>5.8124187398969296</v>
      </c>
      <c r="T30" s="232">
        <v>5.9949695388135575</v>
      </c>
      <c r="U30" s="232">
        <v>6.7671773078263344</v>
      </c>
      <c r="V30" s="232">
        <v>7.087107451469393</v>
      </c>
      <c r="W30" s="232">
        <v>6.4298616132315676</v>
      </c>
      <c r="DA30" s="71"/>
    </row>
    <row r="31" spans="1:105" ht="12" customHeight="1" x14ac:dyDescent="0.25">
      <c r="A31" s="18" t="s">
        <v>83</v>
      </c>
      <c r="B31" s="232">
        <v>44.928508667924419</v>
      </c>
      <c r="C31" s="232">
        <v>45.390050480045652</v>
      </c>
      <c r="D31" s="232">
        <v>43.482512294850551</v>
      </c>
      <c r="E31" s="232">
        <v>44.654090114264768</v>
      </c>
      <c r="F31" s="232">
        <v>45.63805010208835</v>
      </c>
      <c r="G31" s="232">
        <v>36.702804161876387</v>
      </c>
      <c r="H31" s="232">
        <v>33.014804941711262</v>
      </c>
      <c r="I31" s="232">
        <v>27.02922423453888</v>
      </c>
      <c r="J31" s="232">
        <v>28.588717513923903</v>
      </c>
      <c r="K31" s="232">
        <v>28.681219512831827</v>
      </c>
      <c r="L31" s="232">
        <v>22.622123966944606</v>
      </c>
      <c r="M31" s="232">
        <v>25.281926631122921</v>
      </c>
      <c r="N31" s="232">
        <v>45.225287924362469</v>
      </c>
      <c r="O31" s="232">
        <v>24.933742437880948</v>
      </c>
      <c r="P31" s="232">
        <v>26.76585087697989</v>
      </c>
      <c r="Q31" s="232">
        <v>34.830777327155786</v>
      </c>
      <c r="R31" s="232">
        <v>35.574798645507272</v>
      </c>
      <c r="S31" s="232">
        <v>45.265499174058917</v>
      </c>
      <c r="T31" s="232">
        <v>38.763762256960071</v>
      </c>
      <c r="U31" s="232">
        <v>53.833013738730173</v>
      </c>
      <c r="V31" s="232">
        <v>46.499695021904557</v>
      </c>
      <c r="W31" s="232">
        <v>60.484179503112003</v>
      </c>
      <c r="DA31" s="71"/>
    </row>
    <row r="32" spans="1:105" ht="12" customHeight="1" x14ac:dyDescent="0.25">
      <c r="A32" s="18" t="s">
        <v>70</v>
      </c>
      <c r="B32" s="232">
        <v>216.36836869923474</v>
      </c>
      <c r="C32" s="232">
        <v>167.02781479967788</v>
      </c>
      <c r="D32" s="232">
        <v>170.23718538422528</v>
      </c>
      <c r="E32" s="232">
        <v>192.05657921066836</v>
      </c>
      <c r="F32" s="232">
        <v>210.49576617677644</v>
      </c>
      <c r="G32" s="232">
        <v>158.05889509533267</v>
      </c>
      <c r="H32" s="232">
        <v>136.2839092443011</v>
      </c>
      <c r="I32" s="232">
        <v>157.76185245560703</v>
      </c>
      <c r="J32" s="232">
        <v>155.78349691197775</v>
      </c>
      <c r="K32" s="232">
        <v>119.17761898091049</v>
      </c>
      <c r="L32" s="232">
        <v>107.58808765830658</v>
      </c>
      <c r="M32" s="232">
        <v>97.387410123732195</v>
      </c>
      <c r="N32" s="232">
        <v>50.408373643906728</v>
      </c>
      <c r="O32" s="232">
        <v>33.929619903758372</v>
      </c>
      <c r="P32" s="232">
        <v>39.334508907808527</v>
      </c>
      <c r="Q32" s="232">
        <v>39.202168439082953</v>
      </c>
      <c r="R32" s="232">
        <v>48.873946640729258</v>
      </c>
      <c r="S32" s="232">
        <v>54.022071515986028</v>
      </c>
      <c r="T32" s="232">
        <v>59.71729449601046</v>
      </c>
      <c r="U32" s="232">
        <v>61.621976185235937</v>
      </c>
      <c r="V32" s="232">
        <v>55.45492852204741</v>
      </c>
      <c r="W32" s="232">
        <v>53.637088108264798</v>
      </c>
      <c r="DA32" s="71"/>
    </row>
    <row r="33" spans="1:105" ht="12" customHeight="1" x14ac:dyDescent="0.25">
      <c r="A33" s="18" t="s">
        <v>34</v>
      </c>
      <c r="B33" s="232">
        <v>440.40751639147175</v>
      </c>
      <c r="C33" s="232">
        <v>415.77088218704625</v>
      </c>
      <c r="D33" s="232">
        <v>434.96083419213812</v>
      </c>
      <c r="E33" s="232">
        <v>429.276901591002</v>
      </c>
      <c r="F33" s="232">
        <v>457.02253574978693</v>
      </c>
      <c r="G33" s="232">
        <v>482.05385827309988</v>
      </c>
      <c r="H33" s="232">
        <v>457.07676257706271</v>
      </c>
      <c r="I33" s="232">
        <v>449.56486055239725</v>
      </c>
      <c r="J33" s="232">
        <v>478.23814823676918</v>
      </c>
      <c r="K33" s="232">
        <v>452.00849595697946</v>
      </c>
      <c r="L33" s="232">
        <v>364.35115899348409</v>
      </c>
      <c r="M33" s="232">
        <v>315.24408061619039</v>
      </c>
      <c r="N33" s="232">
        <v>296.20438257471608</v>
      </c>
      <c r="O33" s="232">
        <v>418.65972680742505</v>
      </c>
      <c r="P33" s="232">
        <v>500.22638943159257</v>
      </c>
      <c r="Q33" s="232">
        <v>389.41546379062299</v>
      </c>
      <c r="R33" s="232">
        <v>381.57323825828246</v>
      </c>
      <c r="S33" s="232">
        <v>338.91789468909786</v>
      </c>
      <c r="T33" s="232">
        <v>225.77518057312056</v>
      </c>
      <c r="U33" s="232">
        <v>169.57462976589662</v>
      </c>
      <c r="V33" s="232">
        <v>202.50952608128938</v>
      </c>
      <c r="W33" s="232">
        <v>39.317748331099388</v>
      </c>
      <c r="DA33" s="71"/>
    </row>
    <row r="34" spans="1:105" ht="12" customHeight="1" x14ac:dyDescent="0.25">
      <c r="A34" s="18" t="s">
        <v>72</v>
      </c>
      <c r="B34" s="232">
        <v>0</v>
      </c>
      <c r="C34" s="232">
        <v>0</v>
      </c>
      <c r="D34" s="232">
        <v>0</v>
      </c>
      <c r="E34" s="232">
        <v>0</v>
      </c>
      <c r="F34" s="232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>
        <v>0</v>
      </c>
      <c r="T34" s="232">
        <v>0</v>
      </c>
      <c r="U34" s="232">
        <v>0</v>
      </c>
      <c r="V34" s="232">
        <v>0</v>
      </c>
      <c r="W34" s="232">
        <v>0</v>
      </c>
      <c r="DA34" s="71"/>
    </row>
    <row r="35" spans="1:105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2.539353465055771</v>
      </c>
      <c r="D36" s="232">
        <v>0</v>
      </c>
      <c r="E36" s="232">
        <v>2.1212451360711126</v>
      </c>
      <c r="F36" s="232">
        <v>10.02965811777651</v>
      </c>
      <c r="G36" s="232">
        <v>19.493873507409809</v>
      </c>
      <c r="H36" s="232">
        <v>10.31363649768188</v>
      </c>
      <c r="I36" s="232">
        <v>40.859866548730686</v>
      </c>
      <c r="J36" s="232">
        <v>33.934963551203751</v>
      </c>
      <c r="K36" s="232">
        <v>39.096973226140634</v>
      </c>
      <c r="L36" s="232">
        <v>42.382232672090659</v>
      </c>
      <c r="M36" s="232">
        <v>0.56899893576057647</v>
      </c>
      <c r="N36" s="232">
        <v>2.1878628879872801</v>
      </c>
      <c r="O36" s="232">
        <v>4.0632983272865264</v>
      </c>
      <c r="P36" s="232">
        <v>43.986331373239707</v>
      </c>
      <c r="Q36" s="232">
        <v>63.900008690808534</v>
      </c>
      <c r="R36" s="232">
        <v>68.734735914955849</v>
      </c>
      <c r="S36" s="232">
        <v>94.085437632321444</v>
      </c>
      <c r="T36" s="232">
        <v>102.12935072662945</v>
      </c>
      <c r="U36" s="232">
        <v>132.85771787322875</v>
      </c>
      <c r="V36" s="232">
        <v>158.41188893927236</v>
      </c>
      <c r="W36" s="232">
        <v>179.71615220228068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806.84317956500001</v>
      </c>
      <c r="C38" s="238">
        <f t="shared" si="4"/>
        <v>790.81470645499996</v>
      </c>
      <c r="D38" s="238">
        <f t="shared" si="4"/>
        <v>823.72066382600008</v>
      </c>
      <c r="E38" s="238">
        <f t="shared" si="4"/>
        <v>826.20499191900001</v>
      </c>
      <c r="F38" s="238">
        <f t="shared" si="4"/>
        <v>890.84557030200006</v>
      </c>
      <c r="G38" s="238">
        <f t="shared" si="4"/>
        <v>863.93662818600001</v>
      </c>
      <c r="H38" s="238">
        <f t="shared" si="4"/>
        <v>905.84883345700007</v>
      </c>
      <c r="I38" s="238">
        <f t="shared" si="4"/>
        <v>901.83405660900007</v>
      </c>
      <c r="J38" s="238">
        <f t="shared" si="4"/>
        <v>904.50516395199998</v>
      </c>
      <c r="K38" s="238">
        <f t="shared" si="4"/>
        <v>730.28045117000011</v>
      </c>
      <c r="L38" s="238">
        <f t="shared" si="4"/>
        <v>593.51210657700005</v>
      </c>
      <c r="M38" s="238">
        <f t="shared" si="4"/>
        <v>575.35192131300005</v>
      </c>
      <c r="N38" s="238">
        <f t="shared" si="4"/>
        <v>530.59611615099993</v>
      </c>
      <c r="O38" s="238">
        <f t="shared" si="4"/>
        <v>767.5497139009999</v>
      </c>
      <c r="P38" s="238">
        <f t="shared" si="4"/>
        <v>988.16820565199998</v>
      </c>
      <c r="Q38" s="238">
        <f t="shared" si="4"/>
        <v>890.59059787899992</v>
      </c>
      <c r="R38" s="238">
        <f t="shared" si="4"/>
        <v>899.07393671199998</v>
      </c>
      <c r="S38" s="238">
        <f t="shared" si="4"/>
        <v>941.34650109100005</v>
      </c>
      <c r="T38" s="238">
        <f t="shared" si="4"/>
        <v>870.67551521524001</v>
      </c>
      <c r="U38" s="238">
        <f t="shared" si="4"/>
        <v>819.36753824512004</v>
      </c>
      <c r="V38" s="238">
        <f t="shared" si="4"/>
        <v>907.07221967196006</v>
      </c>
      <c r="W38" s="238">
        <f t="shared" si="4"/>
        <v>902.01881797527972</v>
      </c>
      <c r="DA38" s="93"/>
    </row>
    <row r="39" spans="1:105" ht="12" customHeight="1" x14ac:dyDescent="0.25">
      <c r="A39" s="43" t="s">
        <v>107</v>
      </c>
      <c r="B39" s="239">
        <f>ISI!B$53</f>
        <v>0</v>
      </c>
      <c r="C39" s="239">
        <f>ISI!C$53</f>
        <v>0</v>
      </c>
      <c r="D39" s="239">
        <f>ISI!D$53</f>
        <v>0</v>
      </c>
      <c r="E39" s="239">
        <f>ISI!E$53</f>
        <v>0</v>
      </c>
      <c r="F39" s="239">
        <f>ISI!F$53</f>
        <v>0</v>
      </c>
      <c r="G39" s="239">
        <f>ISI!G$53</f>
        <v>0</v>
      </c>
      <c r="H39" s="239">
        <f>ISI!H$53</f>
        <v>0</v>
      </c>
      <c r="I39" s="239">
        <f>ISI!I$53</f>
        <v>0</v>
      </c>
      <c r="J39" s="239">
        <f>ISI!J$53</f>
        <v>0</v>
      </c>
      <c r="K39" s="239">
        <f>ISI!K$53</f>
        <v>0</v>
      </c>
      <c r="L39" s="239">
        <f>ISI!L$53</f>
        <v>0</v>
      </c>
      <c r="M39" s="239">
        <f>ISI!M$53</f>
        <v>0</v>
      </c>
      <c r="N39" s="239">
        <f>ISI!N$53</f>
        <v>0</v>
      </c>
      <c r="O39" s="239">
        <f>ISI!O$53</f>
        <v>0</v>
      </c>
      <c r="P39" s="239">
        <f>ISI!P$53</f>
        <v>0</v>
      </c>
      <c r="Q39" s="239">
        <f>ISI!Q$53</f>
        <v>0</v>
      </c>
      <c r="R39" s="239">
        <f>ISI!R$53</f>
        <v>0</v>
      </c>
      <c r="S39" s="239">
        <f>ISI!S$53</f>
        <v>0</v>
      </c>
      <c r="T39" s="239">
        <f>ISI!T$53</f>
        <v>0</v>
      </c>
      <c r="U39" s="239">
        <f>ISI!U$53</f>
        <v>0</v>
      </c>
      <c r="V39" s="239">
        <f>ISI!V$53</f>
        <v>0</v>
      </c>
      <c r="W39" s="239">
        <f>ISI!W$53</f>
        <v>0</v>
      </c>
      <c r="DA39" s="83"/>
    </row>
    <row r="40" spans="1:105" ht="12" customHeight="1" x14ac:dyDescent="0.25">
      <c r="A40" s="44" t="s">
        <v>108</v>
      </c>
      <c r="B40" s="240">
        <f>NFM!B$72</f>
        <v>0</v>
      </c>
      <c r="C40" s="240">
        <f>NFM!C$72</f>
        <v>0</v>
      </c>
      <c r="D40" s="240">
        <f>NFM!D$72</f>
        <v>0</v>
      </c>
      <c r="E40" s="240">
        <f>NFM!E$72</f>
        <v>0</v>
      </c>
      <c r="F40" s="240">
        <f>NFM!F$72</f>
        <v>0</v>
      </c>
      <c r="G40" s="240">
        <f>NFM!G$72</f>
        <v>0</v>
      </c>
      <c r="H40" s="240">
        <f>NFM!H$72</f>
        <v>0</v>
      </c>
      <c r="I40" s="240">
        <f>NFM!I$72</f>
        <v>0</v>
      </c>
      <c r="J40" s="240">
        <f>NFM!J$72</f>
        <v>0</v>
      </c>
      <c r="K40" s="240">
        <f>NFM!K$72</f>
        <v>0</v>
      </c>
      <c r="L40" s="240">
        <f>NFM!L$72</f>
        <v>0</v>
      </c>
      <c r="M40" s="240">
        <f>NFM!M$72</f>
        <v>0</v>
      </c>
      <c r="N40" s="240">
        <f>NFM!N$72</f>
        <v>0</v>
      </c>
      <c r="O40" s="240">
        <f>NFM!O$72</f>
        <v>0</v>
      </c>
      <c r="P40" s="240">
        <f>NFM!P$72</f>
        <v>0</v>
      </c>
      <c r="Q40" s="240">
        <f>NFM!Q$72</f>
        <v>0</v>
      </c>
      <c r="R40" s="240">
        <f>NFM!R$72</f>
        <v>0</v>
      </c>
      <c r="S40" s="240">
        <f>NFM!S$72</f>
        <v>0</v>
      </c>
      <c r="T40" s="240">
        <f>NFM!T$72</f>
        <v>0</v>
      </c>
      <c r="U40" s="240">
        <f>NFM!U$72</f>
        <v>0</v>
      </c>
      <c r="V40" s="240">
        <f>NFM!V$72</f>
        <v>0</v>
      </c>
      <c r="W40" s="240">
        <f>NFM!W$72</f>
        <v>0</v>
      </c>
      <c r="DA40" s="94"/>
    </row>
    <row r="41" spans="1:105" ht="12" customHeight="1" x14ac:dyDescent="0.25">
      <c r="A41" s="44" t="s">
        <v>109</v>
      </c>
      <c r="B41" s="240">
        <f>CHI!B$78</f>
        <v>0</v>
      </c>
      <c r="C41" s="240">
        <f>CHI!C$78</f>
        <v>0</v>
      </c>
      <c r="D41" s="240">
        <f>CHI!D$78</f>
        <v>0</v>
      </c>
      <c r="E41" s="240">
        <f>CHI!E$78</f>
        <v>0</v>
      </c>
      <c r="F41" s="240">
        <f>CHI!F$78</f>
        <v>0</v>
      </c>
      <c r="G41" s="240">
        <f>CHI!G$78</f>
        <v>0</v>
      </c>
      <c r="H41" s="240">
        <f>CHI!H$78</f>
        <v>0</v>
      </c>
      <c r="I41" s="240">
        <f>CHI!I$78</f>
        <v>0</v>
      </c>
      <c r="J41" s="240">
        <f>CHI!J$78</f>
        <v>0</v>
      </c>
      <c r="K41" s="240">
        <f>CHI!K$78</f>
        <v>0</v>
      </c>
      <c r="L41" s="240">
        <f>CHI!L$78</f>
        <v>0</v>
      </c>
      <c r="M41" s="240">
        <f>CHI!M$78</f>
        <v>0</v>
      </c>
      <c r="N41" s="240">
        <f>CHI!N$78</f>
        <v>0</v>
      </c>
      <c r="O41" s="240">
        <f>CHI!O$78</f>
        <v>0</v>
      </c>
      <c r="P41" s="240">
        <f>CHI!P$78</f>
        <v>0</v>
      </c>
      <c r="Q41" s="240">
        <f>CHI!Q$78</f>
        <v>0</v>
      </c>
      <c r="R41" s="240">
        <f>CHI!R$78</f>
        <v>0</v>
      </c>
      <c r="S41" s="240">
        <f>CHI!S$78</f>
        <v>0</v>
      </c>
      <c r="T41" s="240">
        <f>CHI!T$78</f>
        <v>0</v>
      </c>
      <c r="U41" s="240">
        <f>CHI!U$78</f>
        <v>0</v>
      </c>
      <c r="V41" s="240">
        <f>CHI!V$78</f>
        <v>0</v>
      </c>
      <c r="W41" s="240">
        <f>CHI!W$78</f>
        <v>0</v>
      </c>
      <c r="DA41" s="94"/>
    </row>
    <row r="42" spans="1:105" ht="12" customHeight="1" x14ac:dyDescent="0.25">
      <c r="A42" s="44" t="s">
        <v>110</v>
      </c>
      <c r="B42" s="240">
        <f>NMM!B$58</f>
        <v>802.74779999999998</v>
      </c>
      <c r="C42" s="240">
        <f>NMM!C$58</f>
        <v>786.67949999999996</v>
      </c>
      <c r="D42" s="240">
        <f>NMM!D$58</f>
        <v>818.99930000000006</v>
      </c>
      <c r="E42" s="240">
        <f>NMM!E$58</f>
        <v>821.46590000000003</v>
      </c>
      <c r="F42" s="240">
        <f>NMM!F$58</f>
        <v>884.947</v>
      </c>
      <c r="G42" s="240">
        <f>NMM!G$58</f>
        <v>860.47360000000003</v>
      </c>
      <c r="H42" s="240">
        <f>NMM!H$58</f>
        <v>902.37260000000003</v>
      </c>
      <c r="I42" s="240">
        <f>NMM!I$58</f>
        <v>898.31950000000006</v>
      </c>
      <c r="J42" s="240">
        <f>NMM!J$58</f>
        <v>901.00400000000002</v>
      </c>
      <c r="K42" s="240">
        <f>NMM!K$58</f>
        <v>726.73710000000005</v>
      </c>
      <c r="L42" s="240">
        <f>NMM!L$58</f>
        <v>589.98200000000008</v>
      </c>
      <c r="M42" s="240">
        <f>NMM!M$58</f>
        <v>571.82650000000001</v>
      </c>
      <c r="N42" s="240">
        <f>NMM!N$58</f>
        <v>527.64319999999998</v>
      </c>
      <c r="O42" s="240">
        <f>NMM!O$58</f>
        <v>765.18409999999994</v>
      </c>
      <c r="P42" s="240">
        <f>NMM!P$58</f>
        <v>985.79189999999994</v>
      </c>
      <c r="Q42" s="240">
        <f>NMM!Q$58</f>
        <v>888.12439999999992</v>
      </c>
      <c r="R42" s="240">
        <f>NMM!R$58</f>
        <v>896.41559999999993</v>
      </c>
      <c r="S42" s="240">
        <f>NMM!S$58</f>
        <v>938.91380000000004</v>
      </c>
      <c r="T42" s="240">
        <f>NMM!T$58</f>
        <v>868.23732111124002</v>
      </c>
      <c r="U42" s="240">
        <f>NMM!U$58</f>
        <v>814.38850395951999</v>
      </c>
      <c r="V42" s="240">
        <f>NMM!V$58</f>
        <v>902.15011222316002</v>
      </c>
      <c r="W42" s="240">
        <f>NMM!W$58</f>
        <v>896.98706138659998</v>
      </c>
      <c r="DA42" s="94"/>
    </row>
    <row r="43" spans="1:105" ht="12" customHeight="1" x14ac:dyDescent="0.25">
      <c r="A43" s="45" t="s">
        <v>111</v>
      </c>
      <c r="B43" s="241">
        <v>4.095379565</v>
      </c>
      <c r="C43" s="241">
        <v>4.1352064549999996</v>
      </c>
      <c r="D43" s="241">
        <v>4.7213638260000002</v>
      </c>
      <c r="E43" s="241">
        <v>4.7390919189999998</v>
      </c>
      <c r="F43" s="241">
        <v>5.8985703020000004</v>
      </c>
      <c r="G43" s="241">
        <v>3.4630281859999998</v>
      </c>
      <c r="H43" s="241">
        <v>3.4762334570000002</v>
      </c>
      <c r="I43" s="241">
        <v>3.514556609</v>
      </c>
      <c r="J43" s="241">
        <v>3.5011639520000002</v>
      </c>
      <c r="K43" s="241">
        <v>3.5433511700000002</v>
      </c>
      <c r="L43" s="241">
        <v>3.5301065770000002</v>
      </c>
      <c r="M43" s="241">
        <v>3.5254213129999998</v>
      </c>
      <c r="N43" s="241">
        <v>2.9529161510000002</v>
      </c>
      <c r="O43" s="241">
        <v>2.3656139010000001</v>
      </c>
      <c r="P43" s="241">
        <v>2.3763056520000001</v>
      </c>
      <c r="Q43" s="241">
        <v>2.4661978790000001</v>
      </c>
      <c r="R43" s="241">
        <v>2.6583367120000001</v>
      </c>
      <c r="S43" s="241">
        <v>2.4327010910000002</v>
      </c>
      <c r="T43" s="241">
        <v>2.4381941039999999</v>
      </c>
      <c r="U43" s="241">
        <v>4.9790342856000001</v>
      </c>
      <c r="V43" s="241">
        <v>4.9221074488000003</v>
      </c>
      <c r="W43" s="241">
        <v>5.0317565886797304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0.99999999999999989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1.2686891655849591E-3</v>
      </c>
      <c r="C52" s="235">
        <f t="shared" si="10"/>
        <v>1.3472885180846733E-3</v>
      </c>
      <c r="D52" s="235">
        <f t="shared" si="10"/>
        <v>1.2400434260430142E-3</v>
      </c>
      <c r="E52" s="235">
        <f t="shared" si="10"/>
        <v>1.2462432926636034E-3</v>
      </c>
      <c r="F52" s="235">
        <f t="shared" si="10"/>
        <v>1.2302766372874845E-3</v>
      </c>
      <c r="G52" s="235">
        <f t="shared" si="10"/>
        <v>2.480745174538336E-3</v>
      </c>
      <c r="H52" s="235">
        <f t="shared" si="10"/>
        <v>1.8254082917928637E-3</v>
      </c>
      <c r="I52" s="235">
        <f t="shared" si="10"/>
        <v>1.8945002067066188E-3</v>
      </c>
      <c r="J52" s="235">
        <f t="shared" si="10"/>
        <v>1.8267749053765753E-3</v>
      </c>
      <c r="K52" s="235">
        <f t="shared" si="10"/>
        <v>1.8498456847173622E-3</v>
      </c>
      <c r="L52" s="235">
        <f t="shared" si="10"/>
        <v>1.8834934584047538E-3</v>
      </c>
      <c r="M52" s="235">
        <f t="shared" si="10"/>
        <v>3.3422131158542968E-3</v>
      </c>
      <c r="N52" s="235">
        <f t="shared" si="10"/>
        <v>1.3684964731301161E-3</v>
      </c>
      <c r="O52" s="235">
        <f t="shared" si="10"/>
        <v>4.3135282628903006E-4</v>
      </c>
      <c r="P52" s="235">
        <f t="shared" si="10"/>
        <v>5.8122861294937131E-4</v>
      </c>
      <c r="Q52" s="235">
        <f t="shared" si="10"/>
        <v>7.5846396276152948E-4</v>
      </c>
      <c r="R52" s="235">
        <f t="shared" si="10"/>
        <v>8.0115769316002128E-4</v>
      </c>
      <c r="S52" s="235">
        <f t="shared" si="10"/>
        <v>9.2388910920148597E-4</v>
      </c>
      <c r="T52" s="235">
        <f t="shared" si="10"/>
        <v>7.8303952560912732E-4</v>
      </c>
      <c r="U52" s="235">
        <f t="shared" si="10"/>
        <v>1.0187440996809122E-3</v>
      </c>
      <c r="V52" s="235">
        <f t="shared" si="10"/>
        <v>9.1563937837816863E-4</v>
      </c>
      <c r="W52" s="235">
        <f t="shared" si="10"/>
        <v>1.2213229815314767E-3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3.1286019320217656E-2</v>
      </c>
      <c r="C53" s="236">
        <f t="shared" si="11"/>
        <v>3.2297845766063212E-2</v>
      </c>
      <c r="D53" s="236">
        <f t="shared" si="11"/>
        <v>3.009753174253018E-2</v>
      </c>
      <c r="E53" s="236">
        <f t="shared" si="11"/>
        <v>2.9912713307338627E-2</v>
      </c>
      <c r="F53" s="236">
        <f t="shared" si="11"/>
        <v>3.2508200780565655E-2</v>
      </c>
      <c r="G53" s="236">
        <f t="shared" si="11"/>
        <v>5.2642634232224719E-2</v>
      </c>
      <c r="H53" s="236">
        <f t="shared" si="11"/>
        <v>4.5285414018212608E-2</v>
      </c>
      <c r="I53" s="236">
        <f t="shared" si="11"/>
        <v>4.7628443822954683E-2</v>
      </c>
      <c r="J53" s="236">
        <f t="shared" si="11"/>
        <v>4.5589746029772539E-2</v>
      </c>
      <c r="K53" s="236">
        <f t="shared" si="11"/>
        <v>4.7463183446738472E-2</v>
      </c>
      <c r="L53" s="236">
        <f t="shared" si="11"/>
        <v>5.2968667462482244E-2</v>
      </c>
      <c r="M53" s="236">
        <f t="shared" si="11"/>
        <v>8.1174461794343067E-2</v>
      </c>
      <c r="N53" s="236">
        <f t="shared" si="11"/>
        <v>6.4824235133801672E-2</v>
      </c>
      <c r="O53" s="236">
        <f t="shared" si="11"/>
        <v>3.9692178926024578E-2</v>
      </c>
      <c r="P53" s="236">
        <f t="shared" si="11"/>
        <v>3.8220099658212346E-2</v>
      </c>
      <c r="Q53" s="236">
        <f t="shared" si="11"/>
        <v>4.5322291236193239E-2</v>
      </c>
      <c r="R53" s="236">
        <f t="shared" si="11"/>
        <v>4.3331530553408493E-2</v>
      </c>
      <c r="S53" s="236">
        <f t="shared" si="11"/>
        <v>4.9301105570471994E-2</v>
      </c>
      <c r="T53" s="236">
        <f t="shared" si="11"/>
        <v>5.0387561758541734E-2</v>
      </c>
      <c r="U53" s="236">
        <f t="shared" si="11"/>
        <v>5.2797459332010944E-2</v>
      </c>
      <c r="V53" s="236">
        <f t="shared" si="11"/>
        <v>4.7581181442859291E-2</v>
      </c>
      <c r="W53" s="236">
        <f t="shared" si="11"/>
        <v>5.0569635290077665E-2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0.4893131356911099</v>
      </c>
      <c r="C54" s="237">
        <f t="shared" si="12"/>
        <v>0.47389892678159429</v>
      </c>
      <c r="D54" s="237">
        <f t="shared" si="12"/>
        <v>0.47016974310008208</v>
      </c>
      <c r="E54" s="237">
        <f t="shared" si="12"/>
        <v>0.47686502258244623</v>
      </c>
      <c r="F54" s="237">
        <f t="shared" si="12"/>
        <v>0.47830894584805628</v>
      </c>
      <c r="G54" s="237">
        <f t="shared" si="12"/>
        <v>0.46391440720786314</v>
      </c>
      <c r="H54" s="237">
        <f t="shared" si="12"/>
        <v>0.44353825240472156</v>
      </c>
      <c r="I54" s="237">
        <f t="shared" si="12"/>
        <v>0.44525851448630221</v>
      </c>
      <c r="J54" s="237">
        <f t="shared" si="12"/>
        <v>0.44980449286314456</v>
      </c>
      <c r="K54" s="237">
        <f t="shared" si="12"/>
        <v>0.46512038127976335</v>
      </c>
      <c r="L54" s="237">
        <f t="shared" si="12"/>
        <v>0.47831127881503666</v>
      </c>
      <c r="M54" s="237">
        <f t="shared" si="12"/>
        <v>0.41319178080021168</v>
      </c>
      <c r="N54" s="237">
        <f t="shared" si="12"/>
        <v>0.40197362114438923</v>
      </c>
      <c r="O54" s="237">
        <f t="shared" si="12"/>
        <v>0.37246607330474174</v>
      </c>
      <c r="P54" s="237">
        <f t="shared" si="12"/>
        <v>0.37249736209363526</v>
      </c>
      <c r="Q54" s="237">
        <f t="shared" si="12"/>
        <v>0.36356349652051845</v>
      </c>
      <c r="R54" s="237">
        <f t="shared" si="12"/>
        <v>0.35906680956900955</v>
      </c>
      <c r="S54" s="237">
        <f t="shared" si="12"/>
        <v>0.35016454808471642</v>
      </c>
      <c r="T54" s="237">
        <f t="shared" si="12"/>
        <v>0.33987881911311424</v>
      </c>
      <c r="U54" s="237">
        <f t="shared" si="12"/>
        <v>0.35542780513610012</v>
      </c>
      <c r="V54" s="237">
        <f t="shared" si="12"/>
        <v>0.35443272444178903</v>
      </c>
      <c r="W54" s="237">
        <f t="shared" si="12"/>
        <v>0.33560808865399655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0.47813215582308755</v>
      </c>
      <c r="C55" s="242">
        <f t="shared" si="13"/>
        <v>0.49245593893425782</v>
      </c>
      <c r="D55" s="242">
        <f t="shared" si="13"/>
        <v>0.4984926817313447</v>
      </c>
      <c r="E55" s="242">
        <f t="shared" si="13"/>
        <v>0.49197602081755154</v>
      </c>
      <c r="F55" s="242">
        <f t="shared" si="13"/>
        <v>0.48795257673409059</v>
      </c>
      <c r="G55" s="242">
        <f t="shared" si="13"/>
        <v>0.48096221338537387</v>
      </c>
      <c r="H55" s="242">
        <f t="shared" si="13"/>
        <v>0.50935092528527293</v>
      </c>
      <c r="I55" s="242">
        <f t="shared" si="13"/>
        <v>0.50521854148403644</v>
      </c>
      <c r="J55" s="242">
        <f t="shared" si="13"/>
        <v>0.50277898620170636</v>
      </c>
      <c r="K55" s="242">
        <f t="shared" si="13"/>
        <v>0.48556658958878085</v>
      </c>
      <c r="L55" s="242">
        <f t="shared" si="13"/>
        <v>0.46683656026407644</v>
      </c>
      <c r="M55" s="242">
        <f t="shared" si="13"/>
        <v>0.502291544289591</v>
      </c>
      <c r="N55" s="242">
        <f t="shared" si="13"/>
        <v>0.53183364724867899</v>
      </c>
      <c r="O55" s="242">
        <f t="shared" si="13"/>
        <v>0.58741039494294467</v>
      </c>
      <c r="P55" s="242">
        <f t="shared" si="13"/>
        <v>0.58870130963520306</v>
      </c>
      <c r="Q55" s="242">
        <f t="shared" si="13"/>
        <v>0.59035574828052673</v>
      </c>
      <c r="R55" s="242">
        <f t="shared" si="13"/>
        <v>0.59680050218442204</v>
      </c>
      <c r="S55" s="242">
        <f t="shared" si="13"/>
        <v>0.59961045723561002</v>
      </c>
      <c r="T55" s="242">
        <f t="shared" si="13"/>
        <v>0.60895057960273491</v>
      </c>
      <c r="U55" s="242">
        <f t="shared" si="13"/>
        <v>0.59075599143220803</v>
      </c>
      <c r="V55" s="242">
        <f t="shared" si="13"/>
        <v>0.59707045473697362</v>
      </c>
      <c r="W55" s="242">
        <f t="shared" si="13"/>
        <v>0.61260095307439433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CY: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0</v>
      </c>
      <c r="C3" s="205">
        <f t="shared" si="0"/>
        <v>0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0</v>
      </c>
      <c r="M3" s="205">
        <f t="shared" si="0"/>
        <v>0</v>
      </c>
      <c r="N3" s="205">
        <f t="shared" si="0"/>
        <v>0</v>
      </c>
      <c r="O3" s="205">
        <f t="shared" si="0"/>
        <v>0</v>
      </c>
      <c r="P3" s="205">
        <f t="shared" si="0"/>
        <v>0</v>
      </c>
      <c r="Q3" s="205">
        <f t="shared" si="0"/>
        <v>0</v>
      </c>
      <c r="R3" s="205">
        <f t="shared" si="0"/>
        <v>0</v>
      </c>
      <c r="S3" s="205">
        <f t="shared" si="0"/>
        <v>0</v>
      </c>
      <c r="T3" s="205">
        <f t="shared" si="0"/>
        <v>0</v>
      </c>
      <c r="U3" s="205">
        <f t="shared" si="0"/>
        <v>0</v>
      </c>
      <c r="V3" s="205">
        <f t="shared" si="0"/>
        <v>0</v>
      </c>
      <c r="W3" s="205">
        <f t="shared" si="0"/>
        <v>0</v>
      </c>
      <c r="DA3" s="112"/>
    </row>
    <row r="4" spans="1:105" ht="12" customHeight="1" x14ac:dyDescent="0.25">
      <c r="A4" s="50" t="s">
        <v>41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114</v>
      </c>
    </row>
    <row r="5" spans="1:105" ht="12" customHeight="1" x14ac:dyDescent="0.25">
      <c r="A5" s="49" t="s">
        <v>42</v>
      </c>
      <c r="B5" s="244">
        <v>0</v>
      </c>
      <c r="C5" s="244">
        <v>0</v>
      </c>
      <c r="D5" s="244">
        <v>0</v>
      </c>
      <c r="E5" s="244">
        <v>0</v>
      </c>
      <c r="F5" s="244">
        <v>0</v>
      </c>
      <c r="G5" s="244">
        <v>0</v>
      </c>
      <c r="H5" s="244">
        <v>0</v>
      </c>
      <c r="I5" s="244">
        <v>0</v>
      </c>
      <c r="J5" s="244">
        <v>0</v>
      </c>
      <c r="K5" s="244">
        <v>0</v>
      </c>
      <c r="L5" s="244">
        <v>0</v>
      </c>
      <c r="M5" s="244">
        <v>0</v>
      </c>
      <c r="N5" s="244">
        <v>0</v>
      </c>
      <c r="O5" s="244">
        <v>0</v>
      </c>
      <c r="P5" s="244">
        <v>0</v>
      </c>
      <c r="Q5" s="244">
        <v>0</v>
      </c>
      <c r="R5" s="244">
        <v>0</v>
      </c>
      <c r="S5" s="244">
        <v>0</v>
      </c>
      <c r="T5" s="244">
        <v>0</v>
      </c>
      <c r="U5" s="244">
        <v>0</v>
      </c>
      <c r="V5" s="244">
        <v>0</v>
      </c>
      <c r="W5" s="244">
        <v>0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0</v>
      </c>
      <c r="C7" s="205">
        <f t="shared" si="1"/>
        <v>0</v>
      </c>
      <c r="D7" s="205">
        <f t="shared" si="1"/>
        <v>0</v>
      </c>
      <c r="E7" s="205">
        <f t="shared" si="1"/>
        <v>0</v>
      </c>
      <c r="F7" s="205">
        <f t="shared" si="1"/>
        <v>0</v>
      </c>
      <c r="G7" s="205">
        <f t="shared" si="1"/>
        <v>0</v>
      </c>
      <c r="H7" s="205">
        <f t="shared" si="1"/>
        <v>0</v>
      </c>
      <c r="I7" s="205">
        <f t="shared" si="1"/>
        <v>0</v>
      </c>
      <c r="J7" s="205">
        <f t="shared" si="1"/>
        <v>0</v>
      </c>
      <c r="K7" s="205">
        <f t="shared" si="1"/>
        <v>0</v>
      </c>
      <c r="L7" s="205">
        <f t="shared" si="1"/>
        <v>0</v>
      </c>
      <c r="M7" s="205">
        <f t="shared" si="1"/>
        <v>0</v>
      </c>
      <c r="N7" s="205">
        <f t="shared" si="1"/>
        <v>0</v>
      </c>
      <c r="O7" s="205">
        <f t="shared" si="1"/>
        <v>0</v>
      </c>
      <c r="P7" s="205">
        <f t="shared" si="1"/>
        <v>0</v>
      </c>
      <c r="Q7" s="205">
        <f t="shared" si="1"/>
        <v>0</v>
      </c>
      <c r="R7" s="205">
        <f t="shared" si="1"/>
        <v>0</v>
      </c>
      <c r="S7" s="205">
        <f t="shared" si="1"/>
        <v>0</v>
      </c>
      <c r="T7" s="205">
        <f t="shared" si="1"/>
        <v>0</v>
      </c>
      <c r="U7" s="205">
        <f t="shared" si="1"/>
        <v>0</v>
      </c>
      <c r="V7" s="205">
        <f t="shared" si="1"/>
        <v>0</v>
      </c>
      <c r="W7" s="205">
        <f t="shared" si="1"/>
        <v>0</v>
      </c>
      <c r="DA7" s="112"/>
    </row>
    <row r="8" spans="1:105" ht="12" customHeight="1" x14ac:dyDescent="0.25">
      <c r="A8" s="50" t="s">
        <v>41</v>
      </c>
      <c r="B8" s="243">
        <v>0</v>
      </c>
      <c r="C8" s="243">
        <v>0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DA8" s="83" t="s">
        <v>117</v>
      </c>
    </row>
    <row r="9" spans="1:105" ht="12" customHeight="1" x14ac:dyDescent="0.25">
      <c r="A9" s="49" t="s">
        <v>42</v>
      </c>
      <c r="B9" s="244">
        <v>0</v>
      </c>
      <c r="C9" s="244">
        <v>0</v>
      </c>
      <c r="D9" s="244">
        <v>0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>
        <v>0</v>
      </c>
      <c r="P9" s="244">
        <v>0</v>
      </c>
      <c r="Q9" s="244">
        <v>0</v>
      </c>
      <c r="R9" s="244">
        <v>0</v>
      </c>
      <c r="S9" s="244">
        <v>0</v>
      </c>
      <c r="T9" s="244">
        <v>0</v>
      </c>
      <c r="U9" s="244">
        <v>0</v>
      </c>
      <c r="V9" s="244">
        <v>0</v>
      </c>
      <c r="W9" s="244">
        <v>0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0</v>
      </c>
      <c r="C11" s="205">
        <f t="shared" si="2"/>
        <v>0</v>
      </c>
      <c r="D11" s="205">
        <f t="shared" si="2"/>
        <v>0</v>
      </c>
      <c r="E11" s="205">
        <f t="shared" si="2"/>
        <v>0</v>
      </c>
      <c r="F11" s="205">
        <f t="shared" si="2"/>
        <v>0</v>
      </c>
      <c r="G11" s="205">
        <f t="shared" si="2"/>
        <v>0</v>
      </c>
      <c r="H11" s="205">
        <f t="shared" si="2"/>
        <v>0</v>
      </c>
      <c r="I11" s="205">
        <f t="shared" si="2"/>
        <v>0</v>
      </c>
      <c r="J11" s="205">
        <f t="shared" si="2"/>
        <v>0</v>
      </c>
      <c r="K11" s="205">
        <f t="shared" si="2"/>
        <v>0</v>
      </c>
      <c r="L11" s="205">
        <f t="shared" si="2"/>
        <v>0</v>
      </c>
      <c r="M11" s="205">
        <f t="shared" si="2"/>
        <v>0</v>
      </c>
      <c r="N11" s="205">
        <f t="shared" si="2"/>
        <v>0</v>
      </c>
      <c r="O11" s="205">
        <f t="shared" si="2"/>
        <v>0</v>
      </c>
      <c r="P11" s="205">
        <f t="shared" si="2"/>
        <v>0</v>
      </c>
      <c r="Q11" s="205">
        <f t="shared" si="2"/>
        <v>0</v>
      </c>
      <c r="R11" s="205">
        <f t="shared" si="2"/>
        <v>0</v>
      </c>
      <c r="S11" s="205">
        <f t="shared" si="2"/>
        <v>0</v>
      </c>
      <c r="T11" s="205">
        <f t="shared" si="2"/>
        <v>0</v>
      </c>
      <c r="U11" s="205">
        <f t="shared" si="2"/>
        <v>0</v>
      </c>
      <c r="V11" s="205">
        <f t="shared" si="2"/>
        <v>0</v>
      </c>
      <c r="W11" s="205">
        <f t="shared" si="2"/>
        <v>0</v>
      </c>
      <c r="DA11" s="112"/>
    </row>
    <row r="12" spans="1:105" ht="12" customHeight="1" x14ac:dyDescent="0.25">
      <c r="A12" s="50" t="s">
        <v>41</v>
      </c>
      <c r="B12" s="243">
        <v>0</v>
      </c>
      <c r="C12" s="243">
        <v>0</v>
      </c>
      <c r="D12" s="243">
        <v>0</v>
      </c>
      <c r="E12" s="243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0</v>
      </c>
      <c r="K12" s="243">
        <v>0</v>
      </c>
      <c r="L12" s="243">
        <v>0</v>
      </c>
      <c r="M12" s="243">
        <v>0</v>
      </c>
      <c r="N12" s="243">
        <v>0</v>
      </c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DA12" s="83" t="s">
        <v>120</v>
      </c>
    </row>
    <row r="13" spans="1:105" ht="12" customHeight="1" x14ac:dyDescent="0.25">
      <c r="A13" s="49" t="s">
        <v>42</v>
      </c>
      <c r="B13" s="244">
        <v>0</v>
      </c>
      <c r="C13" s="244">
        <v>0</v>
      </c>
      <c r="D13" s="244">
        <v>0</v>
      </c>
      <c r="E13" s="244">
        <v>0</v>
      </c>
      <c r="F13" s="244">
        <v>0</v>
      </c>
      <c r="G13" s="244">
        <v>0</v>
      </c>
      <c r="H13" s="244">
        <v>0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  <c r="O13" s="244">
        <v>0</v>
      </c>
      <c r="P13" s="244">
        <v>0</v>
      </c>
      <c r="Q13" s="244">
        <v>0</v>
      </c>
      <c r="R13" s="244">
        <v>0</v>
      </c>
      <c r="S13" s="244">
        <v>0</v>
      </c>
      <c r="T13" s="244">
        <v>0</v>
      </c>
      <c r="U13" s="244">
        <v>0</v>
      </c>
      <c r="V13" s="244">
        <v>0</v>
      </c>
      <c r="W13" s="244">
        <v>0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0</v>
      </c>
      <c r="E14" s="212">
        <f t="shared" si="3"/>
        <v>0</v>
      </c>
      <c r="F14" s="212">
        <f t="shared" si="3"/>
        <v>0</v>
      </c>
      <c r="G14" s="212">
        <f t="shared" si="3"/>
        <v>0</v>
      </c>
      <c r="H14" s="212">
        <f t="shared" si="3"/>
        <v>0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0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0</v>
      </c>
      <c r="E17" s="212">
        <f t="shared" si="4"/>
        <v>0</v>
      </c>
      <c r="F17" s="212">
        <f t="shared" si="4"/>
        <v>0</v>
      </c>
      <c r="G17" s="212">
        <f t="shared" si="4"/>
        <v>0</v>
      </c>
      <c r="H17" s="212">
        <f t="shared" si="4"/>
        <v>0</v>
      </c>
      <c r="I17" s="212">
        <f t="shared" si="4"/>
        <v>0</v>
      </c>
      <c r="J17" s="212">
        <f t="shared" si="4"/>
        <v>0</v>
      </c>
      <c r="K17" s="212">
        <f t="shared" si="4"/>
        <v>0</v>
      </c>
      <c r="L17" s="212">
        <f t="shared" si="4"/>
        <v>0</v>
      </c>
      <c r="M17" s="212">
        <f t="shared" si="4"/>
        <v>0</v>
      </c>
      <c r="N17" s="212">
        <f t="shared" si="4"/>
        <v>0</v>
      </c>
      <c r="O17" s="212">
        <f t="shared" si="4"/>
        <v>0</v>
      </c>
      <c r="P17" s="212">
        <f t="shared" si="4"/>
        <v>0</v>
      </c>
      <c r="Q17" s="212">
        <f t="shared" si="4"/>
        <v>0</v>
      </c>
      <c r="R17" s="212">
        <f t="shared" si="4"/>
        <v>0</v>
      </c>
      <c r="S17" s="212">
        <f t="shared" si="4"/>
        <v>0</v>
      </c>
      <c r="T17" s="212">
        <f t="shared" si="4"/>
        <v>0</v>
      </c>
      <c r="U17" s="212">
        <f t="shared" si="4"/>
        <v>0</v>
      </c>
      <c r="V17" s="212">
        <f t="shared" si="4"/>
        <v>0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0</v>
      </c>
      <c r="F19" s="244">
        <f t="shared" si="6"/>
        <v>0</v>
      </c>
      <c r="G19" s="244">
        <f t="shared" si="6"/>
        <v>0</v>
      </c>
      <c r="H19" s="244">
        <f t="shared" si="6"/>
        <v>0</v>
      </c>
      <c r="I19" s="244">
        <f t="shared" si="6"/>
        <v>0</v>
      </c>
      <c r="J19" s="244">
        <f t="shared" si="6"/>
        <v>0</v>
      </c>
      <c r="K19" s="244">
        <f t="shared" si="6"/>
        <v>0</v>
      </c>
      <c r="L19" s="244">
        <f t="shared" si="6"/>
        <v>0</v>
      </c>
      <c r="M19" s="244">
        <f t="shared" si="6"/>
        <v>0</v>
      </c>
      <c r="N19" s="244">
        <f t="shared" si="6"/>
        <v>0</v>
      </c>
      <c r="O19" s="244">
        <f t="shared" si="6"/>
        <v>0</v>
      </c>
      <c r="P19" s="244">
        <f t="shared" si="6"/>
        <v>0</v>
      </c>
      <c r="Q19" s="244">
        <f t="shared" si="6"/>
        <v>0</v>
      </c>
      <c r="R19" s="244">
        <f t="shared" si="6"/>
        <v>0</v>
      </c>
      <c r="S19" s="244">
        <f t="shared" si="6"/>
        <v>0</v>
      </c>
      <c r="T19" s="244">
        <f t="shared" si="6"/>
        <v>0</v>
      </c>
      <c r="U19" s="244">
        <f t="shared" si="6"/>
        <v>0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0</v>
      </c>
      <c r="C20" s="205">
        <f t="shared" si="7"/>
        <v>0</v>
      </c>
      <c r="D20" s="205">
        <f t="shared" si="7"/>
        <v>0</v>
      </c>
      <c r="E20" s="205">
        <f t="shared" si="7"/>
        <v>0</v>
      </c>
      <c r="F20" s="205">
        <f t="shared" si="7"/>
        <v>0</v>
      </c>
      <c r="G20" s="205">
        <f t="shared" si="7"/>
        <v>0</v>
      </c>
      <c r="H20" s="205">
        <f t="shared" si="7"/>
        <v>0</v>
      </c>
      <c r="I20" s="205">
        <f t="shared" si="7"/>
        <v>0</v>
      </c>
      <c r="J20" s="205">
        <f t="shared" si="7"/>
        <v>0</v>
      </c>
      <c r="K20" s="205">
        <f t="shared" si="7"/>
        <v>0</v>
      </c>
      <c r="L20" s="205">
        <f t="shared" si="7"/>
        <v>0</v>
      </c>
      <c r="M20" s="205">
        <f t="shared" si="7"/>
        <v>0</v>
      </c>
      <c r="N20" s="205">
        <f t="shared" si="7"/>
        <v>0</v>
      </c>
      <c r="O20" s="205">
        <f t="shared" si="7"/>
        <v>0</v>
      </c>
      <c r="P20" s="205">
        <f t="shared" si="7"/>
        <v>0</v>
      </c>
      <c r="Q20" s="205">
        <f t="shared" si="7"/>
        <v>0</v>
      </c>
      <c r="R20" s="205">
        <f t="shared" si="7"/>
        <v>0</v>
      </c>
      <c r="S20" s="205">
        <f t="shared" si="7"/>
        <v>0</v>
      </c>
      <c r="T20" s="205">
        <f t="shared" si="7"/>
        <v>0</v>
      </c>
      <c r="U20" s="205">
        <f t="shared" si="7"/>
        <v>0</v>
      </c>
      <c r="V20" s="205">
        <f t="shared" si="7"/>
        <v>0</v>
      </c>
      <c r="W20" s="205">
        <f t="shared" si="7"/>
        <v>0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0</v>
      </c>
      <c r="C21" s="243">
        <f t="shared" si="8"/>
        <v>0</v>
      </c>
      <c r="D21" s="243">
        <f t="shared" si="8"/>
        <v>0</v>
      </c>
      <c r="E21" s="243">
        <f t="shared" si="8"/>
        <v>0</v>
      </c>
      <c r="F21" s="243">
        <f t="shared" si="8"/>
        <v>0</v>
      </c>
      <c r="G21" s="243">
        <f t="shared" si="8"/>
        <v>0</v>
      </c>
      <c r="H21" s="243">
        <f t="shared" si="8"/>
        <v>0</v>
      </c>
      <c r="I21" s="243">
        <f t="shared" si="8"/>
        <v>0</v>
      </c>
      <c r="J21" s="243">
        <f t="shared" si="8"/>
        <v>0</v>
      </c>
      <c r="K21" s="243">
        <f t="shared" si="8"/>
        <v>0</v>
      </c>
      <c r="L21" s="243">
        <f t="shared" si="8"/>
        <v>0</v>
      </c>
      <c r="M21" s="243">
        <f t="shared" si="8"/>
        <v>0</v>
      </c>
      <c r="N21" s="243">
        <f t="shared" si="8"/>
        <v>0</v>
      </c>
      <c r="O21" s="243">
        <f t="shared" si="8"/>
        <v>0</v>
      </c>
      <c r="P21" s="243">
        <f t="shared" si="8"/>
        <v>0</v>
      </c>
      <c r="Q21" s="243">
        <f t="shared" si="8"/>
        <v>0</v>
      </c>
      <c r="R21" s="243">
        <f t="shared" si="8"/>
        <v>0</v>
      </c>
      <c r="S21" s="243">
        <f t="shared" si="8"/>
        <v>0</v>
      </c>
      <c r="T21" s="243">
        <f t="shared" si="8"/>
        <v>0</v>
      </c>
      <c r="U21" s="243">
        <f t="shared" si="8"/>
        <v>0</v>
      </c>
      <c r="V21" s="243">
        <f t="shared" si="8"/>
        <v>0</v>
      </c>
      <c r="W21" s="243">
        <f t="shared" si="8"/>
        <v>0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0</v>
      </c>
      <c r="C22" s="244">
        <f t="shared" si="9"/>
        <v>0</v>
      </c>
      <c r="D22" s="244">
        <f t="shared" si="9"/>
        <v>0</v>
      </c>
      <c r="E22" s="244">
        <f t="shared" si="9"/>
        <v>0</v>
      </c>
      <c r="F22" s="244">
        <f t="shared" si="9"/>
        <v>0</v>
      </c>
      <c r="G22" s="244">
        <f t="shared" si="9"/>
        <v>0</v>
      </c>
      <c r="H22" s="244">
        <f t="shared" si="9"/>
        <v>0</v>
      </c>
      <c r="I22" s="244">
        <f t="shared" si="9"/>
        <v>0</v>
      </c>
      <c r="J22" s="244">
        <f t="shared" si="9"/>
        <v>0</v>
      </c>
      <c r="K22" s="244">
        <f t="shared" si="9"/>
        <v>0</v>
      </c>
      <c r="L22" s="244">
        <f t="shared" si="9"/>
        <v>0</v>
      </c>
      <c r="M22" s="244">
        <f t="shared" si="9"/>
        <v>0</v>
      </c>
      <c r="N22" s="244">
        <f t="shared" si="9"/>
        <v>0</v>
      </c>
      <c r="O22" s="244">
        <f t="shared" si="9"/>
        <v>0</v>
      </c>
      <c r="P22" s="244">
        <f t="shared" si="9"/>
        <v>0</v>
      </c>
      <c r="Q22" s="244">
        <f t="shared" si="9"/>
        <v>0</v>
      </c>
      <c r="R22" s="244">
        <f t="shared" si="9"/>
        <v>0</v>
      </c>
      <c r="S22" s="244">
        <f t="shared" si="9"/>
        <v>0</v>
      </c>
      <c r="T22" s="244">
        <f t="shared" si="9"/>
        <v>0</v>
      </c>
      <c r="U22" s="244">
        <f t="shared" si="9"/>
        <v>0</v>
      </c>
      <c r="V22" s="244">
        <f t="shared" si="9"/>
        <v>0</v>
      </c>
      <c r="W22" s="244">
        <f t="shared" si="9"/>
        <v>0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0</v>
      </c>
      <c r="C25" s="212">
        <v>0</v>
      </c>
      <c r="D25" s="212">
        <v>0</v>
      </c>
      <c r="E25" s="212">
        <v>0</v>
      </c>
      <c r="F25" s="212">
        <v>0</v>
      </c>
      <c r="G25" s="212">
        <v>0</v>
      </c>
      <c r="H25" s="212">
        <v>0</v>
      </c>
      <c r="I25" s="212">
        <v>0</v>
      </c>
      <c r="J25" s="212">
        <v>0</v>
      </c>
      <c r="K25" s="212">
        <v>0</v>
      </c>
      <c r="L25" s="212">
        <v>0</v>
      </c>
      <c r="M25" s="212">
        <v>0</v>
      </c>
      <c r="N25" s="212">
        <v>0</v>
      </c>
      <c r="O25" s="212">
        <v>0</v>
      </c>
      <c r="P25" s="212">
        <v>0</v>
      </c>
      <c r="Q25" s="212">
        <v>0</v>
      </c>
      <c r="R25" s="212">
        <v>0</v>
      </c>
      <c r="S25" s="212">
        <v>0</v>
      </c>
      <c r="T25" s="212">
        <v>0</v>
      </c>
      <c r="U25" s="212">
        <v>0</v>
      </c>
      <c r="V25" s="212">
        <v>0</v>
      </c>
      <c r="W25" s="212">
        <v>0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0</v>
      </c>
      <c r="C26" s="215">
        <f t="shared" si="10"/>
        <v>0</v>
      </c>
      <c r="D26" s="215">
        <f t="shared" si="10"/>
        <v>0</v>
      </c>
      <c r="E26" s="215">
        <f t="shared" si="10"/>
        <v>0</v>
      </c>
      <c r="F26" s="215">
        <f t="shared" si="10"/>
        <v>0</v>
      </c>
      <c r="G26" s="215">
        <f t="shared" si="10"/>
        <v>0</v>
      </c>
      <c r="H26" s="215">
        <f t="shared" si="10"/>
        <v>0</v>
      </c>
      <c r="I26" s="215">
        <f t="shared" si="10"/>
        <v>0</v>
      </c>
      <c r="J26" s="215">
        <f t="shared" si="10"/>
        <v>0</v>
      </c>
      <c r="K26" s="215">
        <f t="shared" si="10"/>
        <v>0</v>
      </c>
      <c r="L26" s="215">
        <f t="shared" si="10"/>
        <v>0</v>
      </c>
      <c r="M26" s="215">
        <f t="shared" si="10"/>
        <v>0</v>
      </c>
      <c r="N26" s="215">
        <f t="shared" si="10"/>
        <v>0</v>
      </c>
      <c r="O26" s="215">
        <f t="shared" si="10"/>
        <v>0</v>
      </c>
      <c r="P26" s="215">
        <f t="shared" si="10"/>
        <v>0</v>
      </c>
      <c r="Q26" s="215">
        <f t="shared" si="10"/>
        <v>0</v>
      </c>
      <c r="R26" s="215">
        <f t="shared" si="10"/>
        <v>0</v>
      </c>
      <c r="S26" s="215">
        <f t="shared" si="10"/>
        <v>0</v>
      </c>
      <c r="T26" s="215">
        <f t="shared" si="10"/>
        <v>0</v>
      </c>
      <c r="U26" s="215">
        <f t="shared" si="10"/>
        <v>0</v>
      </c>
      <c r="V26" s="215">
        <f t="shared" si="10"/>
        <v>0</v>
      </c>
      <c r="W26" s="215">
        <f t="shared" si="10"/>
        <v>0</v>
      </c>
      <c r="DA26" s="85"/>
    </row>
    <row r="27" spans="1:105" ht="12" customHeight="1" x14ac:dyDescent="0.25">
      <c r="A27" s="18" t="s">
        <v>39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128</v>
      </c>
    </row>
    <row r="28" spans="1:105" ht="12" customHeight="1" x14ac:dyDescent="0.25">
      <c r="A28" s="18" t="s">
        <v>40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0</v>
      </c>
      <c r="C29" s="206">
        <f t="shared" si="11"/>
        <v>0</v>
      </c>
      <c r="D29" s="206">
        <f t="shared" si="11"/>
        <v>0</v>
      </c>
      <c r="E29" s="206">
        <f t="shared" si="11"/>
        <v>0</v>
      </c>
      <c r="F29" s="206">
        <f t="shared" si="11"/>
        <v>0</v>
      </c>
      <c r="G29" s="206">
        <f t="shared" si="11"/>
        <v>0</v>
      </c>
      <c r="H29" s="206">
        <f t="shared" si="11"/>
        <v>0</v>
      </c>
      <c r="I29" s="206">
        <f t="shared" si="11"/>
        <v>0</v>
      </c>
      <c r="J29" s="206">
        <f t="shared" si="11"/>
        <v>0</v>
      </c>
      <c r="K29" s="206">
        <f t="shared" si="11"/>
        <v>0</v>
      </c>
      <c r="L29" s="206">
        <f t="shared" si="11"/>
        <v>0</v>
      </c>
      <c r="M29" s="206">
        <f t="shared" si="11"/>
        <v>0</v>
      </c>
      <c r="N29" s="206">
        <f t="shared" si="11"/>
        <v>0</v>
      </c>
      <c r="O29" s="206">
        <f t="shared" si="11"/>
        <v>0</v>
      </c>
      <c r="P29" s="206">
        <f t="shared" si="11"/>
        <v>0</v>
      </c>
      <c r="Q29" s="206">
        <f t="shared" si="11"/>
        <v>0</v>
      </c>
      <c r="R29" s="206">
        <f t="shared" si="11"/>
        <v>0</v>
      </c>
      <c r="S29" s="206">
        <f t="shared" si="11"/>
        <v>0</v>
      </c>
      <c r="T29" s="206">
        <f t="shared" si="11"/>
        <v>0</v>
      </c>
      <c r="U29" s="206">
        <f t="shared" si="11"/>
        <v>0</v>
      </c>
      <c r="V29" s="206">
        <f t="shared" si="11"/>
        <v>0</v>
      </c>
      <c r="W29" s="206">
        <f t="shared" si="11"/>
        <v>0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0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</v>
      </c>
      <c r="T31" s="206">
        <v>0</v>
      </c>
      <c r="U31" s="206">
        <v>0</v>
      </c>
      <c r="V31" s="206">
        <v>0</v>
      </c>
      <c r="W31" s="206">
        <v>0</v>
      </c>
      <c r="DA31" s="71" t="s">
        <v>131</v>
      </c>
    </row>
    <row r="32" spans="1:105" ht="12" customHeight="1" x14ac:dyDescent="0.25">
      <c r="A32" s="18" t="s">
        <v>69</v>
      </c>
      <c r="B32" s="206">
        <v>0</v>
      </c>
      <c r="C32" s="206">
        <v>0</v>
      </c>
      <c r="D32" s="206">
        <v>0</v>
      </c>
      <c r="E32" s="206">
        <v>0</v>
      </c>
      <c r="F32" s="206">
        <v>0</v>
      </c>
      <c r="G32" s="206">
        <v>0</v>
      </c>
      <c r="H32" s="206">
        <v>0</v>
      </c>
      <c r="I32" s="206">
        <v>0</v>
      </c>
      <c r="J32" s="206">
        <v>0</v>
      </c>
      <c r="K32" s="206">
        <v>0</v>
      </c>
      <c r="L32" s="206">
        <v>0</v>
      </c>
      <c r="M32" s="206">
        <v>0</v>
      </c>
      <c r="N32" s="206">
        <v>0</v>
      </c>
      <c r="O32" s="206">
        <v>0</v>
      </c>
      <c r="P32" s="206">
        <v>0</v>
      </c>
      <c r="Q32" s="206">
        <v>0</v>
      </c>
      <c r="R32" s="206">
        <v>0</v>
      </c>
      <c r="S32" s="206">
        <v>0</v>
      </c>
      <c r="T32" s="206">
        <v>0</v>
      </c>
      <c r="U32" s="206">
        <v>0</v>
      </c>
      <c r="V32" s="206">
        <v>0</v>
      </c>
      <c r="W32" s="206">
        <v>0</v>
      </c>
      <c r="DA32" s="71" t="s">
        <v>132</v>
      </c>
    </row>
    <row r="33" spans="1:105" ht="12" customHeight="1" x14ac:dyDescent="0.25">
      <c r="A33" s="18" t="s">
        <v>70</v>
      </c>
      <c r="B33" s="206">
        <v>0</v>
      </c>
      <c r="C33" s="206">
        <v>0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0</v>
      </c>
      <c r="C35" s="206">
        <f t="shared" si="12"/>
        <v>0</v>
      </c>
      <c r="D35" s="206">
        <f t="shared" si="12"/>
        <v>0</v>
      </c>
      <c r="E35" s="206">
        <f t="shared" si="12"/>
        <v>0</v>
      </c>
      <c r="F35" s="206">
        <f t="shared" si="12"/>
        <v>0</v>
      </c>
      <c r="G35" s="206">
        <f t="shared" si="12"/>
        <v>0</v>
      </c>
      <c r="H35" s="206">
        <f t="shared" si="12"/>
        <v>0</v>
      </c>
      <c r="I35" s="206">
        <f t="shared" si="12"/>
        <v>0</v>
      </c>
      <c r="J35" s="206">
        <f t="shared" si="12"/>
        <v>0</v>
      </c>
      <c r="K35" s="206">
        <f t="shared" si="12"/>
        <v>0</v>
      </c>
      <c r="L35" s="206">
        <f t="shared" si="12"/>
        <v>0</v>
      </c>
      <c r="M35" s="206">
        <f t="shared" si="12"/>
        <v>0</v>
      </c>
      <c r="N35" s="206">
        <f t="shared" si="12"/>
        <v>0</v>
      </c>
      <c r="O35" s="206">
        <f t="shared" si="12"/>
        <v>0</v>
      </c>
      <c r="P35" s="206">
        <f t="shared" si="12"/>
        <v>0</v>
      </c>
      <c r="Q35" s="206">
        <f t="shared" si="12"/>
        <v>0</v>
      </c>
      <c r="R35" s="206">
        <f t="shared" si="12"/>
        <v>0</v>
      </c>
      <c r="S35" s="206">
        <f t="shared" si="12"/>
        <v>0</v>
      </c>
      <c r="T35" s="206">
        <f t="shared" si="12"/>
        <v>0</v>
      </c>
      <c r="U35" s="206">
        <f t="shared" si="12"/>
        <v>0</v>
      </c>
      <c r="V35" s="206">
        <f t="shared" si="12"/>
        <v>0</v>
      </c>
      <c r="W35" s="206">
        <f t="shared" si="12"/>
        <v>0</v>
      </c>
      <c r="DA35" s="71"/>
    </row>
    <row r="36" spans="1:105" ht="12" customHeight="1" x14ac:dyDescent="0.25">
      <c r="A36" s="18" t="s">
        <v>72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135</v>
      </c>
    </row>
    <row r="37" spans="1:105" ht="12" customHeight="1" x14ac:dyDescent="0.25">
      <c r="A37" s="18" t="s">
        <v>36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</v>
      </c>
      <c r="M38" s="206">
        <f t="shared" si="13"/>
        <v>0</v>
      </c>
      <c r="N38" s="206">
        <f t="shared" si="13"/>
        <v>0</v>
      </c>
      <c r="O38" s="206">
        <f t="shared" si="13"/>
        <v>0</v>
      </c>
      <c r="P38" s="206">
        <f t="shared" si="13"/>
        <v>0</v>
      </c>
      <c r="Q38" s="206">
        <f t="shared" si="13"/>
        <v>0</v>
      </c>
      <c r="R38" s="206">
        <f t="shared" si="13"/>
        <v>0</v>
      </c>
      <c r="S38" s="206">
        <f t="shared" si="13"/>
        <v>0</v>
      </c>
      <c r="T38" s="206">
        <f t="shared" si="13"/>
        <v>0</v>
      </c>
      <c r="U38" s="206">
        <f t="shared" si="13"/>
        <v>0</v>
      </c>
      <c r="V38" s="206">
        <f t="shared" si="13"/>
        <v>0</v>
      </c>
      <c r="W38" s="206">
        <f t="shared" si="13"/>
        <v>0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</v>
      </c>
    </row>
    <row r="46" spans="1:105" ht="12" customHeight="1" x14ac:dyDescent="0.25">
      <c r="A46" s="21" t="s">
        <v>38</v>
      </c>
      <c r="B46" s="209">
        <v>0</v>
      </c>
      <c r="C46" s="209">
        <v>0</v>
      </c>
      <c r="D46" s="209">
        <v>0</v>
      </c>
      <c r="E46" s="209">
        <v>0</v>
      </c>
      <c r="F46" s="209">
        <v>0</v>
      </c>
      <c r="G46" s="209">
        <v>0</v>
      </c>
      <c r="H46" s="209">
        <v>0</v>
      </c>
      <c r="I46" s="209">
        <v>0</v>
      </c>
      <c r="J46" s="209">
        <v>0</v>
      </c>
      <c r="K46" s="209">
        <v>0</v>
      </c>
      <c r="L46" s="209">
        <v>0</v>
      </c>
      <c r="M46" s="209">
        <v>0</v>
      </c>
      <c r="N46" s="209">
        <v>0</v>
      </c>
      <c r="O46" s="209">
        <v>0</v>
      </c>
      <c r="P46" s="209">
        <v>0</v>
      </c>
      <c r="Q46" s="209">
        <v>0</v>
      </c>
      <c r="R46" s="209">
        <v>0</v>
      </c>
      <c r="S46" s="209">
        <v>0</v>
      </c>
      <c r="T46" s="209">
        <v>0</v>
      </c>
      <c r="U46" s="209">
        <v>0</v>
      </c>
      <c r="V46" s="209">
        <v>0</v>
      </c>
      <c r="W46" s="209">
        <v>0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0</v>
      </c>
      <c r="C47" s="212">
        <f t="shared" si="14"/>
        <v>0</v>
      </c>
      <c r="D47" s="212">
        <f t="shared" si="14"/>
        <v>0</v>
      </c>
      <c r="E47" s="212">
        <f t="shared" si="14"/>
        <v>0</v>
      </c>
      <c r="F47" s="212">
        <f t="shared" si="14"/>
        <v>0</v>
      </c>
      <c r="G47" s="212">
        <f t="shared" si="14"/>
        <v>0</v>
      </c>
      <c r="H47" s="212">
        <f t="shared" si="14"/>
        <v>0</v>
      </c>
      <c r="I47" s="212">
        <f t="shared" si="14"/>
        <v>0</v>
      </c>
      <c r="J47" s="212">
        <f t="shared" si="14"/>
        <v>0</v>
      </c>
      <c r="K47" s="212">
        <f t="shared" si="14"/>
        <v>0</v>
      </c>
      <c r="L47" s="212">
        <f t="shared" si="14"/>
        <v>0</v>
      </c>
      <c r="M47" s="212">
        <f t="shared" si="14"/>
        <v>0</v>
      </c>
      <c r="N47" s="212">
        <f t="shared" si="14"/>
        <v>0</v>
      </c>
      <c r="O47" s="212">
        <f t="shared" si="14"/>
        <v>0</v>
      </c>
      <c r="P47" s="212">
        <f t="shared" si="14"/>
        <v>0</v>
      </c>
      <c r="Q47" s="212">
        <f t="shared" si="14"/>
        <v>0</v>
      </c>
      <c r="R47" s="212">
        <f t="shared" si="14"/>
        <v>0</v>
      </c>
      <c r="S47" s="212">
        <f t="shared" si="14"/>
        <v>0</v>
      </c>
      <c r="T47" s="212">
        <f t="shared" si="14"/>
        <v>0</v>
      </c>
      <c r="U47" s="212">
        <f t="shared" si="14"/>
        <v>0</v>
      </c>
      <c r="V47" s="212">
        <f t="shared" si="14"/>
        <v>0</v>
      </c>
      <c r="W47" s="212">
        <f t="shared" si="14"/>
        <v>0</v>
      </c>
      <c r="DA47" s="109"/>
    </row>
    <row r="48" spans="1:105" ht="12" customHeight="1" x14ac:dyDescent="0.25">
      <c r="A48" s="51" t="s">
        <v>41</v>
      </c>
      <c r="B48" s="243">
        <f>ISI_fec!B5</f>
        <v>0</v>
      </c>
      <c r="C48" s="243">
        <f>ISI_fec!C5</f>
        <v>0</v>
      </c>
      <c r="D48" s="243">
        <f>ISI_fec!D5</f>
        <v>0</v>
      </c>
      <c r="E48" s="243">
        <f>ISI_fec!E5</f>
        <v>0</v>
      </c>
      <c r="F48" s="243">
        <f>ISI_fec!F5</f>
        <v>0</v>
      </c>
      <c r="G48" s="243">
        <f>ISI_fec!G5</f>
        <v>0</v>
      </c>
      <c r="H48" s="243">
        <f>ISI_fec!H5</f>
        <v>0</v>
      </c>
      <c r="I48" s="243">
        <f>ISI_fec!I5</f>
        <v>0</v>
      </c>
      <c r="J48" s="243">
        <f>ISI_fec!J5</f>
        <v>0</v>
      </c>
      <c r="K48" s="243">
        <f>ISI_fec!K5</f>
        <v>0</v>
      </c>
      <c r="L48" s="243">
        <f>ISI_fec!L5</f>
        <v>0</v>
      </c>
      <c r="M48" s="243">
        <f>ISI_fec!M5</f>
        <v>0</v>
      </c>
      <c r="N48" s="243">
        <f>ISI_fec!N5</f>
        <v>0</v>
      </c>
      <c r="O48" s="243">
        <f>ISI_fec!O5</f>
        <v>0</v>
      </c>
      <c r="P48" s="243">
        <f>ISI_fec!P5</f>
        <v>0</v>
      </c>
      <c r="Q48" s="243">
        <f>ISI_fec!Q5</f>
        <v>0</v>
      </c>
      <c r="R48" s="243">
        <f>ISI_fec!R5</f>
        <v>0</v>
      </c>
      <c r="S48" s="243">
        <f>ISI_fec!S5</f>
        <v>0</v>
      </c>
      <c r="T48" s="243">
        <f>ISI_fec!T5</f>
        <v>0</v>
      </c>
      <c r="U48" s="243">
        <f>ISI_fec!U5</f>
        <v>0</v>
      </c>
      <c r="V48" s="243">
        <f>ISI_fec!V5</f>
        <v>0</v>
      </c>
      <c r="W48" s="243">
        <f>ISI_fec!W5</f>
        <v>0</v>
      </c>
      <c r="DA48" s="83"/>
    </row>
    <row r="49" spans="1:105" ht="12" customHeight="1" x14ac:dyDescent="0.25">
      <c r="A49" s="52" t="s">
        <v>42</v>
      </c>
      <c r="B49" s="244">
        <f>ISI_fec!B54</f>
        <v>0</v>
      </c>
      <c r="C49" s="244">
        <f>ISI_fec!C54</f>
        <v>0</v>
      </c>
      <c r="D49" s="244">
        <f>ISI_fec!D54</f>
        <v>0</v>
      </c>
      <c r="E49" s="244">
        <f>ISI_fec!E54</f>
        <v>0</v>
      </c>
      <c r="F49" s="244">
        <f>ISI_fec!F54</f>
        <v>0</v>
      </c>
      <c r="G49" s="244">
        <f>ISI_fec!G54</f>
        <v>0</v>
      </c>
      <c r="H49" s="244">
        <f>ISI_fec!H54</f>
        <v>0</v>
      </c>
      <c r="I49" s="244">
        <f>ISI_fec!I54</f>
        <v>0</v>
      </c>
      <c r="J49" s="244">
        <f>ISI_fec!J54</f>
        <v>0</v>
      </c>
      <c r="K49" s="244">
        <f>ISI_fec!K54</f>
        <v>0</v>
      </c>
      <c r="L49" s="244">
        <f>ISI_fec!L54</f>
        <v>0</v>
      </c>
      <c r="M49" s="244">
        <f>ISI_fec!M54</f>
        <v>0</v>
      </c>
      <c r="N49" s="244">
        <f>ISI_fec!N54</f>
        <v>0</v>
      </c>
      <c r="O49" s="244">
        <f>ISI_fec!O54</f>
        <v>0</v>
      </c>
      <c r="P49" s="244">
        <f>ISI_fec!P54</f>
        <v>0</v>
      </c>
      <c r="Q49" s="244">
        <f>ISI_fec!Q54</f>
        <v>0</v>
      </c>
      <c r="R49" s="244">
        <f>ISI_fec!R54</f>
        <v>0</v>
      </c>
      <c r="S49" s="244">
        <f>ISI_fec!S54</f>
        <v>0</v>
      </c>
      <c r="T49" s="244">
        <f>ISI_fec!T54</f>
        <v>0</v>
      </c>
      <c r="U49" s="244">
        <f>ISI_fec!U54</f>
        <v>0</v>
      </c>
      <c r="V49" s="244">
        <f>ISI_fec!V54</f>
        <v>0</v>
      </c>
      <c r="W49" s="244">
        <f>ISI_fec!W54</f>
        <v>0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0</v>
      </c>
      <c r="C51" s="205">
        <f t="shared" si="15"/>
        <v>0</v>
      </c>
      <c r="D51" s="205">
        <f t="shared" si="15"/>
        <v>0</v>
      </c>
      <c r="E51" s="205">
        <f t="shared" si="15"/>
        <v>0</v>
      </c>
      <c r="F51" s="205">
        <f t="shared" si="15"/>
        <v>0</v>
      </c>
      <c r="G51" s="205">
        <f t="shared" si="15"/>
        <v>0</v>
      </c>
      <c r="H51" s="205">
        <f t="shared" si="15"/>
        <v>0</v>
      </c>
      <c r="I51" s="205">
        <f t="shared" si="15"/>
        <v>0</v>
      </c>
      <c r="J51" s="205">
        <f t="shared" si="15"/>
        <v>0</v>
      </c>
      <c r="K51" s="205">
        <f t="shared" si="15"/>
        <v>0</v>
      </c>
      <c r="L51" s="205">
        <f t="shared" si="15"/>
        <v>0</v>
      </c>
      <c r="M51" s="205">
        <f t="shared" si="15"/>
        <v>0</v>
      </c>
      <c r="N51" s="205">
        <f t="shared" si="15"/>
        <v>0</v>
      </c>
      <c r="O51" s="205">
        <f t="shared" si="15"/>
        <v>0</v>
      </c>
      <c r="P51" s="205">
        <f t="shared" si="15"/>
        <v>0</v>
      </c>
      <c r="Q51" s="205">
        <f t="shared" si="15"/>
        <v>0</v>
      </c>
      <c r="R51" s="205">
        <f t="shared" si="15"/>
        <v>0</v>
      </c>
      <c r="S51" s="205">
        <f t="shared" si="15"/>
        <v>0</v>
      </c>
      <c r="T51" s="205">
        <f t="shared" si="15"/>
        <v>0</v>
      </c>
      <c r="U51" s="205">
        <f t="shared" si="15"/>
        <v>0</v>
      </c>
      <c r="V51" s="205">
        <f t="shared" si="15"/>
        <v>0</v>
      </c>
      <c r="W51" s="205">
        <f t="shared" si="15"/>
        <v>0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0</v>
      </c>
      <c r="C52" s="215">
        <f>(ISI_emi!C5-ISI_emi!C52)+(ISI_emi!C54-ISI_emi!C96)</f>
        <v>0</v>
      </c>
      <c r="D52" s="215">
        <f>(ISI_emi!D5-ISI_emi!D52)+(ISI_emi!D54-ISI_emi!D96)</f>
        <v>0</v>
      </c>
      <c r="E52" s="215">
        <f>(ISI_emi!E5-ISI_emi!E52)+(ISI_emi!E54-ISI_emi!E96)</f>
        <v>0</v>
      </c>
      <c r="F52" s="215">
        <f>(ISI_emi!F5-ISI_emi!F52)+(ISI_emi!F54-ISI_emi!F96)</f>
        <v>0</v>
      </c>
      <c r="G52" s="215">
        <f>(ISI_emi!G5-ISI_emi!G52)+(ISI_emi!G54-ISI_emi!G96)</f>
        <v>0</v>
      </c>
      <c r="H52" s="215">
        <f>(ISI_emi!H5-ISI_emi!H52)+(ISI_emi!H54-ISI_emi!H96)</f>
        <v>0</v>
      </c>
      <c r="I52" s="215">
        <f>(ISI_emi!I5-ISI_emi!I52)+(ISI_emi!I54-ISI_emi!I96)</f>
        <v>0</v>
      </c>
      <c r="J52" s="215">
        <f>(ISI_emi!J5-ISI_emi!J52)+(ISI_emi!J54-ISI_emi!J96)</f>
        <v>0</v>
      </c>
      <c r="K52" s="215">
        <f>(ISI_emi!K5-ISI_emi!K52)+(ISI_emi!K54-ISI_emi!K96)</f>
        <v>0</v>
      </c>
      <c r="L52" s="215">
        <f>(ISI_emi!L5-ISI_emi!L52)+(ISI_emi!L54-ISI_emi!L96)</f>
        <v>0</v>
      </c>
      <c r="M52" s="215">
        <f>(ISI_emi!M5-ISI_emi!M52)+(ISI_emi!M54-ISI_emi!M96)</f>
        <v>0</v>
      </c>
      <c r="N52" s="215">
        <f>(ISI_emi!N5-ISI_emi!N52)+(ISI_emi!N54-ISI_emi!N96)</f>
        <v>0</v>
      </c>
      <c r="O52" s="215">
        <f>(ISI_emi!O5-ISI_emi!O52)+(ISI_emi!O54-ISI_emi!O96)</f>
        <v>0</v>
      </c>
      <c r="P52" s="215">
        <f>(ISI_emi!P5-ISI_emi!P52)+(ISI_emi!P54-ISI_emi!P96)</f>
        <v>0</v>
      </c>
      <c r="Q52" s="215">
        <f>(ISI_emi!Q5-ISI_emi!Q52)+(ISI_emi!Q54-ISI_emi!Q96)</f>
        <v>0</v>
      </c>
      <c r="R52" s="215">
        <f>(ISI_emi!R5-ISI_emi!R52)+(ISI_emi!R54-ISI_emi!R96)</f>
        <v>0</v>
      </c>
      <c r="S52" s="215">
        <f>(ISI_emi!S5-ISI_emi!S52)+(ISI_emi!S54-ISI_emi!S96)</f>
        <v>0</v>
      </c>
      <c r="T52" s="215">
        <f>(ISI_emi!T5-ISI_emi!T52)+(ISI_emi!T54-ISI_emi!T96)</f>
        <v>0</v>
      </c>
      <c r="U52" s="215">
        <f>(ISI_emi!U5-ISI_emi!U52)+(ISI_emi!U54-ISI_emi!U96)</f>
        <v>0</v>
      </c>
      <c r="V52" s="215">
        <f>(ISI_emi!V5-ISI_emi!V52)+(ISI_emi!V54-ISI_emi!V96)</f>
        <v>0</v>
      </c>
      <c r="W52" s="215">
        <f>(ISI_emi!W5-ISI_emi!W52)+(ISI_emi!W54-ISI_emi!W96)</f>
        <v>0</v>
      </c>
      <c r="DA52" s="85"/>
    </row>
    <row r="53" spans="1:105" ht="12" customHeight="1" x14ac:dyDescent="0.25">
      <c r="A53" s="14" t="s">
        <v>147</v>
      </c>
      <c r="B53" s="206">
        <f>ISI_emi!B52+ISI_emi!B96</f>
        <v>0</v>
      </c>
      <c r="C53" s="206">
        <f>ISI_emi!C52+ISI_emi!C96</f>
        <v>0</v>
      </c>
      <c r="D53" s="206">
        <f>ISI_emi!D52+ISI_emi!D96</f>
        <v>0</v>
      </c>
      <c r="E53" s="206">
        <f>ISI_emi!E52+ISI_emi!E96</f>
        <v>0</v>
      </c>
      <c r="F53" s="206">
        <f>ISI_emi!F52+ISI_emi!F96</f>
        <v>0</v>
      </c>
      <c r="G53" s="206">
        <f>ISI_emi!G52+ISI_emi!G96</f>
        <v>0</v>
      </c>
      <c r="H53" s="206">
        <f>ISI_emi!H52+ISI_emi!H96</f>
        <v>0</v>
      </c>
      <c r="I53" s="206">
        <f>ISI_emi!I52+ISI_emi!I96</f>
        <v>0</v>
      </c>
      <c r="J53" s="206">
        <f>ISI_emi!J52+ISI_emi!J96</f>
        <v>0</v>
      </c>
      <c r="K53" s="206">
        <f>ISI_emi!K52+ISI_emi!K96</f>
        <v>0</v>
      </c>
      <c r="L53" s="206">
        <f>ISI_emi!L52+ISI_emi!L96</f>
        <v>0</v>
      </c>
      <c r="M53" s="206">
        <f>ISI_emi!M52+ISI_emi!M96</f>
        <v>0</v>
      </c>
      <c r="N53" s="206">
        <f>ISI_emi!N52+ISI_emi!N96</f>
        <v>0</v>
      </c>
      <c r="O53" s="206">
        <f>ISI_emi!O52+ISI_emi!O96</f>
        <v>0</v>
      </c>
      <c r="P53" s="206">
        <f>ISI_emi!P52+ISI_emi!P96</f>
        <v>0</v>
      </c>
      <c r="Q53" s="206">
        <f>ISI_emi!Q52+ISI_emi!Q96</f>
        <v>0</v>
      </c>
      <c r="R53" s="206">
        <f>ISI_emi!R52+ISI_emi!R96</f>
        <v>0</v>
      </c>
      <c r="S53" s="206">
        <f>ISI_emi!S52+ISI_emi!S96</f>
        <v>0</v>
      </c>
      <c r="T53" s="206">
        <f>ISI_emi!T52+ISI_emi!T96</f>
        <v>0</v>
      </c>
      <c r="U53" s="206">
        <f>ISI_emi!U52+ISI_emi!U96</f>
        <v>0</v>
      </c>
      <c r="V53" s="206">
        <f>ISI_emi!V52+ISI_emi!V96</f>
        <v>0</v>
      </c>
      <c r="W53" s="206">
        <f>ISI_emi!W52+ISI_emi!W96</f>
        <v>0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0</v>
      </c>
      <c r="C54" s="212">
        <f t="shared" si="16"/>
        <v>0</v>
      </c>
      <c r="D54" s="212">
        <f t="shared" si="16"/>
        <v>0</v>
      </c>
      <c r="E54" s="212">
        <f t="shared" si="16"/>
        <v>0</v>
      </c>
      <c r="F54" s="212">
        <f t="shared" si="16"/>
        <v>0</v>
      </c>
      <c r="G54" s="212">
        <f t="shared" si="16"/>
        <v>0</v>
      </c>
      <c r="H54" s="212">
        <f t="shared" si="16"/>
        <v>0</v>
      </c>
      <c r="I54" s="212">
        <f t="shared" si="16"/>
        <v>0</v>
      </c>
      <c r="J54" s="212">
        <f t="shared" si="16"/>
        <v>0</v>
      </c>
      <c r="K54" s="212">
        <f t="shared" si="16"/>
        <v>0</v>
      </c>
      <c r="L54" s="212">
        <f t="shared" si="16"/>
        <v>0</v>
      </c>
      <c r="M54" s="212">
        <f t="shared" si="16"/>
        <v>0</v>
      </c>
      <c r="N54" s="212">
        <f t="shared" si="16"/>
        <v>0</v>
      </c>
      <c r="O54" s="212">
        <f t="shared" si="16"/>
        <v>0</v>
      </c>
      <c r="P54" s="212">
        <f t="shared" si="16"/>
        <v>0</v>
      </c>
      <c r="Q54" s="212">
        <f t="shared" si="16"/>
        <v>0</v>
      </c>
      <c r="R54" s="212">
        <f t="shared" si="16"/>
        <v>0</v>
      </c>
      <c r="S54" s="212">
        <f t="shared" si="16"/>
        <v>0</v>
      </c>
      <c r="T54" s="212">
        <f t="shared" si="16"/>
        <v>0</v>
      </c>
      <c r="U54" s="212">
        <f t="shared" si="16"/>
        <v>0</v>
      </c>
      <c r="V54" s="212">
        <f t="shared" si="16"/>
        <v>0</v>
      </c>
      <c r="W54" s="212">
        <f t="shared" si="16"/>
        <v>0</v>
      </c>
      <c r="DA54" s="109"/>
    </row>
    <row r="55" spans="1:105" ht="12" customHeight="1" x14ac:dyDescent="0.25">
      <c r="A55" s="51" t="s">
        <v>41</v>
      </c>
      <c r="B55" s="243">
        <f>ISI_emi!B$5</f>
        <v>0</v>
      </c>
      <c r="C55" s="243">
        <f>ISI_emi!C$5</f>
        <v>0</v>
      </c>
      <c r="D55" s="243">
        <f>ISI_emi!D$5</f>
        <v>0</v>
      </c>
      <c r="E55" s="243">
        <f>ISI_emi!E$5</f>
        <v>0</v>
      </c>
      <c r="F55" s="243">
        <f>ISI_emi!F$5</f>
        <v>0</v>
      </c>
      <c r="G55" s="243">
        <f>ISI_emi!G$5</f>
        <v>0</v>
      </c>
      <c r="H55" s="243">
        <f>ISI_emi!H$5</f>
        <v>0</v>
      </c>
      <c r="I55" s="243">
        <f>ISI_emi!I$5</f>
        <v>0</v>
      </c>
      <c r="J55" s="243">
        <f>ISI_emi!J$5</f>
        <v>0</v>
      </c>
      <c r="K55" s="243">
        <f>ISI_emi!K$5</f>
        <v>0</v>
      </c>
      <c r="L55" s="243">
        <f>ISI_emi!L$5</f>
        <v>0</v>
      </c>
      <c r="M55" s="243">
        <f>ISI_emi!M$5</f>
        <v>0</v>
      </c>
      <c r="N55" s="243">
        <f>ISI_emi!N$5</f>
        <v>0</v>
      </c>
      <c r="O55" s="243">
        <f>ISI_emi!O$5</f>
        <v>0</v>
      </c>
      <c r="P55" s="243">
        <f>ISI_emi!P$5</f>
        <v>0</v>
      </c>
      <c r="Q55" s="243">
        <f>ISI_emi!Q$5</f>
        <v>0</v>
      </c>
      <c r="R55" s="243">
        <f>ISI_emi!R$5</f>
        <v>0</v>
      </c>
      <c r="S55" s="243">
        <f>ISI_emi!S$5</f>
        <v>0</v>
      </c>
      <c r="T55" s="243">
        <f>ISI_emi!T$5</f>
        <v>0</v>
      </c>
      <c r="U55" s="243">
        <f>ISI_emi!U$5</f>
        <v>0</v>
      </c>
      <c r="V55" s="243">
        <f>ISI_emi!V$5</f>
        <v>0</v>
      </c>
      <c r="W55" s="243">
        <f>ISI_emi!W$5</f>
        <v>0</v>
      </c>
      <c r="DA55" s="83"/>
    </row>
    <row r="56" spans="1:105" ht="12" customHeight="1" x14ac:dyDescent="0.25">
      <c r="A56" s="52" t="s">
        <v>42</v>
      </c>
      <c r="B56" s="244">
        <f>ISI_emi!B$54</f>
        <v>0</v>
      </c>
      <c r="C56" s="244">
        <f>ISI_emi!C$54</f>
        <v>0</v>
      </c>
      <c r="D56" s="244">
        <f>ISI_emi!D$54</f>
        <v>0</v>
      </c>
      <c r="E56" s="244">
        <f>ISI_emi!E$54</f>
        <v>0</v>
      </c>
      <c r="F56" s="244">
        <f>ISI_emi!F$54</f>
        <v>0</v>
      </c>
      <c r="G56" s="244">
        <f>ISI_emi!G$54</f>
        <v>0</v>
      </c>
      <c r="H56" s="244">
        <f>ISI_emi!H$54</f>
        <v>0</v>
      </c>
      <c r="I56" s="244">
        <f>ISI_emi!I$54</f>
        <v>0</v>
      </c>
      <c r="J56" s="244">
        <f>ISI_emi!J$54</f>
        <v>0</v>
      </c>
      <c r="K56" s="244">
        <f>ISI_emi!K$54</f>
        <v>0</v>
      </c>
      <c r="L56" s="244">
        <f>ISI_emi!L$54</f>
        <v>0</v>
      </c>
      <c r="M56" s="244">
        <f>ISI_emi!M$54</f>
        <v>0</v>
      </c>
      <c r="N56" s="244">
        <f>ISI_emi!N$54</f>
        <v>0</v>
      </c>
      <c r="O56" s="244">
        <f>ISI_emi!O$54</f>
        <v>0</v>
      </c>
      <c r="P56" s="244">
        <f>ISI_emi!P$54</f>
        <v>0</v>
      </c>
      <c r="Q56" s="244">
        <f>ISI_emi!Q$54</f>
        <v>0</v>
      </c>
      <c r="R56" s="244">
        <f>ISI_emi!R$54</f>
        <v>0</v>
      </c>
      <c r="S56" s="244">
        <f>ISI_emi!S$54</f>
        <v>0</v>
      </c>
      <c r="T56" s="244">
        <f>ISI_emi!T$54</f>
        <v>0</v>
      </c>
      <c r="U56" s="244">
        <f>ISI_emi!U$54</f>
        <v>0</v>
      </c>
      <c r="V56" s="244">
        <f>ISI_emi!V$54</f>
        <v>0</v>
      </c>
      <c r="W56" s="244">
        <f>ISI_emi!W$54</f>
        <v>0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 t="str">
        <f t="shared" ref="B58:W58" si="17">IF(B$7=0,"",B$3/B$7*1000)</f>
        <v/>
      </c>
      <c r="C58" s="252" t="str">
        <f t="shared" si="17"/>
        <v/>
      </c>
      <c r="D58" s="252" t="str">
        <f t="shared" si="17"/>
        <v/>
      </c>
      <c r="E58" s="252" t="str">
        <f t="shared" si="17"/>
        <v/>
      </c>
      <c r="F58" s="252" t="str">
        <f t="shared" si="17"/>
        <v/>
      </c>
      <c r="G58" s="252" t="str">
        <f t="shared" si="17"/>
        <v/>
      </c>
      <c r="H58" s="252" t="str">
        <f t="shared" si="17"/>
        <v/>
      </c>
      <c r="I58" s="252" t="str">
        <f t="shared" si="17"/>
        <v/>
      </c>
      <c r="J58" s="252" t="str">
        <f t="shared" si="17"/>
        <v/>
      </c>
      <c r="K58" s="252" t="str">
        <f t="shared" si="17"/>
        <v/>
      </c>
      <c r="L58" s="252" t="str">
        <f t="shared" si="17"/>
        <v/>
      </c>
      <c r="M58" s="252" t="str">
        <f t="shared" si="17"/>
        <v/>
      </c>
      <c r="N58" s="252" t="str">
        <f t="shared" si="17"/>
        <v/>
      </c>
      <c r="O58" s="252" t="str">
        <f t="shared" si="17"/>
        <v/>
      </c>
      <c r="P58" s="252" t="str">
        <f t="shared" si="17"/>
        <v/>
      </c>
      <c r="Q58" s="252" t="str">
        <f t="shared" si="17"/>
        <v/>
      </c>
      <c r="R58" s="252" t="str">
        <f t="shared" si="17"/>
        <v/>
      </c>
      <c r="S58" s="252" t="str">
        <f t="shared" si="17"/>
        <v/>
      </c>
      <c r="T58" s="252" t="str">
        <f t="shared" si="17"/>
        <v/>
      </c>
      <c r="U58" s="252" t="str">
        <f t="shared" si="17"/>
        <v/>
      </c>
      <c r="V58" s="252" t="str">
        <f t="shared" si="17"/>
        <v/>
      </c>
      <c r="W58" s="252" t="str">
        <f t="shared" si="17"/>
        <v/>
      </c>
      <c r="DA58" s="109"/>
    </row>
    <row r="59" spans="1:105" ht="12" customHeight="1" x14ac:dyDescent="0.25">
      <c r="A59" s="110" t="s">
        <v>149</v>
      </c>
      <c r="B59" s="253" t="str">
        <f t="shared" ref="B59:W59" si="18">IF(B$47=0,"",B$47/B$7)</f>
        <v/>
      </c>
      <c r="C59" s="253" t="str">
        <f t="shared" si="18"/>
        <v/>
      </c>
      <c r="D59" s="253" t="str">
        <f t="shared" si="18"/>
        <v/>
      </c>
      <c r="E59" s="253" t="str">
        <f t="shared" si="18"/>
        <v/>
      </c>
      <c r="F59" s="253" t="str">
        <f t="shared" si="18"/>
        <v/>
      </c>
      <c r="G59" s="253" t="str">
        <f t="shared" si="18"/>
        <v/>
      </c>
      <c r="H59" s="253" t="str">
        <f t="shared" si="18"/>
        <v/>
      </c>
      <c r="I59" s="253" t="str">
        <f t="shared" si="18"/>
        <v/>
      </c>
      <c r="J59" s="253" t="str">
        <f t="shared" si="18"/>
        <v/>
      </c>
      <c r="K59" s="253" t="str">
        <f t="shared" si="18"/>
        <v/>
      </c>
      <c r="L59" s="253" t="str">
        <f t="shared" si="18"/>
        <v/>
      </c>
      <c r="M59" s="253" t="str">
        <f t="shared" si="18"/>
        <v/>
      </c>
      <c r="N59" s="253" t="str">
        <f t="shared" si="18"/>
        <v/>
      </c>
      <c r="O59" s="253" t="str">
        <f t="shared" si="18"/>
        <v/>
      </c>
      <c r="P59" s="253" t="str">
        <f t="shared" si="18"/>
        <v/>
      </c>
      <c r="Q59" s="253" t="str">
        <f t="shared" si="18"/>
        <v/>
      </c>
      <c r="R59" s="253" t="str">
        <f t="shared" si="18"/>
        <v/>
      </c>
      <c r="S59" s="253" t="str">
        <f t="shared" si="18"/>
        <v/>
      </c>
      <c r="T59" s="253" t="str">
        <f t="shared" si="18"/>
        <v/>
      </c>
      <c r="U59" s="253" t="str">
        <f t="shared" si="18"/>
        <v/>
      </c>
      <c r="V59" s="253" t="str">
        <f t="shared" si="18"/>
        <v/>
      </c>
      <c r="W59" s="253" t="str">
        <f t="shared" si="18"/>
        <v/>
      </c>
      <c r="DA59" s="109"/>
    </row>
    <row r="60" spans="1:105" ht="12" customHeight="1" x14ac:dyDescent="0.25">
      <c r="A60" s="50" t="s">
        <v>41</v>
      </c>
      <c r="B60" s="254" t="str">
        <f t="shared" ref="B60:W60" si="19">IF(B$48=0,"",B$48/B$8)</f>
        <v/>
      </c>
      <c r="C60" s="254" t="str">
        <f t="shared" si="19"/>
        <v/>
      </c>
      <c r="D60" s="254" t="str">
        <f t="shared" si="19"/>
        <v/>
      </c>
      <c r="E60" s="254" t="str">
        <f t="shared" si="19"/>
        <v/>
      </c>
      <c r="F60" s="254" t="str">
        <f t="shared" si="19"/>
        <v/>
      </c>
      <c r="G60" s="254" t="str">
        <f t="shared" si="19"/>
        <v/>
      </c>
      <c r="H60" s="254" t="str">
        <f t="shared" si="19"/>
        <v/>
      </c>
      <c r="I60" s="254" t="str">
        <f t="shared" si="19"/>
        <v/>
      </c>
      <c r="J60" s="254" t="str">
        <f t="shared" si="19"/>
        <v/>
      </c>
      <c r="K60" s="254" t="str">
        <f t="shared" si="19"/>
        <v/>
      </c>
      <c r="L60" s="254" t="str">
        <f t="shared" si="19"/>
        <v/>
      </c>
      <c r="M60" s="254" t="str">
        <f t="shared" si="19"/>
        <v/>
      </c>
      <c r="N60" s="254" t="str">
        <f t="shared" si="19"/>
        <v/>
      </c>
      <c r="O60" s="254" t="str">
        <f t="shared" si="19"/>
        <v/>
      </c>
      <c r="P60" s="254" t="str">
        <f t="shared" si="19"/>
        <v/>
      </c>
      <c r="Q60" s="254" t="str">
        <f t="shared" si="19"/>
        <v/>
      </c>
      <c r="R60" s="254" t="str">
        <f t="shared" si="19"/>
        <v/>
      </c>
      <c r="S60" s="254" t="str">
        <f t="shared" si="19"/>
        <v/>
      </c>
      <c r="T60" s="254" t="str">
        <f t="shared" si="19"/>
        <v/>
      </c>
      <c r="U60" s="254" t="str">
        <f t="shared" si="19"/>
        <v/>
      </c>
      <c r="V60" s="254" t="str">
        <f t="shared" si="19"/>
        <v/>
      </c>
      <c r="W60" s="254" t="str">
        <f t="shared" si="19"/>
        <v/>
      </c>
      <c r="DA60" s="83"/>
    </row>
    <row r="61" spans="1:105" ht="12" customHeight="1" x14ac:dyDescent="0.25">
      <c r="A61" s="49" t="s">
        <v>42</v>
      </c>
      <c r="B61" s="255" t="str">
        <f t="shared" ref="B61:W61" si="20">IF(B$49=0,"",B$49/B$9)</f>
        <v/>
      </c>
      <c r="C61" s="255" t="str">
        <f t="shared" si="20"/>
        <v/>
      </c>
      <c r="D61" s="255" t="str">
        <f t="shared" si="20"/>
        <v/>
      </c>
      <c r="E61" s="255" t="str">
        <f t="shared" si="20"/>
        <v/>
      </c>
      <c r="F61" s="255" t="str">
        <f t="shared" si="20"/>
        <v/>
      </c>
      <c r="G61" s="255" t="str">
        <f t="shared" si="20"/>
        <v/>
      </c>
      <c r="H61" s="255" t="str">
        <f t="shared" si="20"/>
        <v/>
      </c>
      <c r="I61" s="255" t="str">
        <f t="shared" si="20"/>
        <v/>
      </c>
      <c r="J61" s="255" t="str">
        <f t="shared" si="20"/>
        <v/>
      </c>
      <c r="K61" s="255" t="str">
        <f t="shared" si="20"/>
        <v/>
      </c>
      <c r="L61" s="255" t="str">
        <f t="shared" si="20"/>
        <v/>
      </c>
      <c r="M61" s="255" t="str">
        <f t="shared" si="20"/>
        <v/>
      </c>
      <c r="N61" s="255" t="str">
        <f t="shared" si="20"/>
        <v/>
      </c>
      <c r="O61" s="255" t="str">
        <f t="shared" si="20"/>
        <v/>
      </c>
      <c r="P61" s="255" t="str">
        <f t="shared" si="20"/>
        <v/>
      </c>
      <c r="Q61" s="255" t="str">
        <f t="shared" si="20"/>
        <v/>
      </c>
      <c r="R61" s="255" t="str">
        <f t="shared" si="20"/>
        <v/>
      </c>
      <c r="S61" s="255" t="str">
        <f t="shared" si="20"/>
        <v/>
      </c>
      <c r="T61" s="255" t="str">
        <f t="shared" si="20"/>
        <v/>
      </c>
      <c r="U61" s="255" t="str">
        <f t="shared" si="20"/>
        <v/>
      </c>
      <c r="V61" s="255" t="str">
        <f t="shared" si="20"/>
        <v/>
      </c>
      <c r="W61" s="255" t="str">
        <f t="shared" si="20"/>
        <v/>
      </c>
      <c r="DA61" s="84"/>
    </row>
    <row r="62" spans="1:105" ht="12" customHeight="1" x14ac:dyDescent="0.25">
      <c r="A62" s="110" t="s">
        <v>150</v>
      </c>
      <c r="B62" s="253" t="str">
        <f>IF(SUM(ISI_ued!B$5,ISI_ued!B$54)=0,"",SUM(ISI_ued!B$5,ISI_ued!B$54)/B$7)</f>
        <v/>
      </c>
      <c r="C62" s="253" t="str">
        <f>IF(SUM(ISI_ued!C$5,ISI_ued!C$54)=0,"",SUM(ISI_ued!C$5,ISI_ued!C$54)/C$7)</f>
        <v/>
      </c>
      <c r="D62" s="253" t="str">
        <f>IF(SUM(ISI_ued!D$5,ISI_ued!D$54)=0,"",SUM(ISI_ued!D$5,ISI_ued!D$54)/D$7)</f>
        <v/>
      </c>
      <c r="E62" s="253" t="str">
        <f>IF(SUM(ISI_ued!E$5,ISI_ued!E$54)=0,"",SUM(ISI_ued!E$5,ISI_ued!E$54)/E$7)</f>
        <v/>
      </c>
      <c r="F62" s="253" t="str">
        <f>IF(SUM(ISI_ued!F$5,ISI_ued!F$54)=0,"",SUM(ISI_ued!F$5,ISI_ued!F$54)/F$7)</f>
        <v/>
      </c>
      <c r="G62" s="253" t="str">
        <f>IF(SUM(ISI_ued!G$5,ISI_ued!G$54)=0,"",SUM(ISI_ued!G$5,ISI_ued!G$54)/G$7)</f>
        <v/>
      </c>
      <c r="H62" s="253" t="str">
        <f>IF(SUM(ISI_ued!H$5,ISI_ued!H$54)=0,"",SUM(ISI_ued!H$5,ISI_ued!H$54)/H$7)</f>
        <v/>
      </c>
      <c r="I62" s="253" t="str">
        <f>IF(SUM(ISI_ued!I$5,ISI_ued!I$54)=0,"",SUM(ISI_ued!I$5,ISI_ued!I$54)/I$7)</f>
        <v/>
      </c>
      <c r="J62" s="253" t="str">
        <f>IF(SUM(ISI_ued!J$5,ISI_ued!J$54)=0,"",SUM(ISI_ued!J$5,ISI_ued!J$54)/J$7)</f>
        <v/>
      </c>
      <c r="K62" s="253" t="str">
        <f>IF(SUM(ISI_ued!K$5,ISI_ued!K$54)=0,"",SUM(ISI_ued!K$5,ISI_ued!K$54)/K$7)</f>
        <v/>
      </c>
      <c r="L62" s="253" t="str">
        <f>IF(SUM(ISI_ued!L$5,ISI_ued!L$54)=0,"",SUM(ISI_ued!L$5,ISI_ued!L$54)/L$7)</f>
        <v/>
      </c>
      <c r="M62" s="253" t="str">
        <f>IF(SUM(ISI_ued!M$5,ISI_ued!M$54)=0,"",SUM(ISI_ued!M$5,ISI_ued!M$54)/M$7)</f>
        <v/>
      </c>
      <c r="N62" s="253" t="str">
        <f>IF(SUM(ISI_ued!N$5,ISI_ued!N$54)=0,"",SUM(ISI_ued!N$5,ISI_ued!N$54)/N$7)</f>
        <v/>
      </c>
      <c r="O62" s="253" t="str">
        <f>IF(SUM(ISI_ued!O$5,ISI_ued!O$54)=0,"",SUM(ISI_ued!O$5,ISI_ued!O$54)/O$7)</f>
        <v/>
      </c>
      <c r="P62" s="253" t="str">
        <f>IF(SUM(ISI_ued!P$5,ISI_ued!P$54)=0,"",SUM(ISI_ued!P$5,ISI_ued!P$54)/P$7)</f>
        <v/>
      </c>
      <c r="Q62" s="253" t="str">
        <f>IF(SUM(ISI_ued!Q$5,ISI_ued!Q$54)=0,"",SUM(ISI_ued!Q$5,ISI_ued!Q$54)/Q$7)</f>
        <v/>
      </c>
      <c r="R62" s="253" t="str">
        <f>IF(SUM(ISI_ued!R$5,ISI_ued!R$54)=0,"",SUM(ISI_ued!R$5,ISI_ued!R$54)/R$7)</f>
        <v/>
      </c>
      <c r="S62" s="253" t="str">
        <f>IF(SUM(ISI_ued!S$5,ISI_ued!S$54)=0,"",SUM(ISI_ued!S$5,ISI_ued!S$54)/S$7)</f>
        <v/>
      </c>
      <c r="T62" s="253" t="str">
        <f>IF(SUM(ISI_ued!T$5,ISI_ued!T$54)=0,"",SUM(ISI_ued!T$5,ISI_ued!T$54)/T$7)</f>
        <v/>
      </c>
      <c r="U62" s="253" t="str">
        <f>IF(SUM(ISI_ued!U$5,ISI_ued!U$54)=0,"",SUM(ISI_ued!U$5,ISI_ued!U$54)/U$7)</f>
        <v/>
      </c>
      <c r="V62" s="253" t="str">
        <f>IF(SUM(ISI_ued!V$5,ISI_ued!V$54)=0,"",SUM(ISI_ued!V$5,ISI_ued!V$54)/V$7)</f>
        <v/>
      </c>
      <c r="W62" s="253" t="str">
        <f>IF(SUM(ISI_ued!W$5,ISI_ued!W$54)=0,"",SUM(ISI_ued!W$5,ISI_ued!W$54)/W$7)</f>
        <v/>
      </c>
      <c r="DA62" s="109"/>
    </row>
    <row r="63" spans="1:105" ht="12" customHeight="1" x14ac:dyDescent="0.25">
      <c r="A63" s="50" t="s">
        <v>41</v>
      </c>
      <c r="B63" s="254" t="str">
        <f>IF(ISI_ued!B$5=0,"",ISI_ued!B$5/B$8)</f>
        <v/>
      </c>
      <c r="C63" s="254" t="str">
        <f>IF(ISI_ued!C$5=0,"",ISI_ued!C$5/C$8)</f>
        <v/>
      </c>
      <c r="D63" s="254" t="str">
        <f>IF(ISI_ued!D$5=0,"",ISI_ued!D$5/D$8)</f>
        <v/>
      </c>
      <c r="E63" s="254" t="str">
        <f>IF(ISI_ued!E$5=0,"",ISI_ued!E$5/E$8)</f>
        <v/>
      </c>
      <c r="F63" s="254" t="str">
        <f>IF(ISI_ued!F$5=0,"",ISI_ued!F$5/F$8)</f>
        <v/>
      </c>
      <c r="G63" s="254" t="str">
        <f>IF(ISI_ued!G$5=0,"",ISI_ued!G$5/G$8)</f>
        <v/>
      </c>
      <c r="H63" s="254" t="str">
        <f>IF(ISI_ued!H$5=0,"",ISI_ued!H$5/H$8)</f>
        <v/>
      </c>
      <c r="I63" s="254" t="str">
        <f>IF(ISI_ued!I$5=0,"",ISI_ued!I$5/I$8)</f>
        <v/>
      </c>
      <c r="J63" s="254" t="str">
        <f>IF(ISI_ued!J$5=0,"",ISI_ued!J$5/J$8)</f>
        <v/>
      </c>
      <c r="K63" s="254" t="str">
        <f>IF(ISI_ued!K$5=0,"",ISI_ued!K$5/K$8)</f>
        <v/>
      </c>
      <c r="L63" s="254" t="str">
        <f>IF(ISI_ued!L$5=0,"",ISI_ued!L$5/L$8)</f>
        <v/>
      </c>
      <c r="M63" s="254" t="str">
        <f>IF(ISI_ued!M$5=0,"",ISI_ued!M$5/M$8)</f>
        <v/>
      </c>
      <c r="N63" s="254" t="str">
        <f>IF(ISI_ued!N$5=0,"",ISI_ued!N$5/N$8)</f>
        <v/>
      </c>
      <c r="O63" s="254" t="str">
        <f>IF(ISI_ued!O$5=0,"",ISI_ued!O$5/O$8)</f>
        <v/>
      </c>
      <c r="P63" s="254" t="str">
        <f>IF(ISI_ued!P$5=0,"",ISI_ued!P$5/P$8)</f>
        <v/>
      </c>
      <c r="Q63" s="254" t="str">
        <f>IF(ISI_ued!Q$5=0,"",ISI_ued!Q$5/Q$8)</f>
        <v/>
      </c>
      <c r="R63" s="254" t="str">
        <f>IF(ISI_ued!R$5=0,"",ISI_ued!R$5/R$8)</f>
        <v/>
      </c>
      <c r="S63" s="254" t="str">
        <f>IF(ISI_ued!S$5=0,"",ISI_ued!S$5/S$8)</f>
        <v/>
      </c>
      <c r="T63" s="254" t="str">
        <f>IF(ISI_ued!T$5=0,"",ISI_ued!T$5/T$8)</f>
        <v/>
      </c>
      <c r="U63" s="254" t="str">
        <f>IF(ISI_ued!U$5=0,"",ISI_ued!U$5/U$8)</f>
        <v/>
      </c>
      <c r="V63" s="254" t="str">
        <f>IF(ISI_ued!V$5=0,"",ISI_ued!V$5/V$8)</f>
        <v/>
      </c>
      <c r="W63" s="254" t="str">
        <f>IF(ISI_ued!W$5=0,"",ISI_ued!W$5/W$8)</f>
        <v/>
      </c>
      <c r="DA63" s="83"/>
    </row>
    <row r="64" spans="1:105" ht="12" customHeight="1" x14ac:dyDescent="0.25">
      <c r="A64" s="49" t="s">
        <v>42</v>
      </c>
      <c r="B64" s="255" t="str">
        <f>IF(ISI_ued!B$54=0,"",ISI_ued!B$54/B$9)</f>
        <v/>
      </c>
      <c r="C64" s="255" t="str">
        <f>IF(ISI_ued!C$54=0,"",ISI_ued!C$54/C$9)</f>
        <v/>
      </c>
      <c r="D64" s="255" t="str">
        <f>IF(ISI_ued!D$54=0,"",ISI_ued!D$54/D$9)</f>
        <v/>
      </c>
      <c r="E64" s="255" t="str">
        <f>IF(ISI_ued!E$54=0,"",ISI_ued!E$54/E$9)</f>
        <v/>
      </c>
      <c r="F64" s="255" t="str">
        <f>IF(ISI_ued!F$54=0,"",ISI_ued!F$54/F$9)</f>
        <v/>
      </c>
      <c r="G64" s="255" t="str">
        <f>IF(ISI_ued!G$54=0,"",ISI_ued!G$54/G$9)</f>
        <v/>
      </c>
      <c r="H64" s="255" t="str">
        <f>IF(ISI_ued!H$54=0,"",ISI_ued!H$54/H$9)</f>
        <v/>
      </c>
      <c r="I64" s="255" t="str">
        <f>IF(ISI_ued!I$54=0,"",ISI_ued!I$54/I$9)</f>
        <v/>
      </c>
      <c r="J64" s="255" t="str">
        <f>IF(ISI_ued!J$54=0,"",ISI_ued!J$54/J$9)</f>
        <v/>
      </c>
      <c r="K64" s="255" t="str">
        <f>IF(ISI_ued!K$54=0,"",ISI_ued!K$54/K$9)</f>
        <v/>
      </c>
      <c r="L64" s="255" t="str">
        <f>IF(ISI_ued!L$54=0,"",ISI_ued!L$54/L$9)</f>
        <v/>
      </c>
      <c r="M64" s="255" t="str">
        <f>IF(ISI_ued!M$54=0,"",ISI_ued!M$54/M$9)</f>
        <v/>
      </c>
      <c r="N64" s="255" t="str">
        <f>IF(ISI_ued!N$54=0,"",ISI_ued!N$54/N$9)</f>
        <v/>
      </c>
      <c r="O64" s="255" t="str">
        <f>IF(ISI_ued!O$54=0,"",ISI_ued!O$54/O$9)</f>
        <v/>
      </c>
      <c r="P64" s="255" t="str">
        <f>IF(ISI_ued!P$54=0,"",ISI_ued!P$54/P$9)</f>
        <v/>
      </c>
      <c r="Q64" s="255" t="str">
        <f>IF(ISI_ued!Q$54=0,"",ISI_ued!Q$54/Q$9)</f>
        <v/>
      </c>
      <c r="R64" s="255" t="str">
        <f>IF(ISI_ued!R$54=0,"",ISI_ued!R$54/R$9)</f>
        <v/>
      </c>
      <c r="S64" s="255" t="str">
        <f>IF(ISI_ued!S$54=0,"",ISI_ued!S$54/S$9)</f>
        <v/>
      </c>
      <c r="T64" s="255" t="str">
        <f>IF(ISI_ued!T$54=0,"",ISI_ued!T$54/T$9)</f>
        <v/>
      </c>
      <c r="U64" s="255" t="str">
        <f>IF(ISI_ued!U$54=0,"",ISI_ued!U$54/U$9)</f>
        <v/>
      </c>
      <c r="V64" s="255" t="str">
        <f>IF(ISI_ued!V$54=0,"",ISI_ued!V$54/V$9)</f>
        <v/>
      </c>
      <c r="W64" s="255" t="str">
        <f>IF(ISI_ued!W$54=0,"",ISI_ued!W$54/W$9)</f>
        <v/>
      </c>
      <c r="DA64" s="84"/>
    </row>
    <row r="65" spans="1:105" ht="12" customHeight="1" x14ac:dyDescent="0.25">
      <c r="A65" s="110" t="s">
        <v>88</v>
      </c>
      <c r="B65" s="256" t="str">
        <f t="shared" ref="B65:W65" si="21">IF(B$47=0,"",B$54/B$47)</f>
        <v/>
      </c>
      <c r="C65" s="256" t="str">
        <f t="shared" si="21"/>
        <v/>
      </c>
      <c r="D65" s="256" t="str">
        <f t="shared" si="21"/>
        <v/>
      </c>
      <c r="E65" s="256" t="str">
        <f t="shared" si="21"/>
        <v/>
      </c>
      <c r="F65" s="256" t="str">
        <f t="shared" si="21"/>
        <v/>
      </c>
      <c r="G65" s="256" t="str">
        <f t="shared" si="21"/>
        <v/>
      </c>
      <c r="H65" s="256" t="str">
        <f t="shared" si="21"/>
        <v/>
      </c>
      <c r="I65" s="256" t="str">
        <f t="shared" si="21"/>
        <v/>
      </c>
      <c r="J65" s="256" t="str">
        <f t="shared" si="21"/>
        <v/>
      </c>
      <c r="K65" s="256" t="str">
        <f t="shared" si="21"/>
        <v/>
      </c>
      <c r="L65" s="256" t="str">
        <f t="shared" si="21"/>
        <v/>
      </c>
      <c r="M65" s="256" t="str">
        <f t="shared" si="21"/>
        <v/>
      </c>
      <c r="N65" s="256" t="str">
        <f t="shared" si="21"/>
        <v/>
      </c>
      <c r="O65" s="256" t="str">
        <f t="shared" si="21"/>
        <v/>
      </c>
      <c r="P65" s="256" t="str">
        <f t="shared" si="21"/>
        <v/>
      </c>
      <c r="Q65" s="256" t="str">
        <f t="shared" si="21"/>
        <v/>
      </c>
      <c r="R65" s="256" t="str">
        <f t="shared" si="21"/>
        <v/>
      </c>
      <c r="S65" s="256" t="str">
        <f t="shared" si="21"/>
        <v/>
      </c>
      <c r="T65" s="256" t="str">
        <f t="shared" si="21"/>
        <v/>
      </c>
      <c r="U65" s="256" t="str">
        <f t="shared" si="21"/>
        <v/>
      </c>
      <c r="V65" s="256" t="str">
        <f t="shared" si="21"/>
        <v/>
      </c>
      <c r="W65" s="256" t="str">
        <f t="shared" si="21"/>
        <v/>
      </c>
      <c r="DA65" s="109"/>
    </row>
    <row r="66" spans="1:105" ht="12" customHeight="1" x14ac:dyDescent="0.25">
      <c r="A66" s="50" t="s">
        <v>151</v>
      </c>
      <c r="B66" s="257" t="str">
        <f t="shared" ref="B66:W66" si="22">IF(B$48=0,"",B$55/B$48)</f>
        <v/>
      </c>
      <c r="C66" s="257" t="str">
        <f t="shared" si="22"/>
        <v/>
      </c>
      <c r="D66" s="257" t="str">
        <f t="shared" si="22"/>
        <v/>
      </c>
      <c r="E66" s="257" t="str">
        <f t="shared" si="22"/>
        <v/>
      </c>
      <c r="F66" s="257" t="str">
        <f t="shared" si="22"/>
        <v/>
      </c>
      <c r="G66" s="257" t="str">
        <f t="shared" si="22"/>
        <v/>
      </c>
      <c r="H66" s="257" t="str">
        <f t="shared" si="22"/>
        <v/>
      </c>
      <c r="I66" s="257" t="str">
        <f t="shared" si="22"/>
        <v/>
      </c>
      <c r="J66" s="257" t="str">
        <f t="shared" si="22"/>
        <v/>
      </c>
      <c r="K66" s="257" t="str">
        <f t="shared" si="22"/>
        <v/>
      </c>
      <c r="L66" s="257" t="str">
        <f t="shared" si="22"/>
        <v/>
      </c>
      <c r="M66" s="257" t="str">
        <f t="shared" si="22"/>
        <v/>
      </c>
      <c r="N66" s="257" t="str">
        <f t="shared" si="22"/>
        <v/>
      </c>
      <c r="O66" s="257" t="str">
        <f t="shared" si="22"/>
        <v/>
      </c>
      <c r="P66" s="257" t="str">
        <f t="shared" si="22"/>
        <v/>
      </c>
      <c r="Q66" s="257" t="str">
        <f t="shared" si="22"/>
        <v/>
      </c>
      <c r="R66" s="257" t="str">
        <f t="shared" si="22"/>
        <v/>
      </c>
      <c r="S66" s="257" t="str">
        <f t="shared" si="22"/>
        <v/>
      </c>
      <c r="T66" s="257" t="str">
        <f t="shared" si="22"/>
        <v/>
      </c>
      <c r="U66" s="257" t="str">
        <f t="shared" si="22"/>
        <v/>
      </c>
      <c r="V66" s="257" t="str">
        <f t="shared" si="22"/>
        <v/>
      </c>
      <c r="W66" s="257" t="str">
        <f t="shared" si="22"/>
        <v/>
      </c>
      <c r="DA66" s="83"/>
    </row>
    <row r="67" spans="1:105" ht="12" customHeight="1" x14ac:dyDescent="0.25">
      <c r="A67" s="49" t="s">
        <v>152</v>
      </c>
      <c r="B67" s="258" t="str">
        <f t="shared" ref="B67:W67" si="23">IF(B$49=0,"",B$56/B$49)</f>
        <v/>
      </c>
      <c r="C67" s="258" t="str">
        <f t="shared" si="23"/>
        <v/>
      </c>
      <c r="D67" s="258" t="str">
        <f t="shared" si="23"/>
        <v/>
      </c>
      <c r="E67" s="258" t="str">
        <f t="shared" si="23"/>
        <v/>
      </c>
      <c r="F67" s="258" t="str">
        <f t="shared" si="23"/>
        <v/>
      </c>
      <c r="G67" s="258" t="str">
        <f t="shared" si="23"/>
        <v/>
      </c>
      <c r="H67" s="258" t="str">
        <f t="shared" si="23"/>
        <v/>
      </c>
      <c r="I67" s="258" t="str">
        <f t="shared" si="23"/>
        <v/>
      </c>
      <c r="J67" s="258" t="str">
        <f t="shared" si="23"/>
        <v/>
      </c>
      <c r="K67" s="258" t="str">
        <f t="shared" si="23"/>
        <v/>
      </c>
      <c r="L67" s="258" t="str">
        <f t="shared" si="23"/>
        <v/>
      </c>
      <c r="M67" s="258" t="str">
        <f t="shared" si="23"/>
        <v/>
      </c>
      <c r="N67" s="258" t="str">
        <f t="shared" si="23"/>
        <v/>
      </c>
      <c r="O67" s="258" t="str">
        <f t="shared" si="23"/>
        <v/>
      </c>
      <c r="P67" s="258" t="str">
        <f t="shared" si="23"/>
        <v/>
      </c>
      <c r="Q67" s="258" t="str">
        <f t="shared" si="23"/>
        <v/>
      </c>
      <c r="R67" s="258" t="str">
        <f t="shared" si="23"/>
        <v/>
      </c>
      <c r="S67" s="258" t="str">
        <f t="shared" si="23"/>
        <v/>
      </c>
      <c r="T67" s="258" t="str">
        <f t="shared" si="23"/>
        <v/>
      </c>
      <c r="U67" s="258" t="str">
        <f t="shared" si="23"/>
        <v/>
      </c>
      <c r="V67" s="258" t="str">
        <f t="shared" si="23"/>
        <v/>
      </c>
      <c r="W67" s="258" t="str">
        <f t="shared" si="23"/>
        <v/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CY: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171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173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179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182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188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196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0</v>
      </c>
      <c r="C54" s="225">
        <v>0</v>
      </c>
      <c r="D54" s="225">
        <v>0</v>
      </c>
      <c r="E54" s="225">
        <v>0</v>
      </c>
      <c r="F54" s="225">
        <v>0</v>
      </c>
      <c r="G54" s="225">
        <v>0</v>
      </c>
      <c r="H54" s="225">
        <v>0</v>
      </c>
      <c r="I54" s="225">
        <v>0</v>
      </c>
      <c r="J54" s="225">
        <v>0</v>
      </c>
      <c r="K54" s="225">
        <v>0</v>
      </c>
      <c r="L54" s="225">
        <v>0</v>
      </c>
      <c r="M54" s="225">
        <v>0</v>
      </c>
      <c r="N54" s="225">
        <v>0</v>
      </c>
      <c r="O54" s="225">
        <v>0</v>
      </c>
      <c r="P54" s="225">
        <v>0</v>
      </c>
      <c r="Q54" s="225">
        <v>0</v>
      </c>
      <c r="R54" s="225">
        <v>0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DA54" s="89" t="s">
        <v>211</v>
      </c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212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213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214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215</v>
      </c>
    </row>
    <row r="59" spans="1:105" ht="12" customHeight="1" x14ac:dyDescent="0.25">
      <c r="A59" s="56" t="s">
        <v>96</v>
      </c>
      <c r="B59" s="262">
        <v>0</v>
      </c>
      <c r="C59" s="262">
        <v>0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216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217</v>
      </c>
    </row>
    <row r="61" spans="1:105" ht="12" customHeight="1" x14ac:dyDescent="0.25">
      <c r="A61" s="37" t="s">
        <v>162</v>
      </c>
      <c r="B61" s="228">
        <v>0</v>
      </c>
      <c r="C61" s="228">
        <v>0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221</v>
      </c>
    </row>
    <row r="65" spans="1:105" ht="12" customHeight="1" x14ac:dyDescent="0.25">
      <c r="A65" s="57" t="s">
        <v>222</v>
      </c>
      <c r="B65" s="263">
        <v>0</v>
      </c>
      <c r="C65" s="263">
        <v>0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223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224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0</v>
      </c>
      <c r="C68" s="232">
        <v>0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226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229</v>
      </c>
    </row>
    <row r="72" spans="1:105" ht="12" customHeight="1" x14ac:dyDescent="0.25">
      <c r="A72" s="57" t="s">
        <v>181</v>
      </c>
      <c r="B72" s="263">
        <v>0</v>
      </c>
      <c r="C72" s="263">
        <v>0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230</v>
      </c>
    </row>
    <row r="73" spans="1:105" ht="12" customHeight="1" x14ac:dyDescent="0.25">
      <c r="A73" s="60" t="s">
        <v>183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231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232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233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0</v>
      </c>
      <c r="C77" s="232">
        <v>0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235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0</v>
      </c>
      <c r="C79" s="263">
        <f t="shared" si="1"/>
        <v>0</v>
      </c>
      <c r="D79" s="263">
        <f t="shared" si="1"/>
        <v>0</v>
      </c>
      <c r="E79" s="263">
        <f t="shared" si="1"/>
        <v>0</v>
      </c>
      <c r="F79" s="263">
        <f t="shared" si="1"/>
        <v>0</v>
      </c>
      <c r="G79" s="263">
        <f t="shared" si="1"/>
        <v>0</v>
      </c>
      <c r="H79" s="263">
        <f t="shared" si="1"/>
        <v>0</v>
      </c>
      <c r="I79" s="263">
        <f t="shared" si="1"/>
        <v>0</v>
      </c>
      <c r="J79" s="263">
        <f t="shared" si="1"/>
        <v>0</v>
      </c>
      <c r="K79" s="263">
        <f t="shared" si="1"/>
        <v>0</v>
      </c>
      <c r="L79" s="263">
        <f t="shared" si="1"/>
        <v>0</v>
      </c>
      <c r="M79" s="263">
        <f t="shared" si="1"/>
        <v>0</v>
      </c>
      <c r="N79" s="263">
        <f t="shared" si="1"/>
        <v>0</v>
      </c>
      <c r="O79" s="263">
        <f t="shared" si="1"/>
        <v>0</v>
      </c>
      <c r="P79" s="263">
        <f t="shared" si="1"/>
        <v>0</v>
      </c>
      <c r="Q79" s="263">
        <f t="shared" si="1"/>
        <v>0</v>
      </c>
      <c r="R79" s="263">
        <f t="shared" si="1"/>
        <v>0</v>
      </c>
      <c r="S79" s="263">
        <f t="shared" si="1"/>
        <v>0</v>
      </c>
      <c r="T79" s="263">
        <f t="shared" si="1"/>
        <v>0</v>
      </c>
      <c r="U79" s="263">
        <f t="shared" si="1"/>
        <v>0</v>
      </c>
      <c r="V79" s="263">
        <f t="shared" si="1"/>
        <v>0</v>
      </c>
      <c r="W79" s="263">
        <f t="shared" si="1"/>
        <v>0</v>
      </c>
      <c r="DA79" s="70"/>
    </row>
    <row r="80" spans="1:105" ht="12" customHeight="1" x14ac:dyDescent="0.25">
      <c r="A80" s="60" t="s">
        <v>192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237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238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239</v>
      </c>
    </row>
    <row r="83" spans="1:105" ht="12" customHeight="1" x14ac:dyDescent="0.25">
      <c r="A83" s="59" t="s">
        <v>162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240</v>
      </c>
    </row>
    <row r="84" spans="1:105" ht="12" customHeight="1" x14ac:dyDescent="0.25">
      <c r="A84" s="60" t="s">
        <v>197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241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244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245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0</v>
      </c>
      <c r="C91" s="231">
        <v>0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248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251</v>
      </c>
    </row>
    <row r="95" spans="1:105" ht="12" customHeight="1" x14ac:dyDescent="0.25">
      <c r="A95" s="61" t="s">
        <v>209</v>
      </c>
      <c r="B95" s="265">
        <v>0</v>
      </c>
      <c r="C95" s="265">
        <v>0</v>
      </c>
      <c r="D95" s="265">
        <v>0</v>
      </c>
      <c r="E95" s="265">
        <v>0</v>
      </c>
      <c r="F95" s="265">
        <v>0</v>
      </c>
      <c r="G95" s="265">
        <v>0</v>
      </c>
      <c r="H95" s="265">
        <v>0</v>
      </c>
      <c r="I95" s="265">
        <v>0</v>
      </c>
      <c r="J95" s="265">
        <v>0</v>
      </c>
      <c r="K95" s="265">
        <v>0</v>
      </c>
      <c r="L95" s="265">
        <v>0</v>
      </c>
      <c r="M95" s="265">
        <v>0</v>
      </c>
      <c r="N95" s="265">
        <v>0</v>
      </c>
      <c r="O95" s="265">
        <v>0</v>
      </c>
      <c r="P95" s="265">
        <v>0</v>
      </c>
      <c r="Q95" s="265">
        <v>0</v>
      </c>
      <c r="R95" s="265">
        <v>0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</v>
      </c>
      <c r="C117" s="234">
        <f t="shared" si="17"/>
        <v>0</v>
      </c>
      <c r="D117" s="234">
        <f t="shared" si="17"/>
        <v>0</v>
      </c>
      <c r="E117" s="234">
        <f t="shared" si="17"/>
        <v>0</v>
      </c>
      <c r="F117" s="234">
        <f t="shared" si="17"/>
        <v>0</v>
      </c>
      <c r="G117" s="234">
        <f t="shared" si="17"/>
        <v>0</v>
      </c>
      <c r="H117" s="234">
        <f t="shared" si="17"/>
        <v>0</v>
      </c>
      <c r="I117" s="234">
        <f t="shared" si="17"/>
        <v>0</v>
      </c>
      <c r="J117" s="234">
        <f t="shared" si="17"/>
        <v>0</v>
      </c>
      <c r="K117" s="234">
        <f t="shared" si="17"/>
        <v>0</v>
      </c>
      <c r="L117" s="234">
        <f t="shared" si="17"/>
        <v>0</v>
      </c>
      <c r="M117" s="234">
        <f t="shared" si="17"/>
        <v>0</v>
      </c>
      <c r="N117" s="234">
        <f t="shared" si="17"/>
        <v>0</v>
      </c>
      <c r="O117" s="234">
        <f t="shared" si="17"/>
        <v>0</v>
      </c>
      <c r="P117" s="234">
        <f t="shared" si="17"/>
        <v>0</v>
      </c>
      <c r="Q117" s="234">
        <f t="shared" si="17"/>
        <v>0</v>
      </c>
      <c r="R117" s="234">
        <f t="shared" si="17"/>
        <v>0</v>
      </c>
      <c r="S117" s="234">
        <f t="shared" si="17"/>
        <v>0</v>
      </c>
      <c r="T117" s="234">
        <f t="shared" si="17"/>
        <v>0</v>
      </c>
      <c r="U117" s="234">
        <f t="shared" si="17"/>
        <v>0</v>
      </c>
      <c r="V117" s="234">
        <f t="shared" si="17"/>
        <v>0</v>
      </c>
      <c r="W117" s="234">
        <f t="shared" si="17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0</v>
      </c>
      <c r="C118" s="268">
        <f t="shared" si="18"/>
        <v>0</v>
      </c>
      <c r="D118" s="268">
        <f t="shared" si="18"/>
        <v>0</v>
      </c>
      <c r="E118" s="268">
        <f t="shared" si="18"/>
        <v>0</v>
      </c>
      <c r="F118" s="268">
        <f t="shared" si="18"/>
        <v>0</v>
      </c>
      <c r="G118" s="268">
        <f t="shared" si="18"/>
        <v>0</v>
      </c>
      <c r="H118" s="268">
        <f t="shared" si="18"/>
        <v>0</v>
      </c>
      <c r="I118" s="268">
        <f t="shared" si="18"/>
        <v>0</v>
      </c>
      <c r="J118" s="268">
        <f t="shared" si="18"/>
        <v>0</v>
      </c>
      <c r="K118" s="268">
        <f t="shared" si="18"/>
        <v>0</v>
      </c>
      <c r="L118" s="268">
        <f t="shared" si="18"/>
        <v>0</v>
      </c>
      <c r="M118" s="268">
        <f t="shared" si="18"/>
        <v>0</v>
      </c>
      <c r="N118" s="268">
        <f t="shared" si="18"/>
        <v>0</v>
      </c>
      <c r="O118" s="268">
        <f t="shared" si="18"/>
        <v>0</v>
      </c>
      <c r="P118" s="268">
        <f t="shared" si="18"/>
        <v>0</v>
      </c>
      <c r="Q118" s="268">
        <f t="shared" si="18"/>
        <v>0</v>
      </c>
      <c r="R118" s="268">
        <f t="shared" si="18"/>
        <v>0</v>
      </c>
      <c r="S118" s="268">
        <f t="shared" si="18"/>
        <v>0</v>
      </c>
      <c r="T118" s="268">
        <f t="shared" si="18"/>
        <v>0</v>
      </c>
      <c r="U118" s="268">
        <f t="shared" si="18"/>
        <v>0</v>
      </c>
      <c r="V118" s="268">
        <f t="shared" si="18"/>
        <v>0</v>
      </c>
      <c r="W118" s="268">
        <f t="shared" si="18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0</v>
      </c>
      <c r="C119" s="269">
        <f t="shared" si="19"/>
        <v>0</v>
      </c>
      <c r="D119" s="269">
        <f t="shared" si="19"/>
        <v>0</v>
      </c>
      <c r="E119" s="269">
        <f t="shared" si="19"/>
        <v>0</v>
      </c>
      <c r="F119" s="269">
        <f t="shared" si="19"/>
        <v>0</v>
      </c>
      <c r="G119" s="269">
        <f t="shared" si="19"/>
        <v>0</v>
      </c>
      <c r="H119" s="269">
        <f t="shared" si="19"/>
        <v>0</v>
      </c>
      <c r="I119" s="269">
        <f t="shared" si="19"/>
        <v>0</v>
      </c>
      <c r="J119" s="269">
        <f t="shared" si="19"/>
        <v>0</v>
      </c>
      <c r="K119" s="269">
        <f t="shared" si="19"/>
        <v>0</v>
      </c>
      <c r="L119" s="269">
        <f t="shared" si="19"/>
        <v>0</v>
      </c>
      <c r="M119" s="269">
        <f t="shared" si="19"/>
        <v>0</v>
      </c>
      <c r="N119" s="269">
        <f t="shared" si="19"/>
        <v>0</v>
      </c>
      <c r="O119" s="269">
        <f t="shared" si="19"/>
        <v>0</v>
      </c>
      <c r="P119" s="269">
        <f t="shared" si="19"/>
        <v>0</v>
      </c>
      <c r="Q119" s="269">
        <f t="shared" si="19"/>
        <v>0</v>
      </c>
      <c r="R119" s="269">
        <f t="shared" si="19"/>
        <v>0</v>
      </c>
      <c r="S119" s="269">
        <f t="shared" si="19"/>
        <v>0</v>
      </c>
      <c r="T119" s="269">
        <f t="shared" si="19"/>
        <v>0</v>
      </c>
      <c r="U119" s="269">
        <f t="shared" si="19"/>
        <v>0</v>
      </c>
      <c r="V119" s="269">
        <f t="shared" si="19"/>
        <v>0</v>
      </c>
      <c r="W119" s="269">
        <f t="shared" si="19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0</v>
      </c>
      <c r="C120" s="269">
        <f t="shared" si="20"/>
        <v>0</v>
      </c>
      <c r="D120" s="269">
        <f t="shared" si="20"/>
        <v>0</v>
      </c>
      <c r="E120" s="269">
        <f t="shared" si="20"/>
        <v>0</v>
      </c>
      <c r="F120" s="269">
        <f t="shared" si="20"/>
        <v>0</v>
      </c>
      <c r="G120" s="269">
        <f t="shared" si="20"/>
        <v>0</v>
      </c>
      <c r="H120" s="269">
        <f t="shared" si="20"/>
        <v>0</v>
      </c>
      <c r="I120" s="269">
        <f t="shared" si="20"/>
        <v>0</v>
      </c>
      <c r="J120" s="269">
        <f t="shared" si="20"/>
        <v>0</v>
      </c>
      <c r="K120" s="269">
        <f t="shared" si="20"/>
        <v>0</v>
      </c>
      <c r="L120" s="269">
        <f t="shared" si="20"/>
        <v>0</v>
      </c>
      <c r="M120" s="269">
        <f t="shared" si="20"/>
        <v>0</v>
      </c>
      <c r="N120" s="269">
        <f t="shared" si="20"/>
        <v>0</v>
      </c>
      <c r="O120" s="269">
        <f t="shared" si="20"/>
        <v>0</v>
      </c>
      <c r="P120" s="269">
        <f t="shared" si="20"/>
        <v>0</v>
      </c>
      <c r="Q120" s="269">
        <f t="shared" si="20"/>
        <v>0</v>
      </c>
      <c r="R120" s="269">
        <f t="shared" si="20"/>
        <v>0</v>
      </c>
      <c r="S120" s="269">
        <f t="shared" si="20"/>
        <v>0</v>
      </c>
      <c r="T120" s="269">
        <f t="shared" si="20"/>
        <v>0</v>
      </c>
      <c r="U120" s="269">
        <f t="shared" si="20"/>
        <v>0</v>
      </c>
      <c r="V120" s="269">
        <f t="shared" si="20"/>
        <v>0</v>
      </c>
      <c r="W120" s="269">
        <f t="shared" si="20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0</v>
      </c>
      <c r="C121" s="269">
        <f t="shared" si="21"/>
        <v>0</v>
      </c>
      <c r="D121" s="269">
        <f t="shared" si="21"/>
        <v>0</v>
      </c>
      <c r="E121" s="269">
        <f t="shared" si="21"/>
        <v>0</v>
      </c>
      <c r="F121" s="269">
        <f t="shared" si="21"/>
        <v>0</v>
      </c>
      <c r="G121" s="269">
        <f t="shared" si="21"/>
        <v>0</v>
      </c>
      <c r="H121" s="269">
        <f t="shared" si="21"/>
        <v>0</v>
      </c>
      <c r="I121" s="269">
        <f t="shared" si="21"/>
        <v>0</v>
      </c>
      <c r="J121" s="269">
        <f t="shared" si="21"/>
        <v>0</v>
      </c>
      <c r="K121" s="269">
        <f t="shared" si="21"/>
        <v>0</v>
      </c>
      <c r="L121" s="269">
        <f t="shared" si="21"/>
        <v>0</v>
      </c>
      <c r="M121" s="269">
        <f t="shared" si="21"/>
        <v>0</v>
      </c>
      <c r="N121" s="269">
        <f t="shared" si="21"/>
        <v>0</v>
      </c>
      <c r="O121" s="269">
        <f t="shared" si="21"/>
        <v>0</v>
      </c>
      <c r="P121" s="269">
        <f t="shared" si="21"/>
        <v>0</v>
      </c>
      <c r="Q121" s="269">
        <f t="shared" si="21"/>
        <v>0</v>
      </c>
      <c r="R121" s="269">
        <f t="shared" si="21"/>
        <v>0</v>
      </c>
      <c r="S121" s="269">
        <f t="shared" si="21"/>
        <v>0</v>
      </c>
      <c r="T121" s="269">
        <f t="shared" si="21"/>
        <v>0</v>
      </c>
      <c r="U121" s="269">
        <f t="shared" si="21"/>
        <v>0</v>
      </c>
      <c r="V121" s="269">
        <f t="shared" si="21"/>
        <v>0</v>
      </c>
      <c r="W121" s="269">
        <f t="shared" si="21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0</v>
      </c>
      <c r="C122" s="270">
        <f t="shared" si="22"/>
        <v>0</v>
      </c>
      <c r="D122" s="270">
        <f t="shared" si="22"/>
        <v>0</v>
      </c>
      <c r="E122" s="270">
        <f t="shared" si="22"/>
        <v>0</v>
      </c>
      <c r="F122" s="270">
        <f t="shared" si="22"/>
        <v>0</v>
      </c>
      <c r="G122" s="270">
        <f t="shared" si="22"/>
        <v>0</v>
      </c>
      <c r="H122" s="270">
        <f t="shared" si="22"/>
        <v>0</v>
      </c>
      <c r="I122" s="270">
        <f t="shared" si="22"/>
        <v>0</v>
      </c>
      <c r="J122" s="270">
        <f t="shared" si="22"/>
        <v>0</v>
      </c>
      <c r="K122" s="270">
        <f t="shared" si="22"/>
        <v>0</v>
      </c>
      <c r="L122" s="270">
        <f t="shared" si="22"/>
        <v>0</v>
      </c>
      <c r="M122" s="270">
        <f t="shared" si="22"/>
        <v>0</v>
      </c>
      <c r="N122" s="270">
        <f t="shared" si="22"/>
        <v>0</v>
      </c>
      <c r="O122" s="270">
        <f t="shared" si="22"/>
        <v>0</v>
      </c>
      <c r="P122" s="270">
        <f t="shared" si="22"/>
        <v>0</v>
      </c>
      <c r="Q122" s="270">
        <f t="shared" si="22"/>
        <v>0</v>
      </c>
      <c r="R122" s="270">
        <f t="shared" si="22"/>
        <v>0</v>
      </c>
      <c r="S122" s="270">
        <f t="shared" si="22"/>
        <v>0</v>
      </c>
      <c r="T122" s="270">
        <f t="shared" si="22"/>
        <v>0</v>
      </c>
      <c r="U122" s="270">
        <f t="shared" si="22"/>
        <v>0</v>
      </c>
      <c r="V122" s="270">
        <f t="shared" si="22"/>
        <v>0</v>
      </c>
      <c r="W122" s="270">
        <f t="shared" si="22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</v>
      </c>
      <c r="C123" s="271">
        <f t="shared" si="23"/>
        <v>0</v>
      </c>
      <c r="D123" s="271">
        <f t="shared" si="23"/>
        <v>0</v>
      </c>
      <c r="E123" s="271">
        <f t="shared" si="23"/>
        <v>0</v>
      </c>
      <c r="F123" s="271">
        <f t="shared" si="23"/>
        <v>0</v>
      </c>
      <c r="G123" s="271">
        <f t="shared" si="23"/>
        <v>0</v>
      </c>
      <c r="H123" s="271">
        <f t="shared" si="23"/>
        <v>0</v>
      </c>
      <c r="I123" s="271">
        <f t="shared" si="23"/>
        <v>0</v>
      </c>
      <c r="J123" s="271">
        <f t="shared" si="23"/>
        <v>0</v>
      </c>
      <c r="K123" s="271">
        <f t="shared" si="23"/>
        <v>0</v>
      </c>
      <c r="L123" s="271">
        <f t="shared" si="23"/>
        <v>0</v>
      </c>
      <c r="M123" s="271">
        <f t="shared" si="23"/>
        <v>0</v>
      </c>
      <c r="N123" s="271">
        <f t="shared" si="23"/>
        <v>0</v>
      </c>
      <c r="O123" s="271">
        <f t="shared" si="23"/>
        <v>0</v>
      </c>
      <c r="P123" s="271">
        <f t="shared" si="23"/>
        <v>0</v>
      </c>
      <c r="Q123" s="271">
        <f t="shared" si="23"/>
        <v>0</v>
      </c>
      <c r="R123" s="271">
        <f t="shared" si="23"/>
        <v>0</v>
      </c>
      <c r="S123" s="271">
        <f t="shared" si="23"/>
        <v>0</v>
      </c>
      <c r="T123" s="271">
        <f t="shared" si="23"/>
        <v>0</v>
      </c>
      <c r="U123" s="271">
        <f t="shared" si="23"/>
        <v>0</v>
      </c>
      <c r="V123" s="271">
        <f t="shared" si="23"/>
        <v>0</v>
      </c>
      <c r="W123" s="271">
        <f t="shared" si="23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</v>
      </c>
      <c r="C124" s="271">
        <f t="shared" si="24"/>
        <v>0</v>
      </c>
      <c r="D124" s="271">
        <f t="shared" si="24"/>
        <v>0</v>
      </c>
      <c r="E124" s="271">
        <f t="shared" si="24"/>
        <v>0</v>
      </c>
      <c r="F124" s="271">
        <f t="shared" si="24"/>
        <v>0</v>
      </c>
      <c r="G124" s="271">
        <f t="shared" si="24"/>
        <v>0</v>
      </c>
      <c r="H124" s="271">
        <f t="shared" si="24"/>
        <v>0</v>
      </c>
      <c r="I124" s="271">
        <f t="shared" si="24"/>
        <v>0</v>
      </c>
      <c r="J124" s="271">
        <f t="shared" si="24"/>
        <v>0</v>
      </c>
      <c r="K124" s="271">
        <f t="shared" si="24"/>
        <v>0</v>
      </c>
      <c r="L124" s="271">
        <f t="shared" si="24"/>
        <v>0</v>
      </c>
      <c r="M124" s="271">
        <f t="shared" si="24"/>
        <v>0</v>
      </c>
      <c r="N124" s="271">
        <f t="shared" si="24"/>
        <v>0</v>
      </c>
      <c r="O124" s="271">
        <f t="shared" si="24"/>
        <v>0</v>
      </c>
      <c r="P124" s="271">
        <f t="shared" si="24"/>
        <v>0</v>
      </c>
      <c r="Q124" s="271">
        <f t="shared" si="24"/>
        <v>0</v>
      </c>
      <c r="R124" s="271">
        <f t="shared" si="24"/>
        <v>0</v>
      </c>
      <c r="S124" s="271">
        <f t="shared" si="24"/>
        <v>0</v>
      </c>
      <c r="T124" s="271">
        <f t="shared" si="24"/>
        <v>0</v>
      </c>
      <c r="U124" s="271">
        <f t="shared" si="24"/>
        <v>0</v>
      </c>
      <c r="V124" s="271">
        <f t="shared" si="24"/>
        <v>0</v>
      </c>
      <c r="W124" s="271">
        <f t="shared" si="24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</v>
      </c>
      <c r="C125" s="271">
        <f t="shared" si="25"/>
        <v>0</v>
      </c>
      <c r="D125" s="271">
        <f t="shared" si="25"/>
        <v>0</v>
      </c>
      <c r="E125" s="271">
        <f t="shared" si="25"/>
        <v>0</v>
      </c>
      <c r="F125" s="271">
        <f t="shared" si="25"/>
        <v>0</v>
      </c>
      <c r="G125" s="271">
        <f t="shared" si="25"/>
        <v>0</v>
      </c>
      <c r="H125" s="271">
        <f t="shared" si="25"/>
        <v>0</v>
      </c>
      <c r="I125" s="271">
        <f t="shared" si="25"/>
        <v>0</v>
      </c>
      <c r="J125" s="271">
        <f t="shared" si="25"/>
        <v>0</v>
      </c>
      <c r="K125" s="271">
        <f t="shared" si="25"/>
        <v>0</v>
      </c>
      <c r="L125" s="271">
        <f t="shared" si="25"/>
        <v>0</v>
      </c>
      <c r="M125" s="271">
        <f t="shared" si="25"/>
        <v>0</v>
      </c>
      <c r="N125" s="271">
        <f t="shared" si="25"/>
        <v>0</v>
      </c>
      <c r="O125" s="271">
        <f t="shared" si="25"/>
        <v>0</v>
      </c>
      <c r="P125" s="271">
        <f t="shared" si="25"/>
        <v>0</v>
      </c>
      <c r="Q125" s="271">
        <f t="shared" si="25"/>
        <v>0</v>
      </c>
      <c r="R125" s="271">
        <f t="shared" si="25"/>
        <v>0</v>
      </c>
      <c r="S125" s="271">
        <f t="shared" si="25"/>
        <v>0</v>
      </c>
      <c r="T125" s="271">
        <f t="shared" si="25"/>
        <v>0</v>
      </c>
      <c r="U125" s="271">
        <f t="shared" si="25"/>
        <v>0</v>
      </c>
      <c r="V125" s="271">
        <f t="shared" si="25"/>
        <v>0</v>
      </c>
      <c r="W125" s="271">
        <f t="shared" si="25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</v>
      </c>
      <c r="C126" s="272">
        <f t="shared" si="26"/>
        <v>0</v>
      </c>
      <c r="D126" s="272">
        <f t="shared" si="26"/>
        <v>0</v>
      </c>
      <c r="E126" s="272">
        <f t="shared" si="26"/>
        <v>0</v>
      </c>
      <c r="F126" s="272">
        <f t="shared" si="26"/>
        <v>0</v>
      </c>
      <c r="G126" s="272">
        <f t="shared" si="26"/>
        <v>0</v>
      </c>
      <c r="H126" s="272">
        <f t="shared" si="26"/>
        <v>0</v>
      </c>
      <c r="I126" s="272">
        <f t="shared" si="26"/>
        <v>0</v>
      </c>
      <c r="J126" s="272">
        <f t="shared" si="26"/>
        <v>0</v>
      </c>
      <c r="K126" s="272">
        <f t="shared" si="26"/>
        <v>0</v>
      </c>
      <c r="L126" s="272">
        <f t="shared" si="26"/>
        <v>0</v>
      </c>
      <c r="M126" s="272">
        <f t="shared" si="26"/>
        <v>0</v>
      </c>
      <c r="N126" s="272">
        <f t="shared" si="26"/>
        <v>0</v>
      </c>
      <c r="O126" s="272">
        <f t="shared" si="26"/>
        <v>0</v>
      </c>
      <c r="P126" s="272">
        <f t="shared" si="26"/>
        <v>0</v>
      </c>
      <c r="Q126" s="272">
        <f t="shared" si="26"/>
        <v>0</v>
      </c>
      <c r="R126" s="272">
        <f t="shared" si="26"/>
        <v>0</v>
      </c>
      <c r="S126" s="272">
        <f t="shared" si="26"/>
        <v>0</v>
      </c>
      <c r="T126" s="272">
        <f t="shared" si="26"/>
        <v>0</v>
      </c>
      <c r="U126" s="272">
        <f t="shared" si="26"/>
        <v>0</v>
      </c>
      <c r="V126" s="272">
        <f t="shared" si="26"/>
        <v>0</v>
      </c>
      <c r="W126" s="272">
        <f t="shared" si="26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</v>
      </c>
      <c r="C127" s="272">
        <f t="shared" si="27"/>
        <v>0</v>
      </c>
      <c r="D127" s="272">
        <f t="shared" si="27"/>
        <v>0</v>
      </c>
      <c r="E127" s="272">
        <f t="shared" si="27"/>
        <v>0</v>
      </c>
      <c r="F127" s="272">
        <f t="shared" si="27"/>
        <v>0</v>
      </c>
      <c r="G127" s="272">
        <f t="shared" si="27"/>
        <v>0</v>
      </c>
      <c r="H127" s="272">
        <f t="shared" si="27"/>
        <v>0</v>
      </c>
      <c r="I127" s="272">
        <f t="shared" si="27"/>
        <v>0</v>
      </c>
      <c r="J127" s="272">
        <f t="shared" si="27"/>
        <v>0</v>
      </c>
      <c r="K127" s="272">
        <f t="shared" si="27"/>
        <v>0</v>
      </c>
      <c r="L127" s="272">
        <f t="shared" si="27"/>
        <v>0</v>
      </c>
      <c r="M127" s="272">
        <f t="shared" si="27"/>
        <v>0</v>
      </c>
      <c r="N127" s="272">
        <f t="shared" si="27"/>
        <v>0</v>
      </c>
      <c r="O127" s="272">
        <f t="shared" si="27"/>
        <v>0</v>
      </c>
      <c r="P127" s="272">
        <f t="shared" si="27"/>
        <v>0</v>
      </c>
      <c r="Q127" s="272">
        <f t="shared" si="27"/>
        <v>0</v>
      </c>
      <c r="R127" s="272">
        <f t="shared" si="27"/>
        <v>0</v>
      </c>
      <c r="S127" s="272">
        <f t="shared" si="27"/>
        <v>0</v>
      </c>
      <c r="T127" s="272">
        <f t="shared" si="27"/>
        <v>0</v>
      </c>
      <c r="U127" s="272">
        <f t="shared" si="27"/>
        <v>0</v>
      </c>
      <c r="V127" s="272">
        <f t="shared" si="27"/>
        <v>0</v>
      </c>
      <c r="W127" s="272">
        <f t="shared" si="27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</v>
      </c>
      <c r="C128" s="271">
        <f t="shared" si="28"/>
        <v>0</v>
      </c>
      <c r="D128" s="271">
        <f t="shared" si="28"/>
        <v>0</v>
      </c>
      <c r="E128" s="271">
        <f t="shared" si="28"/>
        <v>0</v>
      </c>
      <c r="F128" s="271">
        <f t="shared" si="28"/>
        <v>0</v>
      </c>
      <c r="G128" s="271">
        <f t="shared" si="28"/>
        <v>0</v>
      </c>
      <c r="H128" s="271">
        <f t="shared" si="28"/>
        <v>0</v>
      </c>
      <c r="I128" s="271">
        <f t="shared" si="28"/>
        <v>0</v>
      </c>
      <c r="J128" s="271">
        <f t="shared" si="28"/>
        <v>0</v>
      </c>
      <c r="K128" s="271">
        <f t="shared" si="28"/>
        <v>0</v>
      </c>
      <c r="L128" s="271">
        <f t="shared" si="28"/>
        <v>0</v>
      </c>
      <c r="M128" s="271">
        <f t="shared" si="28"/>
        <v>0</v>
      </c>
      <c r="N128" s="271">
        <f t="shared" si="28"/>
        <v>0</v>
      </c>
      <c r="O128" s="271">
        <f t="shared" si="28"/>
        <v>0</v>
      </c>
      <c r="P128" s="271">
        <f t="shared" si="28"/>
        <v>0</v>
      </c>
      <c r="Q128" s="271">
        <f t="shared" si="28"/>
        <v>0</v>
      </c>
      <c r="R128" s="271">
        <f t="shared" si="28"/>
        <v>0</v>
      </c>
      <c r="S128" s="271">
        <f t="shared" si="28"/>
        <v>0</v>
      </c>
      <c r="T128" s="271">
        <f t="shared" si="28"/>
        <v>0</v>
      </c>
      <c r="U128" s="271">
        <f t="shared" si="28"/>
        <v>0</v>
      </c>
      <c r="V128" s="271">
        <f t="shared" si="28"/>
        <v>0</v>
      </c>
      <c r="W128" s="271">
        <f t="shared" si="28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0</v>
      </c>
      <c r="C129" s="272">
        <f t="shared" si="29"/>
        <v>0</v>
      </c>
      <c r="D129" s="272">
        <f t="shared" si="29"/>
        <v>0</v>
      </c>
      <c r="E129" s="272">
        <f t="shared" si="29"/>
        <v>0</v>
      </c>
      <c r="F129" s="272">
        <f t="shared" si="29"/>
        <v>0</v>
      </c>
      <c r="G129" s="272">
        <f t="shared" si="29"/>
        <v>0</v>
      </c>
      <c r="H129" s="272">
        <f t="shared" si="29"/>
        <v>0</v>
      </c>
      <c r="I129" s="272">
        <f t="shared" si="29"/>
        <v>0</v>
      </c>
      <c r="J129" s="272">
        <f t="shared" si="29"/>
        <v>0</v>
      </c>
      <c r="K129" s="272">
        <f t="shared" si="29"/>
        <v>0</v>
      </c>
      <c r="L129" s="272">
        <f t="shared" si="29"/>
        <v>0</v>
      </c>
      <c r="M129" s="272">
        <f t="shared" si="29"/>
        <v>0</v>
      </c>
      <c r="N129" s="272">
        <f t="shared" si="29"/>
        <v>0</v>
      </c>
      <c r="O129" s="272">
        <f t="shared" si="29"/>
        <v>0</v>
      </c>
      <c r="P129" s="272">
        <f t="shared" si="29"/>
        <v>0</v>
      </c>
      <c r="Q129" s="272">
        <f t="shared" si="29"/>
        <v>0</v>
      </c>
      <c r="R129" s="272">
        <f t="shared" si="29"/>
        <v>0</v>
      </c>
      <c r="S129" s="272">
        <f t="shared" si="29"/>
        <v>0</v>
      </c>
      <c r="T129" s="272">
        <f t="shared" si="29"/>
        <v>0</v>
      </c>
      <c r="U129" s="272">
        <f t="shared" si="29"/>
        <v>0</v>
      </c>
      <c r="V129" s="272">
        <f t="shared" si="29"/>
        <v>0</v>
      </c>
      <c r="W129" s="272">
        <f t="shared" si="29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0</v>
      </c>
      <c r="C130" s="272">
        <f t="shared" si="30"/>
        <v>0</v>
      </c>
      <c r="D130" s="272">
        <f t="shared" si="30"/>
        <v>0</v>
      </c>
      <c r="E130" s="272">
        <f t="shared" si="30"/>
        <v>0</v>
      </c>
      <c r="F130" s="272">
        <f t="shared" si="30"/>
        <v>0</v>
      </c>
      <c r="G130" s="272">
        <f t="shared" si="30"/>
        <v>0</v>
      </c>
      <c r="H130" s="272">
        <f t="shared" si="30"/>
        <v>0</v>
      </c>
      <c r="I130" s="272">
        <f t="shared" si="30"/>
        <v>0</v>
      </c>
      <c r="J130" s="272">
        <f t="shared" si="30"/>
        <v>0</v>
      </c>
      <c r="K130" s="272">
        <f t="shared" si="30"/>
        <v>0</v>
      </c>
      <c r="L130" s="272">
        <f t="shared" si="30"/>
        <v>0</v>
      </c>
      <c r="M130" s="272">
        <f t="shared" si="30"/>
        <v>0</v>
      </c>
      <c r="N130" s="272">
        <f t="shared" si="30"/>
        <v>0</v>
      </c>
      <c r="O130" s="272">
        <f t="shared" si="30"/>
        <v>0</v>
      </c>
      <c r="P130" s="272">
        <f t="shared" si="30"/>
        <v>0</v>
      </c>
      <c r="Q130" s="272">
        <f t="shared" si="30"/>
        <v>0</v>
      </c>
      <c r="R130" s="272">
        <f t="shared" si="30"/>
        <v>0</v>
      </c>
      <c r="S130" s="272">
        <f t="shared" si="30"/>
        <v>0</v>
      </c>
      <c r="T130" s="272">
        <f t="shared" si="30"/>
        <v>0</v>
      </c>
      <c r="U130" s="272">
        <f t="shared" si="30"/>
        <v>0</v>
      </c>
      <c r="V130" s="272">
        <f t="shared" si="30"/>
        <v>0</v>
      </c>
      <c r="W130" s="272">
        <f t="shared" si="30"/>
        <v>0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0</v>
      </c>
      <c r="C131" s="273">
        <f t="shared" si="31"/>
        <v>0</v>
      </c>
      <c r="D131" s="273">
        <f t="shared" si="31"/>
        <v>0</v>
      </c>
      <c r="E131" s="273">
        <f t="shared" si="31"/>
        <v>0</v>
      </c>
      <c r="F131" s="273">
        <f t="shared" si="31"/>
        <v>0</v>
      </c>
      <c r="G131" s="273">
        <f t="shared" si="31"/>
        <v>0</v>
      </c>
      <c r="H131" s="273">
        <f t="shared" si="31"/>
        <v>0</v>
      </c>
      <c r="I131" s="273">
        <f t="shared" si="31"/>
        <v>0</v>
      </c>
      <c r="J131" s="273">
        <f t="shared" si="31"/>
        <v>0</v>
      </c>
      <c r="K131" s="273">
        <f t="shared" si="31"/>
        <v>0</v>
      </c>
      <c r="L131" s="273">
        <f t="shared" si="31"/>
        <v>0</v>
      </c>
      <c r="M131" s="273">
        <f t="shared" si="31"/>
        <v>0</v>
      </c>
      <c r="N131" s="273">
        <f t="shared" si="31"/>
        <v>0</v>
      </c>
      <c r="O131" s="273">
        <f t="shared" si="31"/>
        <v>0</v>
      </c>
      <c r="P131" s="273">
        <f t="shared" si="31"/>
        <v>0</v>
      </c>
      <c r="Q131" s="273">
        <f t="shared" si="31"/>
        <v>0</v>
      </c>
      <c r="R131" s="273">
        <f t="shared" si="31"/>
        <v>0</v>
      </c>
      <c r="S131" s="273">
        <f t="shared" si="31"/>
        <v>0</v>
      </c>
      <c r="T131" s="273">
        <f t="shared" si="31"/>
        <v>0</v>
      </c>
      <c r="U131" s="273">
        <f t="shared" si="31"/>
        <v>0</v>
      </c>
      <c r="V131" s="273">
        <f t="shared" si="31"/>
        <v>0</v>
      </c>
      <c r="W131" s="273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0</v>
      </c>
      <c r="C136" s="274">
        <f t="shared" si="32"/>
        <v>0</v>
      </c>
      <c r="D136" s="274">
        <f t="shared" si="32"/>
        <v>0</v>
      </c>
      <c r="E136" s="274">
        <f t="shared" si="32"/>
        <v>0</v>
      </c>
      <c r="F136" s="274">
        <f t="shared" si="32"/>
        <v>0</v>
      </c>
      <c r="G136" s="274">
        <f t="shared" si="32"/>
        <v>0</v>
      </c>
      <c r="H136" s="274">
        <f t="shared" si="32"/>
        <v>0</v>
      </c>
      <c r="I136" s="274">
        <f t="shared" si="32"/>
        <v>0</v>
      </c>
      <c r="J136" s="274">
        <f t="shared" si="32"/>
        <v>0</v>
      </c>
      <c r="K136" s="274">
        <f t="shared" si="32"/>
        <v>0</v>
      </c>
      <c r="L136" s="274">
        <f t="shared" si="32"/>
        <v>0</v>
      </c>
      <c r="M136" s="274">
        <f t="shared" si="32"/>
        <v>0</v>
      </c>
      <c r="N136" s="274">
        <f t="shared" si="32"/>
        <v>0</v>
      </c>
      <c r="O136" s="274">
        <f t="shared" si="32"/>
        <v>0</v>
      </c>
      <c r="P136" s="274">
        <f t="shared" si="32"/>
        <v>0</v>
      </c>
      <c r="Q136" s="274">
        <f t="shared" si="32"/>
        <v>0</v>
      </c>
      <c r="R136" s="274">
        <f t="shared" si="32"/>
        <v>0</v>
      </c>
      <c r="S136" s="274">
        <f t="shared" si="32"/>
        <v>0</v>
      </c>
      <c r="T136" s="274">
        <f t="shared" si="32"/>
        <v>0</v>
      </c>
      <c r="U136" s="274">
        <f t="shared" si="32"/>
        <v>0</v>
      </c>
      <c r="V136" s="274">
        <f t="shared" si="32"/>
        <v>0</v>
      </c>
      <c r="W136" s="274">
        <f t="shared" si="32"/>
        <v>0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</v>
      </c>
      <c r="C137" s="275">
        <f>IF(C$6=0,0,C$6/ISI!C$8*1000)</f>
        <v>0</v>
      </c>
      <c r="D137" s="275">
        <f>IF(D$6=0,0,D$6/ISI!D$8*1000)</f>
        <v>0</v>
      </c>
      <c r="E137" s="275">
        <f>IF(E$6=0,0,E$6/ISI!E$8*1000)</f>
        <v>0</v>
      </c>
      <c r="F137" s="275">
        <f>IF(F$6=0,0,F$6/ISI!F$8*1000)</f>
        <v>0</v>
      </c>
      <c r="G137" s="275">
        <f>IF(G$6=0,0,G$6/ISI!G$8*1000)</f>
        <v>0</v>
      </c>
      <c r="H137" s="275">
        <f>IF(H$6=0,0,H$6/ISI!H$8*1000)</f>
        <v>0</v>
      </c>
      <c r="I137" s="275">
        <f>IF(I$6=0,0,I$6/ISI!I$8*1000)</f>
        <v>0</v>
      </c>
      <c r="J137" s="275">
        <f>IF(J$6=0,0,J$6/ISI!J$8*1000)</f>
        <v>0</v>
      </c>
      <c r="K137" s="275">
        <f>IF(K$6=0,0,K$6/ISI!K$8*1000)</f>
        <v>0</v>
      </c>
      <c r="L137" s="275">
        <f>IF(L$6=0,0,L$6/ISI!L$8*1000)</f>
        <v>0</v>
      </c>
      <c r="M137" s="275">
        <f>IF(M$6=0,0,M$6/ISI!M$8*1000)</f>
        <v>0</v>
      </c>
      <c r="N137" s="275">
        <f>IF(N$6=0,0,N$6/ISI!N$8*1000)</f>
        <v>0</v>
      </c>
      <c r="O137" s="275">
        <f>IF(O$6=0,0,O$6/ISI!O$8*1000)</f>
        <v>0</v>
      </c>
      <c r="P137" s="275">
        <f>IF(P$6=0,0,P$6/ISI!P$8*1000)</f>
        <v>0</v>
      </c>
      <c r="Q137" s="275">
        <f>IF(Q$6=0,0,Q$6/ISI!Q$8*1000)</f>
        <v>0</v>
      </c>
      <c r="R137" s="275">
        <f>IF(R$6=0,0,R$6/ISI!R$8*1000)</f>
        <v>0</v>
      </c>
      <c r="S137" s="275">
        <f>IF(S$6=0,0,S$6/ISI!S$8*1000)</f>
        <v>0</v>
      </c>
      <c r="T137" s="275">
        <f>IF(T$6=0,0,T$6/ISI!T$8*1000)</f>
        <v>0</v>
      </c>
      <c r="U137" s="275">
        <f>IF(U$6=0,0,U$6/ISI!U$8*1000)</f>
        <v>0</v>
      </c>
      <c r="V137" s="275">
        <f>IF(V$6=0,0,V$6/ISI!V$8*1000)</f>
        <v>0</v>
      </c>
      <c r="W137" s="275">
        <f>IF(W$6=0,0,W$6/ISI!W$8*1000)</f>
        <v>0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</v>
      </c>
      <c r="C138" s="276">
        <f>IF(C$7=0,0,C$7/ISI!C$8*1000)</f>
        <v>0</v>
      </c>
      <c r="D138" s="276">
        <f>IF(D$7=0,0,D$7/ISI!D$8*1000)</f>
        <v>0</v>
      </c>
      <c r="E138" s="276">
        <f>IF(E$7=0,0,E$7/ISI!E$8*1000)</f>
        <v>0</v>
      </c>
      <c r="F138" s="276">
        <f>IF(F$7=0,0,F$7/ISI!F$8*1000)</f>
        <v>0</v>
      </c>
      <c r="G138" s="276">
        <f>IF(G$7=0,0,G$7/ISI!G$8*1000)</f>
        <v>0</v>
      </c>
      <c r="H138" s="276">
        <f>IF(H$7=0,0,H$7/ISI!H$8*1000)</f>
        <v>0</v>
      </c>
      <c r="I138" s="276">
        <f>IF(I$7=0,0,I$7/ISI!I$8*1000)</f>
        <v>0</v>
      </c>
      <c r="J138" s="276">
        <f>IF(J$7=0,0,J$7/ISI!J$8*1000)</f>
        <v>0</v>
      </c>
      <c r="K138" s="276">
        <f>IF(K$7=0,0,K$7/ISI!K$8*1000)</f>
        <v>0</v>
      </c>
      <c r="L138" s="276">
        <f>IF(L$7=0,0,L$7/ISI!L$8*1000)</f>
        <v>0</v>
      </c>
      <c r="M138" s="276">
        <f>IF(M$7=0,0,M$7/ISI!M$8*1000)</f>
        <v>0</v>
      </c>
      <c r="N138" s="276">
        <f>IF(N$7=0,0,N$7/ISI!N$8*1000)</f>
        <v>0</v>
      </c>
      <c r="O138" s="276">
        <f>IF(O$7=0,0,O$7/ISI!O$8*1000)</f>
        <v>0</v>
      </c>
      <c r="P138" s="276">
        <f>IF(P$7=0,0,P$7/ISI!P$8*1000)</f>
        <v>0</v>
      </c>
      <c r="Q138" s="276">
        <f>IF(Q$7=0,0,Q$7/ISI!Q$8*1000)</f>
        <v>0</v>
      </c>
      <c r="R138" s="276">
        <f>IF(R$7=0,0,R$7/ISI!R$8*1000)</f>
        <v>0</v>
      </c>
      <c r="S138" s="276">
        <f>IF(S$7=0,0,S$7/ISI!S$8*1000)</f>
        <v>0</v>
      </c>
      <c r="T138" s="276">
        <f>IF(T$7=0,0,T$7/ISI!T$8*1000)</f>
        <v>0</v>
      </c>
      <c r="U138" s="276">
        <f>IF(U$7=0,0,U$7/ISI!U$8*1000)</f>
        <v>0</v>
      </c>
      <c r="V138" s="276">
        <f>IF(V$7=0,0,V$7/ISI!V$8*1000)</f>
        <v>0</v>
      </c>
      <c r="W138" s="276">
        <f>IF(W$7=0,0,W$7/ISI!W$8*1000)</f>
        <v>0</v>
      </c>
      <c r="DA138" s="77"/>
    </row>
    <row r="139" spans="1:105" ht="12" customHeight="1" x14ac:dyDescent="0.25">
      <c r="A139" s="202" t="s">
        <v>94</v>
      </c>
      <c r="B139" s="276">
        <f>IF(B$8=0,0,B$8/ISI!B$8*1000)</f>
        <v>0</v>
      </c>
      <c r="C139" s="276">
        <f>IF(C$8=0,0,C$8/ISI!C$8*1000)</f>
        <v>0</v>
      </c>
      <c r="D139" s="276">
        <f>IF(D$8=0,0,D$8/ISI!D$8*1000)</f>
        <v>0</v>
      </c>
      <c r="E139" s="276">
        <f>IF(E$8=0,0,E$8/ISI!E$8*1000)</f>
        <v>0</v>
      </c>
      <c r="F139" s="276">
        <f>IF(F$8=0,0,F$8/ISI!F$8*1000)</f>
        <v>0</v>
      </c>
      <c r="G139" s="276">
        <f>IF(G$8=0,0,G$8/ISI!G$8*1000)</f>
        <v>0</v>
      </c>
      <c r="H139" s="276">
        <f>IF(H$8=0,0,H$8/ISI!H$8*1000)</f>
        <v>0</v>
      </c>
      <c r="I139" s="276">
        <f>IF(I$8=0,0,I$8/ISI!I$8*1000)</f>
        <v>0</v>
      </c>
      <c r="J139" s="276">
        <f>IF(J$8=0,0,J$8/ISI!J$8*1000)</f>
        <v>0</v>
      </c>
      <c r="K139" s="276">
        <f>IF(K$8=0,0,K$8/ISI!K$8*1000)</f>
        <v>0</v>
      </c>
      <c r="L139" s="276">
        <f>IF(L$8=0,0,L$8/ISI!L$8*1000)</f>
        <v>0</v>
      </c>
      <c r="M139" s="276">
        <f>IF(M$8=0,0,M$8/ISI!M$8*1000)</f>
        <v>0</v>
      </c>
      <c r="N139" s="276">
        <f>IF(N$8=0,0,N$8/ISI!N$8*1000)</f>
        <v>0</v>
      </c>
      <c r="O139" s="276">
        <f>IF(O$8=0,0,O$8/ISI!O$8*1000)</f>
        <v>0</v>
      </c>
      <c r="P139" s="276">
        <f>IF(P$8=0,0,P$8/ISI!P$8*1000)</f>
        <v>0</v>
      </c>
      <c r="Q139" s="276">
        <f>IF(Q$8=0,0,Q$8/ISI!Q$8*1000)</f>
        <v>0</v>
      </c>
      <c r="R139" s="276">
        <f>IF(R$8=0,0,R$8/ISI!R$8*1000)</f>
        <v>0</v>
      </c>
      <c r="S139" s="276">
        <f>IF(S$8=0,0,S$8/ISI!S$8*1000)</f>
        <v>0</v>
      </c>
      <c r="T139" s="276">
        <f>IF(T$8=0,0,T$8/ISI!T$8*1000)</f>
        <v>0</v>
      </c>
      <c r="U139" s="276">
        <f>IF(U$8=0,0,U$8/ISI!U$8*1000)</f>
        <v>0</v>
      </c>
      <c r="V139" s="276">
        <f>IF(V$8=0,0,V$8/ISI!V$8*1000)</f>
        <v>0</v>
      </c>
      <c r="W139" s="276">
        <f>IF(W$8=0,0,W$8/ISI!W$8*1000)</f>
        <v>0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</v>
      </c>
      <c r="C140" s="276">
        <f>IF(C$9=0,0,C$9/ISI!C$8*1000)</f>
        <v>0</v>
      </c>
      <c r="D140" s="276">
        <f>IF(D$9=0,0,D$9/ISI!D$8*1000)</f>
        <v>0</v>
      </c>
      <c r="E140" s="276">
        <f>IF(E$9=0,0,E$9/ISI!E$8*1000)</f>
        <v>0</v>
      </c>
      <c r="F140" s="276">
        <f>IF(F$9=0,0,F$9/ISI!F$8*1000)</f>
        <v>0</v>
      </c>
      <c r="G140" s="276">
        <f>IF(G$9=0,0,G$9/ISI!G$8*1000)</f>
        <v>0</v>
      </c>
      <c r="H140" s="276">
        <f>IF(H$9=0,0,H$9/ISI!H$8*1000)</f>
        <v>0</v>
      </c>
      <c r="I140" s="276">
        <f>IF(I$9=0,0,I$9/ISI!I$8*1000)</f>
        <v>0</v>
      </c>
      <c r="J140" s="276">
        <f>IF(J$9=0,0,J$9/ISI!J$8*1000)</f>
        <v>0</v>
      </c>
      <c r="K140" s="276">
        <f>IF(K$9=0,0,K$9/ISI!K$8*1000)</f>
        <v>0</v>
      </c>
      <c r="L140" s="276">
        <f>IF(L$9=0,0,L$9/ISI!L$8*1000)</f>
        <v>0</v>
      </c>
      <c r="M140" s="276">
        <f>IF(M$9=0,0,M$9/ISI!M$8*1000)</f>
        <v>0</v>
      </c>
      <c r="N140" s="276">
        <f>IF(N$9=0,0,N$9/ISI!N$8*1000)</f>
        <v>0</v>
      </c>
      <c r="O140" s="276">
        <f>IF(O$9=0,0,O$9/ISI!O$8*1000)</f>
        <v>0</v>
      </c>
      <c r="P140" s="276">
        <f>IF(P$9=0,0,P$9/ISI!P$8*1000)</f>
        <v>0</v>
      </c>
      <c r="Q140" s="276">
        <f>IF(Q$9=0,0,Q$9/ISI!Q$8*1000)</f>
        <v>0</v>
      </c>
      <c r="R140" s="276">
        <f>IF(R$9=0,0,R$9/ISI!R$8*1000)</f>
        <v>0</v>
      </c>
      <c r="S140" s="276">
        <f>IF(S$9=0,0,S$9/ISI!S$8*1000)</f>
        <v>0</v>
      </c>
      <c r="T140" s="276">
        <f>IF(T$9=0,0,T$9/ISI!T$8*1000)</f>
        <v>0</v>
      </c>
      <c r="U140" s="276">
        <f>IF(U$9=0,0,U$9/ISI!U$8*1000)</f>
        <v>0</v>
      </c>
      <c r="V140" s="276">
        <f>IF(V$9=0,0,V$9/ISI!V$8*1000)</f>
        <v>0</v>
      </c>
      <c r="W140" s="276">
        <f>IF(W$9=0,0,W$9/ISI!W$8*1000)</f>
        <v>0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</v>
      </c>
      <c r="C141" s="277">
        <f>IF(C$10=0,0,C$10/ISI!C$8*1000)</f>
        <v>0</v>
      </c>
      <c r="D141" s="277">
        <f>IF(D$10=0,0,D$10/ISI!D$8*1000)</f>
        <v>0</v>
      </c>
      <c r="E141" s="277">
        <f>IF(E$10=0,0,E$10/ISI!E$8*1000)</f>
        <v>0</v>
      </c>
      <c r="F141" s="277">
        <f>IF(F$10=0,0,F$10/ISI!F$8*1000)</f>
        <v>0</v>
      </c>
      <c r="G141" s="277">
        <f>IF(G$10=0,0,G$10/ISI!G$8*1000)</f>
        <v>0</v>
      </c>
      <c r="H141" s="277">
        <f>IF(H$10=0,0,H$10/ISI!H$8*1000)</f>
        <v>0</v>
      </c>
      <c r="I141" s="277">
        <f>IF(I$10=0,0,I$10/ISI!I$8*1000)</f>
        <v>0</v>
      </c>
      <c r="J141" s="277">
        <f>IF(J$10=0,0,J$10/ISI!J$8*1000)</f>
        <v>0</v>
      </c>
      <c r="K141" s="277">
        <f>IF(K$10=0,0,K$10/ISI!K$8*1000)</f>
        <v>0</v>
      </c>
      <c r="L141" s="277">
        <f>IF(L$10=0,0,L$10/ISI!L$8*1000)</f>
        <v>0</v>
      </c>
      <c r="M141" s="277">
        <f>IF(M$10=0,0,M$10/ISI!M$8*1000)</f>
        <v>0</v>
      </c>
      <c r="N141" s="277">
        <f>IF(N$10=0,0,N$10/ISI!N$8*1000)</f>
        <v>0</v>
      </c>
      <c r="O141" s="277">
        <f>IF(O$10=0,0,O$10/ISI!O$8*1000)</f>
        <v>0</v>
      </c>
      <c r="P141" s="277">
        <f>IF(P$10=0,0,P$10/ISI!P$8*1000)</f>
        <v>0</v>
      </c>
      <c r="Q141" s="277">
        <f>IF(Q$10=0,0,Q$10/ISI!Q$8*1000)</f>
        <v>0</v>
      </c>
      <c r="R141" s="277">
        <f>IF(R$10=0,0,R$10/ISI!R$8*1000)</f>
        <v>0</v>
      </c>
      <c r="S141" s="277">
        <f>IF(S$10=0,0,S$10/ISI!S$8*1000)</f>
        <v>0</v>
      </c>
      <c r="T141" s="277">
        <f>IF(T$10=0,0,T$10/ISI!T$8*1000)</f>
        <v>0</v>
      </c>
      <c r="U141" s="277">
        <f>IF(U$10=0,0,U$10/ISI!U$8*1000)</f>
        <v>0</v>
      </c>
      <c r="V141" s="277">
        <f>IF(V$10=0,0,V$10/ISI!V$8*1000)</f>
        <v>0</v>
      </c>
      <c r="W141" s="277">
        <f>IF(W$10=0,0,W$10/ISI!W$8*1000)</f>
        <v>0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0</v>
      </c>
      <c r="C142" s="278">
        <f>IF(C$16=0,0,C$16/ISI!C$8*1000)</f>
        <v>0</v>
      </c>
      <c r="D142" s="278">
        <f>IF(D$16=0,0,D$16/ISI!D$8*1000)</f>
        <v>0</v>
      </c>
      <c r="E142" s="278">
        <f>IF(E$16=0,0,E$16/ISI!E$8*1000)</f>
        <v>0</v>
      </c>
      <c r="F142" s="278">
        <f>IF(F$16=0,0,F$16/ISI!F$8*1000)</f>
        <v>0</v>
      </c>
      <c r="G142" s="278">
        <f>IF(G$16=0,0,G$16/ISI!G$8*1000)</f>
        <v>0</v>
      </c>
      <c r="H142" s="278">
        <f>IF(H$16=0,0,H$16/ISI!H$8*1000)</f>
        <v>0</v>
      </c>
      <c r="I142" s="278">
        <f>IF(I$16=0,0,I$16/ISI!I$8*1000)</f>
        <v>0</v>
      </c>
      <c r="J142" s="278">
        <f>IF(J$16=0,0,J$16/ISI!J$8*1000)</f>
        <v>0</v>
      </c>
      <c r="K142" s="278">
        <f>IF(K$16=0,0,K$16/ISI!K$8*1000)</f>
        <v>0</v>
      </c>
      <c r="L142" s="278">
        <f>IF(L$16=0,0,L$16/ISI!L$8*1000)</f>
        <v>0</v>
      </c>
      <c r="M142" s="278">
        <f>IF(M$16=0,0,M$16/ISI!M$8*1000)</f>
        <v>0</v>
      </c>
      <c r="N142" s="278">
        <f>IF(N$16=0,0,N$16/ISI!N$8*1000)</f>
        <v>0</v>
      </c>
      <c r="O142" s="278">
        <f>IF(O$16=0,0,O$16/ISI!O$8*1000)</f>
        <v>0</v>
      </c>
      <c r="P142" s="278">
        <f>IF(P$16=0,0,P$16/ISI!P$8*1000)</f>
        <v>0</v>
      </c>
      <c r="Q142" s="278">
        <f>IF(Q$16=0,0,Q$16/ISI!Q$8*1000)</f>
        <v>0</v>
      </c>
      <c r="R142" s="278">
        <f>IF(R$16=0,0,R$16/ISI!R$8*1000)</f>
        <v>0</v>
      </c>
      <c r="S142" s="278">
        <f>IF(S$16=0,0,S$16/ISI!S$8*1000)</f>
        <v>0</v>
      </c>
      <c r="T142" s="278">
        <f>IF(T$16=0,0,T$16/ISI!T$8*1000)</f>
        <v>0</v>
      </c>
      <c r="U142" s="278">
        <f>IF(U$16=0,0,U$16/ISI!U$8*1000)</f>
        <v>0</v>
      </c>
      <c r="V142" s="278">
        <f>IF(V$16=0,0,V$16/ISI!V$8*1000)</f>
        <v>0</v>
      </c>
      <c r="W142" s="278">
        <f>IF(W$16=0,0,W$16/ISI!W$8*1000)</f>
        <v>0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0</v>
      </c>
      <c r="C143" s="278">
        <f>IF(C$22=0,0,C$22/ISI!C$8*1000)</f>
        <v>0</v>
      </c>
      <c r="D143" s="278">
        <f>IF(D$22=0,0,D$22/ISI!D$8*1000)</f>
        <v>0</v>
      </c>
      <c r="E143" s="278">
        <f>IF(E$22=0,0,E$22/ISI!E$8*1000)</f>
        <v>0</v>
      </c>
      <c r="F143" s="278">
        <f>IF(F$22=0,0,F$22/ISI!F$8*1000)</f>
        <v>0</v>
      </c>
      <c r="G143" s="278">
        <f>IF(G$22=0,0,G$22/ISI!G$8*1000)</f>
        <v>0</v>
      </c>
      <c r="H143" s="278">
        <f>IF(H$22=0,0,H$22/ISI!H$8*1000)</f>
        <v>0</v>
      </c>
      <c r="I143" s="278">
        <f>IF(I$22=0,0,I$22/ISI!I$8*1000)</f>
        <v>0</v>
      </c>
      <c r="J143" s="278">
        <f>IF(J$22=0,0,J$22/ISI!J$8*1000)</f>
        <v>0</v>
      </c>
      <c r="K143" s="278">
        <f>IF(K$22=0,0,K$22/ISI!K$8*1000)</f>
        <v>0</v>
      </c>
      <c r="L143" s="278">
        <f>IF(L$22=0,0,L$22/ISI!L$8*1000)</f>
        <v>0</v>
      </c>
      <c r="M143" s="278">
        <f>IF(M$22=0,0,M$22/ISI!M$8*1000)</f>
        <v>0</v>
      </c>
      <c r="N143" s="278">
        <f>IF(N$22=0,0,N$22/ISI!N$8*1000)</f>
        <v>0</v>
      </c>
      <c r="O143" s="278">
        <f>IF(O$22=0,0,O$22/ISI!O$8*1000)</f>
        <v>0</v>
      </c>
      <c r="P143" s="278">
        <f>IF(P$22=0,0,P$22/ISI!P$8*1000)</f>
        <v>0</v>
      </c>
      <c r="Q143" s="278">
        <f>IF(Q$22=0,0,Q$22/ISI!Q$8*1000)</f>
        <v>0</v>
      </c>
      <c r="R143" s="278">
        <f>IF(R$22=0,0,R$22/ISI!R$8*1000)</f>
        <v>0</v>
      </c>
      <c r="S143" s="278">
        <f>IF(S$22=0,0,S$22/ISI!S$8*1000)</f>
        <v>0</v>
      </c>
      <c r="T143" s="278">
        <f>IF(T$22=0,0,T$22/ISI!T$8*1000)</f>
        <v>0</v>
      </c>
      <c r="U143" s="278">
        <f>IF(U$22=0,0,U$22/ISI!U$8*1000)</f>
        <v>0</v>
      </c>
      <c r="V143" s="278">
        <f>IF(V$22=0,0,V$22/ISI!V$8*1000)</f>
        <v>0</v>
      </c>
      <c r="W143" s="278">
        <f>IF(W$22=0,0,W$22/ISI!W$8*1000)</f>
        <v>0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0</v>
      </c>
      <c r="C144" s="278">
        <f>IF(C$28=0,0,C$28/ISI!C$8*1000)</f>
        <v>0</v>
      </c>
      <c r="D144" s="278">
        <f>IF(D$28=0,0,D$28/ISI!D$8*1000)</f>
        <v>0</v>
      </c>
      <c r="E144" s="278">
        <f>IF(E$28=0,0,E$28/ISI!E$8*1000)</f>
        <v>0</v>
      </c>
      <c r="F144" s="278">
        <f>IF(F$28=0,0,F$28/ISI!F$8*1000)</f>
        <v>0</v>
      </c>
      <c r="G144" s="278">
        <f>IF(G$28=0,0,G$28/ISI!G$8*1000)</f>
        <v>0</v>
      </c>
      <c r="H144" s="278">
        <f>IF(H$28=0,0,H$28/ISI!H$8*1000)</f>
        <v>0</v>
      </c>
      <c r="I144" s="278">
        <f>IF(I$28=0,0,I$28/ISI!I$8*1000)</f>
        <v>0</v>
      </c>
      <c r="J144" s="278">
        <f>IF(J$28=0,0,J$28/ISI!J$8*1000)</f>
        <v>0</v>
      </c>
      <c r="K144" s="278">
        <f>IF(K$28=0,0,K$28/ISI!K$8*1000)</f>
        <v>0</v>
      </c>
      <c r="L144" s="278">
        <f>IF(L$28=0,0,L$28/ISI!L$8*1000)</f>
        <v>0</v>
      </c>
      <c r="M144" s="278">
        <f>IF(M$28=0,0,M$28/ISI!M$8*1000)</f>
        <v>0</v>
      </c>
      <c r="N144" s="278">
        <f>IF(N$28=0,0,N$28/ISI!N$8*1000)</f>
        <v>0</v>
      </c>
      <c r="O144" s="278">
        <f>IF(O$28=0,0,O$28/ISI!O$8*1000)</f>
        <v>0</v>
      </c>
      <c r="P144" s="278">
        <f>IF(P$28=0,0,P$28/ISI!P$8*1000)</f>
        <v>0</v>
      </c>
      <c r="Q144" s="278">
        <f>IF(Q$28=0,0,Q$28/ISI!Q$8*1000)</f>
        <v>0</v>
      </c>
      <c r="R144" s="278">
        <f>IF(R$28=0,0,R$28/ISI!R$8*1000)</f>
        <v>0</v>
      </c>
      <c r="S144" s="278">
        <f>IF(S$28=0,0,S$28/ISI!S$8*1000)</f>
        <v>0</v>
      </c>
      <c r="T144" s="278">
        <f>IF(T$28=0,0,T$28/ISI!T$8*1000)</f>
        <v>0</v>
      </c>
      <c r="U144" s="278">
        <f>IF(U$28=0,0,U$28/ISI!U$8*1000)</f>
        <v>0</v>
      </c>
      <c r="V144" s="278">
        <f>IF(V$28=0,0,V$28/ISI!V$8*1000)</f>
        <v>0</v>
      </c>
      <c r="W144" s="278">
        <f>IF(W$28=0,0,W$28/ISI!W$8*1000)</f>
        <v>0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0</v>
      </c>
      <c r="C145" s="279">
        <f>IF(C$35=0,0,C$35/ISI!C$8*1000)</f>
        <v>0</v>
      </c>
      <c r="D145" s="279">
        <f>IF(D$35=0,0,D$35/ISI!D$8*1000)</f>
        <v>0</v>
      </c>
      <c r="E145" s="279">
        <f>IF(E$35=0,0,E$35/ISI!E$8*1000)</f>
        <v>0</v>
      </c>
      <c r="F145" s="279">
        <f>IF(F$35=0,0,F$35/ISI!F$8*1000)</f>
        <v>0</v>
      </c>
      <c r="G145" s="279">
        <f>IF(G$35=0,0,G$35/ISI!G$8*1000)</f>
        <v>0</v>
      </c>
      <c r="H145" s="279">
        <f>IF(H$35=0,0,H$35/ISI!H$8*1000)</f>
        <v>0</v>
      </c>
      <c r="I145" s="279">
        <f>IF(I$35=0,0,I$35/ISI!I$8*1000)</f>
        <v>0</v>
      </c>
      <c r="J145" s="279">
        <f>IF(J$35=0,0,J$35/ISI!J$8*1000)</f>
        <v>0</v>
      </c>
      <c r="K145" s="279">
        <f>IF(K$35=0,0,K$35/ISI!K$8*1000)</f>
        <v>0</v>
      </c>
      <c r="L145" s="279">
        <f>IF(L$35=0,0,L$35/ISI!L$8*1000)</f>
        <v>0</v>
      </c>
      <c r="M145" s="279">
        <f>IF(M$35=0,0,M$35/ISI!M$8*1000)</f>
        <v>0</v>
      </c>
      <c r="N145" s="279">
        <f>IF(N$35=0,0,N$35/ISI!N$8*1000)</f>
        <v>0</v>
      </c>
      <c r="O145" s="279">
        <f>IF(O$35=0,0,O$35/ISI!O$8*1000)</f>
        <v>0</v>
      </c>
      <c r="P145" s="279">
        <f>IF(P$35=0,0,P$35/ISI!P$8*1000)</f>
        <v>0</v>
      </c>
      <c r="Q145" s="279">
        <f>IF(Q$35=0,0,Q$35/ISI!Q$8*1000)</f>
        <v>0</v>
      </c>
      <c r="R145" s="279">
        <f>IF(R$35=0,0,R$35/ISI!R$8*1000)</f>
        <v>0</v>
      </c>
      <c r="S145" s="279">
        <f>IF(S$35=0,0,S$35/ISI!S$8*1000)</f>
        <v>0</v>
      </c>
      <c r="T145" s="279">
        <f>IF(T$35=0,0,T$35/ISI!T$8*1000)</f>
        <v>0</v>
      </c>
      <c r="U145" s="279">
        <f>IF(U$35=0,0,U$35/ISI!U$8*1000)</f>
        <v>0</v>
      </c>
      <c r="V145" s="279">
        <f>IF(V$35=0,0,V$35/ISI!V$8*1000)</f>
        <v>0</v>
      </c>
      <c r="W145" s="279">
        <f>IF(W$35=0,0,W$35/ISI!W$8*1000)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0</v>
      </c>
      <c r="C147" s="274">
        <f t="shared" si="33"/>
        <v>0</v>
      </c>
      <c r="D147" s="274">
        <f t="shared" si="33"/>
        <v>0</v>
      </c>
      <c r="E147" s="274">
        <f t="shared" si="33"/>
        <v>0</v>
      </c>
      <c r="F147" s="274">
        <f t="shared" si="33"/>
        <v>0</v>
      </c>
      <c r="G147" s="274">
        <f t="shared" si="33"/>
        <v>0</v>
      </c>
      <c r="H147" s="274">
        <f t="shared" si="33"/>
        <v>0</v>
      </c>
      <c r="I147" s="274">
        <f t="shared" si="33"/>
        <v>0</v>
      </c>
      <c r="J147" s="274">
        <f t="shared" si="33"/>
        <v>0</v>
      </c>
      <c r="K147" s="274">
        <f t="shared" si="33"/>
        <v>0</v>
      </c>
      <c r="L147" s="274">
        <f t="shared" si="33"/>
        <v>0</v>
      </c>
      <c r="M147" s="274">
        <f t="shared" si="33"/>
        <v>0</v>
      </c>
      <c r="N147" s="274">
        <f t="shared" si="33"/>
        <v>0</v>
      </c>
      <c r="O147" s="274">
        <f t="shared" si="33"/>
        <v>0</v>
      </c>
      <c r="P147" s="274">
        <f t="shared" si="33"/>
        <v>0</v>
      </c>
      <c r="Q147" s="274">
        <f t="shared" si="33"/>
        <v>0</v>
      </c>
      <c r="R147" s="274">
        <f t="shared" si="33"/>
        <v>0</v>
      </c>
      <c r="S147" s="274">
        <f t="shared" si="33"/>
        <v>0</v>
      </c>
      <c r="T147" s="274">
        <f t="shared" si="33"/>
        <v>0</v>
      </c>
      <c r="U147" s="274">
        <f t="shared" si="33"/>
        <v>0</v>
      </c>
      <c r="V147" s="274">
        <f t="shared" si="33"/>
        <v>0</v>
      </c>
      <c r="W147" s="274">
        <f t="shared" si="33"/>
        <v>0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</v>
      </c>
      <c r="C148" s="275">
        <f>IF(C$55=0,0,C$55/ISI!C$9*1000)</f>
        <v>0</v>
      </c>
      <c r="D148" s="275">
        <f>IF(D$55=0,0,D$55/ISI!D$9*1000)</f>
        <v>0</v>
      </c>
      <c r="E148" s="275">
        <f>IF(E$55=0,0,E$55/ISI!E$9*1000)</f>
        <v>0</v>
      </c>
      <c r="F148" s="275">
        <f>IF(F$55=0,0,F$55/ISI!F$9*1000)</f>
        <v>0</v>
      </c>
      <c r="G148" s="275">
        <f>IF(G$55=0,0,G$55/ISI!G$9*1000)</f>
        <v>0</v>
      </c>
      <c r="H148" s="275">
        <f>IF(H$55=0,0,H$55/ISI!H$9*1000)</f>
        <v>0</v>
      </c>
      <c r="I148" s="275">
        <f>IF(I$55=0,0,I$55/ISI!I$9*1000)</f>
        <v>0</v>
      </c>
      <c r="J148" s="275">
        <f>IF(J$55=0,0,J$55/ISI!J$9*1000)</f>
        <v>0</v>
      </c>
      <c r="K148" s="275">
        <f>IF(K$55=0,0,K$55/ISI!K$9*1000)</f>
        <v>0</v>
      </c>
      <c r="L148" s="275">
        <f>IF(L$55=0,0,L$55/ISI!L$9*1000)</f>
        <v>0</v>
      </c>
      <c r="M148" s="275">
        <f>IF(M$55=0,0,M$55/ISI!M$9*1000)</f>
        <v>0</v>
      </c>
      <c r="N148" s="275">
        <f>IF(N$55=0,0,N$55/ISI!N$9*1000)</f>
        <v>0</v>
      </c>
      <c r="O148" s="275">
        <f>IF(O$55=0,0,O$55/ISI!O$9*1000)</f>
        <v>0</v>
      </c>
      <c r="P148" s="275">
        <f>IF(P$55=0,0,P$55/ISI!P$9*1000)</f>
        <v>0</v>
      </c>
      <c r="Q148" s="275">
        <f>IF(Q$55=0,0,Q$55/ISI!Q$9*1000)</f>
        <v>0</v>
      </c>
      <c r="R148" s="275">
        <f>IF(R$55=0,0,R$55/ISI!R$9*1000)</f>
        <v>0</v>
      </c>
      <c r="S148" s="275">
        <f>IF(S$55=0,0,S$55/ISI!S$9*1000)</f>
        <v>0</v>
      </c>
      <c r="T148" s="275">
        <f>IF(T$55=0,0,T$55/ISI!T$9*1000)</f>
        <v>0</v>
      </c>
      <c r="U148" s="275">
        <f>IF(U$55=0,0,U$55/ISI!U$9*1000)</f>
        <v>0</v>
      </c>
      <c r="V148" s="275">
        <f>IF(V$55=0,0,V$55/ISI!V$9*1000)</f>
        <v>0</v>
      </c>
      <c r="W148" s="275">
        <f>IF(W$55=0,0,W$55/ISI!W$9*1000)</f>
        <v>0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</v>
      </c>
      <c r="C149" s="276">
        <f>IF(C$56=0,0,C$56/ISI!C$9*1000)</f>
        <v>0</v>
      </c>
      <c r="D149" s="276">
        <f>IF(D$56=0,0,D$56/ISI!D$9*1000)</f>
        <v>0</v>
      </c>
      <c r="E149" s="276">
        <f>IF(E$56=0,0,E$56/ISI!E$9*1000)</f>
        <v>0</v>
      </c>
      <c r="F149" s="276">
        <f>IF(F$56=0,0,F$56/ISI!F$9*1000)</f>
        <v>0</v>
      </c>
      <c r="G149" s="276">
        <f>IF(G$56=0,0,G$56/ISI!G$9*1000)</f>
        <v>0</v>
      </c>
      <c r="H149" s="276">
        <f>IF(H$56=0,0,H$56/ISI!H$9*1000)</f>
        <v>0</v>
      </c>
      <c r="I149" s="276">
        <f>IF(I$56=0,0,I$56/ISI!I$9*1000)</f>
        <v>0</v>
      </c>
      <c r="J149" s="276">
        <f>IF(J$56=0,0,J$56/ISI!J$9*1000)</f>
        <v>0</v>
      </c>
      <c r="K149" s="276">
        <f>IF(K$56=0,0,K$56/ISI!K$9*1000)</f>
        <v>0</v>
      </c>
      <c r="L149" s="276">
        <f>IF(L$56=0,0,L$56/ISI!L$9*1000)</f>
        <v>0</v>
      </c>
      <c r="M149" s="276">
        <f>IF(M$56=0,0,M$56/ISI!M$9*1000)</f>
        <v>0</v>
      </c>
      <c r="N149" s="276">
        <f>IF(N$56=0,0,N$56/ISI!N$9*1000)</f>
        <v>0</v>
      </c>
      <c r="O149" s="276">
        <f>IF(O$56=0,0,O$56/ISI!O$9*1000)</f>
        <v>0</v>
      </c>
      <c r="P149" s="276">
        <f>IF(P$56=0,0,P$56/ISI!P$9*1000)</f>
        <v>0</v>
      </c>
      <c r="Q149" s="276">
        <f>IF(Q$56=0,0,Q$56/ISI!Q$9*1000)</f>
        <v>0</v>
      </c>
      <c r="R149" s="276">
        <f>IF(R$56=0,0,R$56/ISI!R$9*1000)</f>
        <v>0</v>
      </c>
      <c r="S149" s="276">
        <f>IF(S$56=0,0,S$56/ISI!S$9*1000)</f>
        <v>0</v>
      </c>
      <c r="T149" s="276">
        <f>IF(T$56=0,0,T$56/ISI!T$9*1000)</f>
        <v>0</v>
      </c>
      <c r="U149" s="276">
        <f>IF(U$56=0,0,U$56/ISI!U$9*1000)</f>
        <v>0</v>
      </c>
      <c r="V149" s="276">
        <f>IF(V$56=0,0,V$56/ISI!V$9*1000)</f>
        <v>0</v>
      </c>
      <c r="W149" s="276">
        <f>IF(W$56=0,0,W$56/ISI!W$9*1000)</f>
        <v>0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0</v>
      </c>
      <c r="C150" s="276">
        <f>IF(C$57=0,0,C$57/ISI!C$9*1000)</f>
        <v>0</v>
      </c>
      <c r="D150" s="276">
        <f>IF(D$57=0,0,D$57/ISI!D$9*1000)</f>
        <v>0</v>
      </c>
      <c r="E150" s="276">
        <f>IF(E$57=0,0,E$57/ISI!E$9*1000)</f>
        <v>0</v>
      </c>
      <c r="F150" s="276">
        <f>IF(F$57=0,0,F$57/ISI!F$9*1000)</f>
        <v>0</v>
      </c>
      <c r="G150" s="276">
        <f>IF(G$57=0,0,G$57/ISI!G$9*1000)</f>
        <v>0</v>
      </c>
      <c r="H150" s="276">
        <f>IF(H$57=0,0,H$57/ISI!H$9*1000)</f>
        <v>0</v>
      </c>
      <c r="I150" s="276">
        <f>IF(I$57=0,0,I$57/ISI!I$9*1000)</f>
        <v>0</v>
      </c>
      <c r="J150" s="276">
        <f>IF(J$57=0,0,J$57/ISI!J$9*1000)</f>
        <v>0</v>
      </c>
      <c r="K150" s="276">
        <f>IF(K$57=0,0,K$57/ISI!K$9*1000)</f>
        <v>0</v>
      </c>
      <c r="L150" s="276">
        <f>IF(L$57=0,0,L$57/ISI!L$9*1000)</f>
        <v>0</v>
      </c>
      <c r="M150" s="276">
        <f>IF(M$57=0,0,M$57/ISI!M$9*1000)</f>
        <v>0</v>
      </c>
      <c r="N150" s="276">
        <f>IF(N$57=0,0,N$57/ISI!N$9*1000)</f>
        <v>0</v>
      </c>
      <c r="O150" s="276">
        <f>IF(O$57=0,0,O$57/ISI!O$9*1000)</f>
        <v>0</v>
      </c>
      <c r="P150" s="276">
        <f>IF(P$57=0,0,P$57/ISI!P$9*1000)</f>
        <v>0</v>
      </c>
      <c r="Q150" s="276">
        <f>IF(Q$57=0,0,Q$57/ISI!Q$9*1000)</f>
        <v>0</v>
      </c>
      <c r="R150" s="276">
        <f>IF(R$57=0,0,R$57/ISI!R$9*1000)</f>
        <v>0</v>
      </c>
      <c r="S150" s="276">
        <f>IF(S$57=0,0,S$57/ISI!S$9*1000)</f>
        <v>0</v>
      </c>
      <c r="T150" s="276">
        <f>IF(T$57=0,0,T$57/ISI!T$9*1000)</f>
        <v>0</v>
      </c>
      <c r="U150" s="276">
        <f>IF(U$57=0,0,U$57/ISI!U$9*1000)</f>
        <v>0</v>
      </c>
      <c r="V150" s="276">
        <f>IF(V$57=0,0,V$57/ISI!V$9*1000)</f>
        <v>0</v>
      </c>
      <c r="W150" s="276">
        <f>IF(W$57=0,0,W$57/ISI!W$9*1000)</f>
        <v>0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</v>
      </c>
      <c r="C151" s="276">
        <f>IF(C$58=0,0,C$58/ISI!C$9*1000)</f>
        <v>0</v>
      </c>
      <c r="D151" s="276">
        <f>IF(D$58=0,0,D$58/ISI!D$9*1000)</f>
        <v>0</v>
      </c>
      <c r="E151" s="276">
        <f>IF(E$58=0,0,E$58/ISI!E$9*1000)</f>
        <v>0</v>
      </c>
      <c r="F151" s="276">
        <f>IF(F$58=0,0,F$58/ISI!F$9*1000)</f>
        <v>0</v>
      </c>
      <c r="G151" s="276">
        <f>IF(G$58=0,0,G$58/ISI!G$9*1000)</f>
        <v>0</v>
      </c>
      <c r="H151" s="276">
        <f>IF(H$58=0,0,H$58/ISI!H$9*1000)</f>
        <v>0</v>
      </c>
      <c r="I151" s="276">
        <f>IF(I$58=0,0,I$58/ISI!I$9*1000)</f>
        <v>0</v>
      </c>
      <c r="J151" s="276">
        <f>IF(J$58=0,0,J$58/ISI!J$9*1000)</f>
        <v>0</v>
      </c>
      <c r="K151" s="276">
        <f>IF(K$58=0,0,K$58/ISI!K$9*1000)</f>
        <v>0</v>
      </c>
      <c r="L151" s="276">
        <f>IF(L$58=0,0,L$58/ISI!L$9*1000)</f>
        <v>0</v>
      </c>
      <c r="M151" s="276">
        <f>IF(M$58=0,0,M$58/ISI!M$9*1000)</f>
        <v>0</v>
      </c>
      <c r="N151" s="276">
        <f>IF(N$58=0,0,N$58/ISI!N$9*1000)</f>
        <v>0</v>
      </c>
      <c r="O151" s="276">
        <f>IF(O$58=0,0,O$58/ISI!O$9*1000)</f>
        <v>0</v>
      </c>
      <c r="P151" s="276">
        <f>IF(P$58=0,0,P$58/ISI!P$9*1000)</f>
        <v>0</v>
      </c>
      <c r="Q151" s="276">
        <f>IF(Q$58=0,0,Q$58/ISI!Q$9*1000)</f>
        <v>0</v>
      </c>
      <c r="R151" s="276">
        <f>IF(R$58=0,0,R$58/ISI!R$9*1000)</f>
        <v>0</v>
      </c>
      <c r="S151" s="276">
        <f>IF(S$58=0,0,S$58/ISI!S$9*1000)</f>
        <v>0</v>
      </c>
      <c r="T151" s="276">
        <f>IF(T$58=0,0,T$58/ISI!T$9*1000)</f>
        <v>0</v>
      </c>
      <c r="U151" s="276">
        <f>IF(U$58=0,0,U$58/ISI!U$9*1000)</f>
        <v>0</v>
      </c>
      <c r="V151" s="276">
        <f>IF(V$58=0,0,V$58/ISI!V$9*1000)</f>
        <v>0</v>
      </c>
      <c r="W151" s="276">
        <f>IF(W$58=0,0,W$58/ISI!W$9*1000)</f>
        <v>0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</v>
      </c>
      <c r="C152" s="277">
        <f>IF(C$59=0,0,C$59/ISI!C$9*1000)</f>
        <v>0</v>
      </c>
      <c r="D152" s="277">
        <f>IF(D$59=0,0,D$59/ISI!D$9*1000)</f>
        <v>0</v>
      </c>
      <c r="E152" s="277">
        <f>IF(E$59=0,0,E$59/ISI!E$9*1000)</f>
        <v>0</v>
      </c>
      <c r="F152" s="277">
        <f>IF(F$59=0,0,F$59/ISI!F$9*1000)</f>
        <v>0</v>
      </c>
      <c r="G152" s="277">
        <f>IF(G$59=0,0,G$59/ISI!G$9*1000)</f>
        <v>0</v>
      </c>
      <c r="H152" s="277">
        <f>IF(H$59=0,0,H$59/ISI!H$9*1000)</f>
        <v>0</v>
      </c>
      <c r="I152" s="277">
        <f>IF(I$59=0,0,I$59/ISI!I$9*1000)</f>
        <v>0</v>
      </c>
      <c r="J152" s="277">
        <f>IF(J$59=0,0,J$59/ISI!J$9*1000)</f>
        <v>0</v>
      </c>
      <c r="K152" s="277">
        <f>IF(K$59=0,0,K$59/ISI!K$9*1000)</f>
        <v>0</v>
      </c>
      <c r="L152" s="277">
        <f>IF(L$59=0,0,L$59/ISI!L$9*1000)</f>
        <v>0</v>
      </c>
      <c r="M152" s="277">
        <f>IF(M$59=0,0,M$59/ISI!M$9*1000)</f>
        <v>0</v>
      </c>
      <c r="N152" s="277">
        <f>IF(N$59=0,0,N$59/ISI!N$9*1000)</f>
        <v>0</v>
      </c>
      <c r="O152" s="277">
        <f>IF(O$59=0,0,O$59/ISI!O$9*1000)</f>
        <v>0</v>
      </c>
      <c r="P152" s="277">
        <f>IF(P$59=0,0,P$59/ISI!P$9*1000)</f>
        <v>0</v>
      </c>
      <c r="Q152" s="277">
        <f>IF(Q$59=0,0,Q$59/ISI!Q$9*1000)</f>
        <v>0</v>
      </c>
      <c r="R152" s="277">
        <f>IF(R$59=0,0,R$59/ISI!R$9*1000)</f>
        <v>0</v>
      </c>
      <c r="S152" s="277">
        <f>IF(S$59=0,0,S$59/ISI!S$9*1000)</f>
        <v>0</v>
      </c>
      <c r="T152" s="277">
        <f>IF(T$59=0,0,T$59/ISI!T$9*1000)</f>
        <v>0</v>
      </c>
      <c r="U152" s="277">
        <f>IF(U$59=0,0,U$59/ISI!U$9*1000)</f>
        <v>0</v>
      </c>
      <c r="V152" s="277">
        <f>IF(V$59=0,0,V$59/ISI!V$9*1000)</f>
        <v>0</v>
      </c>
      <c r="W152" s="277">
        <f>IF(W$59=0,0,W$59/ISI!W$9*1000)</f>
        <v>0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0</v>
      </c>
      <c r="C153" s="278">
        <f>IF(C$65=0,0,C$65/ISI!C$9*1000)</f>
        <v>0</v>
      </c>
      <c r="D153" s="278">
        <f>IF(D$65=0,0,D$65/ISI!D$9*1000)</f>
        <v>0</v>
      </c>
      <c r="E153" s="278">
        <f>IF(E$65=0,0,E$65/ISI!E$9*1000)</f>
        <v>0</v>
      </c>
      <c r="F153" s="278">
        <f>IF(F$65=0,0,F$65/ISI!F$9*1000)</f>
        <v>0</v>
      </c>
      <c r="G153" s="278">
        <f>IF(G$65=0,0,G$65/ISI!G$9*1000)</f>
        <v>0</v>
      </c>
      <c r="H153" s="278">
        <f>IF(H$65=0,0,H$65/ISI!H$9*1000)</f>
        <v>0</v>
      </c>
      <c r="I153" s="278">
        <f>IF(I$65=0,0,I$65/ISI!I$9*1000)</f>
        <v>0</v>
      </c>
      <c r="J153" s="278">
        <f>IF(J$65=0,0,J$65/ISI!J$9*1000)</f>
        <v>0</v>
      </c>
      <c r="K153" s="278">
        <f>IF(K$65=0,0,K$65/ISI!K$9*1000)</f>
        <v>0</v>
      </c>
      <c r="L153" s="278">
        <f>IF(L$65=0,0,L$65/ISI!L$9*1000)</f>
        <v>0</v>
      </c>
      <c r="M153" s="278">
        <f>IF(M$65=0,0,M$65/ISI!M$9*1000)</f>
        <v>0</v>
      </c>
      <c r="N153" s="278">
        <f>IF(N$65=0,0,N$65/ISI!N$9*1000)</f>
        <v>0</v>
      </c>
      <c r="O153" s="278">
        <f>IF(O$65=0,0,O$65/ISI!O$9*1000)</f>
        <v>0</v>
      </c>
      <c r="P153" s="278">
        <f>IF(P$65=0,0,P$65/ISI!P$9*1000)</f>
        <v>0</v>
      </c>
      <c r="Q153" s="278">
        <f>IF(Q$65=0,0,Q$65/ISI!Q$9*1000)</f>
        <v>0</v>
      </c>
      <c r="R153" s="278">
        <f>IF(R$65=0,0,R$65/ISI!R$9*1000)</f>
        <v>0</v>
      </c>
      <c r="S153" s="278">
        <f>IF(S$65=0,0,S$65/ISI!S$9*1000)</f>
        <v>0</v>
      </c>
      <c r="T153" s="278">
        <f>IF(T$65=0,0,T$65/ISI!T$9*1000)</f>
        <v>0</v>
      </c>
      <c r="U153" s="278">
        <f>IF(U$65=0,0,U$65/ISI!U$9*1000)</f>
        <v>0</v>
      </c>
      <c r="V153" s="278">
        <f>IF(V$65=0,0,V$65/ISI!V$9*1000)</f>
        <v>0</v>
      </c>
      <c r="W153" s="278">
        <f>IF(W$65=0,0,W$65/ISI!W$9*1000)</f>
        <v>0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0</v>
      </c>
      <c r="C154" s="278">
        <f>IF(C$71=0,0,C$71/ISI!C$9*1000)</f>
        <v>0</v>
      </c>
      <c r="D154" s="278">
        <f>IF(D$71=0,0,D$71/ISI!D$9*1000)</f>
        <v>0</v>
      </c>
      <c r="E154" s="278">
        <f>IF(E$71=0,0,E$71/ISI!E$9*1000)</f>
        <v>0</v>
      </c>
      <c r="F154" s="278">
        <f>IF(F$71=0,0,F$71/ISI!F$9*1000)</f>
        <v>0</v>
      </c>
      <c r="G154" s="278">
        <f>IF(G$71=0,0,G$71/ISI!G$9*1000)</f>
        <v>0</v>
      </c>
      <c r="H154" s="278">
        <f>IF(H$71=0,0,H$71/ISI!H$9*1000)</f>
        <v>0</v>
      </c>
      <c r="I154" s="278">
        <f>IF(I$71=0,0,I$71/ISI!I$9*1000)</f>
        <v>0</v>
      </c>
      <c r="J154" s="278">
        <f>IF(J$71=0,0,J$71/ISI!J$9*1000)</f>
        <v>0</v>
      </c>
      <c r="K154" s="278">
        <f>IF(K$71=0,0,K$71/ISI!K$9*1000)</f>
        <v>0</v>
      </c>
      <c r="L154" s="278">
        <f>IF(L$71=0,0,L$71/ISI!L$9*1000)</f>
        <v>0</v>
      </c>
      <c r="M154" s="278">
        <f>IF(M$71=0,0,M$71/ISI!M$9*1000)</f>
        <v>0</v>
      </c>
      <c r="N154" s="278">
        <f>IF(N$71=0,0,N$71/ISI!N$9*1000)</f>
        <v>0</v>
      </c>
      <c r="O154" s="278">
        <f>IF(O$71=0,0,O$71/ISI!O$9*1000)</f>
        <v>0</v>
      </c>
      <c r="P154" s="278">
        <f>IF(P$71=0,0,P$71/ISI!P$9*1000)</f>
        <v>0</v>
      </c>
      <c r="Q154" s="278">
        <f>IF(Q$71=0,0,Q$71/ISI!Q$9*1000)</f>
        <v>0</v>
      </c>
      <c r="R154" s="278">
        <f>IF(R$71=0,0,R$71/ISI!R$9*1000)</f>
        <v>0</v>
      </c>
      <c r="S154" s="278">
        <f>IF(S$71=0,0,S$71/ISI!S$9*1000)</f>
        <v>0</v>
      </c>
      <c r="T154" s="278">
        <f>IF(T$71=0,0,T$71/ISI!T$9*1000)</f>
        <v>0</v>
      </c>
      <c r="U154" s="278">
        <f>IF(U$71=0,0,U$71/ISI!U$9*1000)</f>
        <v>0</v>
      </c>
      <c r="V154" s="278">
        <f>IF(V$71=0,0,V$71/ISI!V$9*1000)</f>
        <v>0</v>
      </c>
      <c r="W154" s="278">
        <f>IF(W$71=0,0,W$71/ISI!W$9*1000)</f>
        <v>0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0</v>
      </c>
      <c r="C155" s="278">
        <f>IF(C$72=0,0,C$72/ISI!C$9*1000)</f>
        <v>0</v>
      </c>
      <c r="D155" s="278">
        <f>IF(D$72=0,0,D$72/ISI!D$9*1000)</f>
        <v>0</v>
      </c>
      <c r="E155" s="278">
        <f>IF(E$72=0,0,E$72/ISI!E$9*1000)</f>
        <v>0</v>
      </c>
      <c r="F155" s="278">
        <f>IF(F$72=0,0,F$72/ISI!F$9*1000)</f>
        <v>0</v>
      </c>
      <c r="G155" s="278">
        <f>IF(G$72=0,0,G$72/ISI!G$9*1000)</f>
        <v>0</v>
      </c>
      <c r="H155" s="278">
        <f>IF(H$72=0,0,H$72/ISI!H$9*1000)</f>
        <v>0</v>
      </c>
      <c r="I155" s="278">
        <f>IF(I$72=0,0,I$72/ISI!I$9*1000)</f>
        <v>0</v>
      </c>
      <c r="J155" s="278">
        <f>IF(J$72=0,0,J$72/ISI!J$9*1000)</f>
        <v>0</v>
      </c>
      <c r="K155" s="278">
        <f>IF(K$72=0,0,K$72/ISI!K$9*1000)</f>
        <v>0</v>
      </c>
      <c r="L155" s="278">
        <f>IF(L$72=0,0,L$72/ISI!L$9*1000)</f>
        <v>0</v>
      </c>
      <c r="M155" s="278">
        <f>IF(M$72=0,0,M$72/ISI!M$9*1000)</f>
        <v>0</v>
      </c>
      <c r="N155" s="278">
        <f>IF(N$72=0,0,N$72/ISI!N$9*1000)</f>
        <v>0</v>
      </c>
      <c r="O155" s="278">
        <f>IF(O$72=0,0,O$72/ISI!O$9*1000)</f>
        <v>0</v>
      </c>
      <c r="P155" s="278">
        <f>IF(P$72=0,0,P$72/ISI!P$9*1000)</f>
        <v>0</v>
      </c>
      <c r="Q155" s="278">
        <f>IF(Q$72=0,0,Q$72/ISI!Q$9*1000)</f>
        <v>0</v>
      </c>
      <c r="R155" s="278">
        <f>IF(R$72=0,0,R$72/ISI!R$9*1000)</f>
        <v>0</v>
      </c>
      <c r="S155" s="278">
        <f>IF(S$72=0,0,S$72/ISI!S$9*1000)</f>
        <v>0</v>
      </c>
      <c r="T155" s="278">
        <f>IF(T$72=0,0,T$72/ISI!T$9*1000)</f>
        <v>0</v>
      </c>
      <c r="U155" s="278">
        <f>IF(U$72=0,0,U$72/ISI!U$9*1000)</f>
        <v>0</v>
      </c>
      <c r="V155" s="278">
        <f>IF(V$72=0,0,V$72/ISI!V$9*1000)</f>
        <v>0</v>
      </c>
      <c r="W155" s="278">
        <f>IF(W$72=0,0,W$72/ISI!W$9*1000)</f>
        <v>0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0</v>
      </c>
      <c r="C156" s="279">
        <f>IF(C$79=0,0,C$79/ISI!C$9*1000)</f>
        <v>0</v>
      </c>
      <c r="D156" s="279">
        <f>IF(D$79=0,0,D$79/ISI!D$9*1000)</f>
        <v>0</v>
      </c>
      <c r="E156" s="279">
        <f>IF(E$79=0,0,E$79/ISI!E$9*1000)</f>
        <v>0</v>
      </c>
      <c r="F156" s="279">
        <f>IF(F$79=0,0,F$79/ISI!F$9*1000)</f>
        <v>0</v>
      </c>
      <c r="G156" s="279">
        <f>IF(G$79=0,0,G$79/ISI!G$9*1000)</f>
        <v>0</v>
      </c>
      <c r="H156" s="279">
        <f>IF(H$79=0,0,H$79/ISI!H$9*1000)</f>
        <v>0</v>
      </c>
      <c r="I156" s="279">
        <f>IF(I$79=0,0,I$79/ISI!I$9*1000)</f>
        <v>0</v>
      </c>
      <c r="J156" s="279">
        <f>IF(J$79=0,0,J$79/ISI!J$9*1000)</f>
        <v>0</v>
      </c>
      <c r="K156" s="279">
        <f>IF(K$79=0,0,K$79/ISI!K$9*1000)</f>
        <v>0</v>
      </c>
      <c r="L156" s="279">
        <f>IF(L$79=0,0,L$79/ISI!L$9*1000)</f>
        <v>0</v>
      </c>
      <c r="M156" s="279">
        <f>IF(M$79=0,0,M$79/ISI!M$9*1000)</f>
        <v>0</v>
      </c>
      <c r="N156" s="279">
        <f>IF(N$79=0,0,N$79/ISI!N$9*1000)</f>
        <v>0</v>
      </c>
      <c r="O156" s="279">
        <f>IF(O$79=0,0,O$79/ISI!O$9*1000)</f>
        <v>0</v>
      </c>
      <c r="P156" s="279">
        <f>IF(P$79=0,0,P$79/ISI!P$9*1000)</f>
        <v>0</v>
      </c>
      <c r="Q156" s="279">
        <f>IF(Q$79=0,0,Q$79/ISI!Q$9*1000)</f>
        <v>0</v>
      </c>
      <c r="R156" s="279">
        <f>IF(R$79=0,0,R$79/ISI!R$9*1000)</f>
        <v>0</v>
      </c>
      <c r="S156" s="279">
        <f>IF(S$79=0,0,S$79/ISI!S$9*1000)</f>
        <v>0</v>
      </c>
      <c r="T156" s="279">
        <f>IF(T$79=0,0,T$79/ISI!T$9*1000)</f>
        <v>0</v>
      </c>
      <c r="U156" s="279">
        <f>IF(U$79=0,0,U$79/ISI!U$9*1000)</f>
        <v>0</v>
      </c>
      <c r="V156" s="279">
        <f>IF(V$79=0,0,V$79/ISI!V$9*1000)</f>
        <v>0</v>
      </c>
      <c r="W156" s="279">
        <f>IF(W$79=0,0,W$79/ISI!W$9*1000)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CY: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256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257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258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259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270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272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277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279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284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289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297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0</v>
      </c>
      <c r="C54" s="225">
        <v>0</v>
      </c>
      <c r="D54" s="225">
        <v>0</v>
      </c>
      <c r="E54" s="225">
        <v>0</v>
      </c>
      <c r="F54" s="225">
        <v>0</v>
      </c>
      <c r="G54" s="225">
        <v>0</v>
      </c>
      <c r="H54" s="225">
        <v>0</v>
      </c>
      <c r="I54" s="225">
        <v>0</v>
      </c>
      <c r="J54" s="225">
        <v>0</v>
      </c>
      <c r="K54" s="225">
        <v>0</v>
      </c>
      <c r="L54" s="225">
        <v>0</v>
      </c>
      <c r="M54" s="225">
        <v>0</v>
      </c>
      <c r="N54" s="225">
        <v>0</v>
      </c>
      <c r="O54" s="225">
        <v>0</v>
      </c>
      <c r="P54" s="225">
        <v>0</v>
      </c>
      <c r="Q54" s="225">
        <v>0</v>
      </c>
      <c r="R54" s="225">
        <v>0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DA54" s="89" t="s">
        <v>302</v>
      </c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303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304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305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306</v>
      </c>
    </row>
    <row r="59" spans="1:105" ht="12" customHeight="1" x14ac:dyDescent="0.25">
      <c r="A59" s="56" t="s">
        <v>96</v>
      </c>
      <c r="B59" s="262">
        <v>0</v>
      </c>
      <c r="C59" s="262">
        <v>0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307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308</v>
      </c>
    </row>
    <row r="61" spans="1:105" ht="12" customHeight="1" x14ac:dyDescent="0.25">
      <c r="A61" s="37" t="s">
        <v>162</v>
      </c>
      <c r="B61" s="228">
        <v>0</v>
      </c>
      <c r="C61" s="228">
        <v>0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312</v>
      </c>
    </row>
    <row r="65" spans="1:105" ht="12" customHeight="1" x14ac:dyDescent="0.25">
      <c r="A65" s="57" t="s">
        <v>222</v>
      </c>
      <c r="B65" s="263">
        <v>0</v>
      </c>
      <c r="C65" s="263">
        <v>0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313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314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0</v>
      </c>
      <c r="C68" s="232">
        <v>0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316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318</v>
      </c>
    </row>
    <row r="72" spans="1:105" ht="12" customHeight="1" x14ac:dyDescent="0.25">
      <c r="A72" s="57" t="s">
        <v>181</v>
      </c>
      <c r="B72" s="263">
        <v>0</v>
      </c>
      <c r="C72" s="263">
        <v>0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319</v>
      </c>
    </row>
    <row r="73" spans="1:105" ht="12" customHeight="1" x14ac:dyDescent="0.25">
      <c r="A73" s="60" t="s">
        <v>183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320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321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322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0</v>
      </c>
      <c r="C77" s="232">
        <v>0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324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0</v>
      </c>
      <c r="C79" s="263">
        <f t="shared" si="1"/>
        <v>0</v>
      </c>
      <c r="D79" s="263">
        <f t="shared" si="1"/>
        <v>0</v>
      </c>
      <c r="E79" s="263">
        <f t="shared" si="1"/>
        <v>0</v>
      </c>
      <c r="F79" s="263">
        <f t="shared" si="1"/>
        <v>0</v>
      </c>
      <c r="G79" s="263">
        <f t="shared" si="1"/>
        <v>0</v>
      </c>
      <c r="H79" s="263">
        <f t="shared" si="1"/>
        <v>0</v>
      </c>
      <c r="I79" s="263">
        <f t="shared" si="1"/>
        <v>0</v>
      </c>
      <c r="J79" s="263">
        <f t="shared" si="1"/>
        <v>0</v>
      </c>
      <c r="K79" s="263">
        <f t="shared" si="1"/>
        <v>0</v>
      </c>
      <c r="L79" s="263">
        <f t="shared" si="1"/>
        <v>0</v>
      </c>
      <c r="M79" s="263">
        <f t="shared" si="1"/>
        <v>0</v>
      </c>
      <c r="N79" s="263">
        <f t="shared" si="1"/>
        <v>0</v>
      </c>
      <c r="O79" s="263">
        <f t="shared" si="1"/>
        <v>0</v>
      </c>
      <c r="P79" s="263">
        <f t="shared" si="1"/>
        <v>0</v>
      </c>
      <c r="Q79" s="263">
        <f t="shared" si="1"/>
        <v>0</v>
      </c>
      <c r="R79" s="263">
        <f t="shared" si="1"/>
        <v>0</v>
      </c>
      <c r="S79" s="263">
        <f t="shared" si="1"/>
        <v>0</v>
      </c>
      <c r="T79" s="263">
        <f t="shared" si="1"/>
        <v>0</v>
      </c>
      <c r="U79" s="263">
        <f t="shared" si="1"/>
        <v>0</v>
      </c>
      <c r="V79" s="263">
        <f t="shared" si="1"/>
        <v>0</v>
      </c>
      <c r="W79" s="263">
        <f t="shared" si="1"/>
        <v>0</v>
      </c>
      <c r="DA79" s="70"/>
    </row>
    <row r="80" spans="1:105" ht="12" customHeight="1" x14ac:dyDescent="0.25">
      <c r="A80" s="60" t="s">
        <v>192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326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327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328</v>
      </c>
    </row>
    <row r="83" spans="1:105" ht="12" customHeight="1" x14ac:dyDescent="0.25">
      <c r="A83" s="59" t="s">
        <v>162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329</v>
      </c>
    </row>
    <row r="84" spans="1:105" ht="12" customHeight="1" x14ac:dyDescent="0.25">
      <c r="A84" s="60" t="s">
        <v>197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330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333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334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0</v>
      </c>
      <c r="C91" s="231">
        <v>0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337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340</v>
      </c>
    </row>
    <row r="95" spans="1:105" ht="12" customHeight="1" x14ac:dyDescent="0.25">
      <c r="A95" s="61" t="s">
        <v>209</v>
      </c>
      <c r="B95" s="265">
        <v>0</v>
      </c>
      <c r="C95" s="265">
        <v>0</v>
      </c>
      <c r="D95" s="265">
        <v>0</v>
      </c>
      <c r="E95" s="265">
        <v>0</v>
      </c>
      <c r="F95" s="265">
        <v>0</v>
      </c>
      <c r="G95" s="265">
        <v>0</v>
      </c>
      <c r="H95" s="265">
        <v>0</v>
      </c>
      <c r="I95" s="265">
        <v>0</v>
      </c>
      <c r="J95" s="265">
        <v>0</v>
      </c>
      <c r="K95" s="265">
        <v>0</v>
      </c>
      <c r="L95" s="265">
        <v>0</v>
      </c>
      <c r="M95" s="265">
        <v>0</v>
      </c>
      <c r="N95" s="265">
        <v>0</v>
      </c>
      <c r="O95" s="265">
        <v>0</v>
      </c>
      <c r="P95" s="265">
        <v>0</v>
      </c>
      <c r="Q95" s="265">
        <v>0</v>
      </c>
      <c r="R95" s="265">
        <v>0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</v>
      </c>
      <c r="C117" s="234">
        <f t="shared" si="17"/>
        <v>0</v>
      </c>
      <c r="D117" s="234">
        <f t="shared" si="17"/>
        <v>0</v>
      </c>
      <c r="E117" s="234">
        <f t="shared" si="17"/>
        <v>0</v>
      </c>
      <c r="F117" s="234">
        <f t="shared" si="17"/>
        <v>0</v>
      </c>
      <c r="G117" s="234">
        <f t="shared" si="17"/>
        <v>0</v>
      </c>
      <c r="H117" s="234">
        <f t="shared" si="17"/>
        <v>0</v>
      </c>
      <c r="I117" s="234">
        <f t="shared" si="17"/>
        <v>0</v>
      </c>
      <c r="J117" s="234">
        <f t="shared" si="17"/>
        <v>0</v>
      </c>
      <c r="K117" s="234">
        <f t="shared" si="17"/>
        <v>0</v>
      </c>
      <c r="L117" s="234">
        <f t="shared" si="17"/>
        <v>0</v>
      </c>
      <c r="M117" s="234">
        <f t="shared" si="17"/>
        <v>0</v>
      </c>
      <c r="N117" s="234">
        <f t="shared" si="17"/>
        <v>0</v>
      </c>
      <c r="O117" s="234">
        <f t="shared" si="17"/>
        <v>0</v>
      </c>
      <c r="P117" s="234">
        <f t="shared" si="17"/>
        <v>0</v>
      </c>
      <c r="Q117" s="234">
        <f t="shared" si="17"/>
        <v>0</v>
      </c>
      <c r="R117" s="234">
        <f t="shared" si="17"/>
        <v>0</v>
      </c>
      <c r="S117" s="234">
        <f t="shared" si="17"/>
        <v>0</v>
      </c>
      <c r="T117" s="234">
        <f t="shared" si="17"/>
        <v>0</v>
      </c>
      <c r="U117" s="234">
        <f t="shared" si="17"/>
        <v>0</v>
      </c>
      <c r="V117" s="234">
        <f t="shared" si="17"/>
        <v>0</v>
      </c>
      <c r="W117" s="234">
        <f t="shared" si="17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0</v>
      </c>
      <c r="C118" s="268">
        <f t="shared" si="18"/>
        <v>0</v>
      </c>
      <c r="D118" s="268">
        <f t="shared" si="18"/>
        <v>0</v>
      </c>
      <c r="E118" s="268">
        <f t="shared" si="18"/>
        <v>0</v>
      </c>
      <c r="F118" s="268">
        <f t="shared" si="18"/>
        <v>0</v>
      </c>
      <c r="G118" s="268">
        <f t="shared" si="18"/>
        <v>0</v>
      </c>
      <c r="H118" s="268">
        <f t="shared" si="18"/>
        <v>0</v>
      </c>
      <c r="I118" s="268">
        <f t="shared" si="18"/>
        <v>0</v>
      </c>
      <c r="J118" s="268">
        <f t="shared" si="18"/>
        <v>0</v>
      </c>
      <c r="K118" s="268">
        <f t="shared" si="18"/>
        <v>0</v>
      </c>
      <c r="L118" s="268">
        <f t="shared" si="18"/>
        <v>0</v>
      </c>
      <c r="M118" s="268">
        <f t="shared" si="18"/>
        <v>0</v>
      </c>
      <c r="N118" s="268">
        <f t="shared" si="18"/>
        <v>0</v>
      </c>
      <c r="O118" s="268">
        <f t="shared" si="18"/>
        <v>0</v>
      </c>
      <c r="P118" s="268">
        <f t="shared" si="18"/>
        <v>0</v>
      </c>
      <c r="Q118" s="268">
        <f t="shared" si="18"/>
        <v>0</v>
      </c>
      <c r="R118" s="268">
        <f t="shared" si="18"/>
        <v>0</v>
      </c>
      <c r="S118" s="268">
        <f t="shared" si="18"/>
        <v>0</v>
      </c>
      <c r="T118" s="268">
        <f t="shared" si="18"/>
        <v>0</v>
      </c>
      <c r="U118" s="268">
        <f t="shared" si="18"/>
        <v>0</v>
      </c>
      <c r="V118" s="268">
        <f t="shared" si="18"/>
        <v>0</v>
      </c>
      <c r="W118" s="268">
        <f t="shared" si="18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0</v>
      </c>
      <c r="C119" s="269">
        <f t="shared" si="19"/>
        <v>0</v>
      </c>
      <c r="D119" s="269">
        <f t="shared" si="19"/>
        <v>0</v>
      </c>
      <c r="E119" s="269">
        <f t="shared" si="19"/>
        <v>0</v>
      </c>
      <c r="F119" s="269">
        <f t="shared" si="19"/>
        <v>0</v>
      </c>
      <c r="G119" s="269">
        <f t="shared" si="19"/>
        <v>0</v>
      </c>
      <c r="H119" s="269">
        <f t="shared" si="19"/>
        <v>0</v>
      </c>
      <c r="I119" s="269">
        <f t="shared" si="19"/>
        <v>0</v>
      </c>
      <c r="J119" s="269">
        <f t="shared" si="19"/>
        <v>0</v>
      </c>
      <c r="K119" s="269">
        <f t="shared" si="19"/>
        <v>0</v>
      </c>
      <c r="L119" s="269">
        <f t="shared" si="19"/>
        <v>0</v>
      </c>
      <c r="M119" s="269">
        <f t="shared" si="19"/>
        <v>0</v>
      </c>
      <c r="N119" s="269">
        <f t="shared" si="19"/>
        <v>0</v>
      </c>
      <c r="O119" s="269">
        <f t="shared" si="19"/>
        <v>0</v>
      </c>
      <c r="P119" s="269">
        <f t="shared" si="19"/>
        <v>0</v>
      </c>
      <c r="Q119" s="269">
        <f t="shared" si="19"/>
        <v>0</v>
      </c>
      <c r="R119" s="269">
        <f t="shared" si="19"/>
        <v>0</v>
      </c>
      <c r="S119" s="269">
        <f t="shared" si="19"/>
        <v>0</v>
      </c>
      <c r="T119" s="269">
        <f t="shared" si="19"/>
        <v>0</v>
      </c>
      <c r="U119" s="269">
        <f t="shared" si="19"/>
        <v>0</v>
      </c>
      <c r="V119" s="269">
        <f t="shared" si="19"/>
        <v>0</v>
      </c>
      <c r="W119" s="269">
        <f t="shared" si="19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0</v>
      </c>
      <c r="C120" s="269">
        <f t="shared" si="20"/>
        <v>0</v>
      </c>
      <c r="D120" s="269">
        <f t="shared" si="20"/>
        <v>0</v>
      </c>
      <c r="E120" s="269">
        <f t="shared" si="20"/>
        <v>0</v>
      </c>
      <c r="F120" s="269">
        <f t="shared" si="20"/>
        <v>0</v>
      </c>
      <c r="G120" s="269">
        <f t="shared" si="20"/>
        <v>0</v>
      </c>
      <c r="H120" s="269">
        <f t="shared" si="20"/>
        <v>0</v>
      </c>
      <c r="I120" s="269">
        <f t="shared" si="20"/>
        <v>0</v>
      </c>
      <c r="J120" s="269">
        <f t="shared" si="20"/>
        <v>0</v>
      </c>
      <c r="K120" s="269">
        <f t="shared" si="20"/>
        <v>0</v>
      </c>
      <c r="L120" s="269">
        <f t="shared" si="20"/>
        <v>0</v>
      </c>
      <c r="M120" s="269">
        <f t="shared" si="20"/>
        <v>0</v>
      </c>
      <c r="N120" s="269">
        <f t="shared" si="20"/>
        <v>0</v>
      </c>
      <c r="O120" s="269">
        <f t="shared" si="20"/>
        <v>0</v>
      </c>
      <c r="P120" s="269">
        <f t="shared" si="20"/>
        <v>0</v>
      </c>
      <c r="Q120" s="269">
        <f t="shared" si="20"/>
        <v>0</v>
      </c>
      <c r="R120" s="269">
        <f t="shared" si="20"/>
        <v>0</v>
      </c>
      <c r="S120" s="269">
        <f t="shared" si="20"/>
        <v>0</v>
      </c>
      <c r="T120" s="269">
        <f t="shared" si="20"/>
        <v>0</v>
      </c>
      <c r="U120" s="269">
        <f t="shared" si="20"/>
        <v>0</v>
      </c>
      <c r="V120" s="269">
        <f t="shared" si="20"/>
        <v>0</v>
      </c>
      <c r="W120" s="269">
        <f t="shared" si="20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0</v>
      </c>
      <c r="C121" s="269">
        <f t="shared" si="21"/>
        <v>0</v>
      </c>
      <c r="D121" s="269">
        <f t="shared" si="21"/>
        <v>0</v>
      </c>
      <c r="E121" s="269">
        <f t="shared" si="21"/>
        <v>0</v>
      </c>
      <c r="F121" s="269">
        <f t="shared" si="21"/>
        <v>0</v>
      </c>
      <c r="G121" s="269">
        <f t="shared" si="21"/>
        <v>0</v>
      </c>
      <c r="H121" s="269">
        <f t="shared" si="21"/>
        <v>0</v>
      </c>
      <c r="I121" s="269">
        <f t="shared" si="21"/>
        <v>0</v>
      </c>
      <c r="J121" s="269">
        <f t="shared" si="21"/>
        <v>0</v>
      </c>
      <c r="K121" s="269">
        <f t="shared" si="21"/>
        <v>0</v>
      </c>
      <c r="L121" s="269">
        <f t="shared" si="21"/>
        <v>0</v>
      </c>
      <c r="M121" s="269">
        <f t="shared" si="21"/>
        <v>0</v>
      </c>
      <c r="N121" s="269">
        <f t="shared" si="21"/>
        <v>0</v>
      </c>
      <c r="O121" s="269">
        <f t="shared" si="21"/>
        <v>0</v>
      </c>
      <c r="P121" s="269">
        <f t="shared" si="21"/>
        <v>0</v>
      </c>
      <c r="Q121" s="269">
        <f t="shared" si="21"/>
        <v>0</v>
      </c>
      <c r="R121" s="269">
        <f t="shared" si="21"/>
        <v>0</v>
      </c>
      <c r="S121" s="269">
        <f t="shared" si="21"/>
        <v>0</v>
      </c>
      <c r="T121" s="269">
        <f t="shared" si="21"/>
        <v>0</v>
      </c>
      <c r="U121" s="269">
        <f t="shared" si="21"/>
        <v>0</v>
      </c>
      <c r="V121" s="269">
        <f t="shared" si="21"/>
        <v>0</v>
      </c>
      <c r="W121" s="269">
        <f t="shared" si="21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0</v>
      </c>
      <c r="C122" s="270">
        <f t="shared" si="22"/>
        <v>0</v>
      </c>
      <c r="D122" s="270">
        <f t="shared" si="22"/>
        <v>0</v>
      </c>
      <c r="E122" s="270">
        <f t="shared" si="22"/>
        <v>0</v>
      </c>
      <c r="F122" s="270">
        <f t="shared" si="22"/>
        <v>0</v>
      </c>
      <c r="G122" s="270">
        <f t="shared" si="22"/>
        <v>0</v>
      </c>
      <c r="H122" s="270">
        <f t="shared" si="22"/>
        <v>0</v>
      </c>
      <c r="I122" s="270">
        <f t="shared" si="22"/>
        <v>0</v>
      </c>
      <c r="J122" s="270">
        <f t="shared" si="22"/>
        <v>0</v>
      </c>
      <c r="K122" s="270">
        <f t="shared" si="22"/>
        <v>0</v>
      </c>
      <c r="L122" s="270">
        <f t="shared" si="22"/>
        <v>0</v>
      </c>
      <c r="M122" s="270">
        <f t="shared" si="22"/>
        <v>0</v>
      </c>
      <c r="N122" s="270">
        <f t="shared" si="22"/>
        <v>0</v>
      </c>
      <c r="O122" s="270">
        <f t="shared" si="22"/>
        <v>0</v>
      </c>
      <c r="P122" s="270">
        <f t="shared" si="22"/>
        <v>0</v>
      </c>
      <c r="Q122" s="270">
        <f t="shared" si="22"/>
        <v>0</v>
      </c>
      <c r="R122" s="270">
        <f t="shared" si="22"/>
        <v>0</v>
      </c>
      <c r="S122" s="270">
        <f t="shared" si="22"/>
        <v>0</v>
      </c>
      <c r="T122" s="270">
        <f t="shared" si="22"/>
        <v>0</v>
      </c>
      <c r="U122" s="270">
        <f t="shared" si="22"/>
        <v>0</v>
      </c>
      <c r="V122" s="270">
        <f t="shared" si="22"/>
        <v>0</v>
      </c>
      <c r="W122" s="270">
        <f t="shared" si="22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</v>
      </c>
      <c r="C123" s="271">
        <f t="shared" si="23"/>
        <v>0</v>
      </c>
      <c r="D123" s="271">
        <f t="shared" si="23"/>
        <v>0</v>
      </c>
      <c r="E123" s="271">
        <f t="shared" si="23"/>
        <v>0</v>
      </c>
      <c r="F123" s="271">
        <f t="shared" si="23"/>
        <v>0</v>
      </c>
      <c r="G123" s="271">
        <f t="shared" si="23"/>
        <v>0</v>
      </c>
      <c r="H123" s="271">
        <f t="shared" si="23"/>
        <v>0</v>
      </c>
      <c r="I123" s="271">
        <f t="shared" si="23"/>
        <v>0</v>
      </c>
      <c r="J123" s="271">
        <f t="shared" si="23"/>
        <v>0</v>
      </c>
      <c r="K123" s="271">
        <f t="shared" si="23"/>
        <v>0</v>
      </c>
      <c r="L123" s="271">
        <f t="shared" si="23"/>
        <v>0</v>
      </c>
      <c r="M123" s="271">
        <f t="shared" si="23"/>
        <v>0</v>
      </c>
      <c r="N123" s="271">
        <f t="shared" si="23"/>
        <v>0</v>
      </c>
      <c r="O123" s="271">
        <f t="shared" si="23"/>
        <v>0</v>
      </c>
      <c r="P123" s="271">
        <f t="shared" si="23"/>
        <v>0</v>
      </c>
      <c r="Q123" s="271">
        <f t="shared" si="23"/>
        <v>0</v>
      </c>
      <c r="R123" s="271">
        <f t="shared" si="23"/>
        <v>0</v>
      </c>
      <c r="S123" s="271">
        <f t="shared" si="23"/>
        <v>0</v>
      </c>
      <c r="T123" s="271">
        <f t="shared" si="23"/>
        <v>0</v>
      </c>
      <c r="U123" s="271">
        <f t="shared" si="23"/>
        <v>0</v>
      </c>
      <c r="V123" s="271">
        <f t="shared" si="23"/>
        <v>0</v>
      </c>
      <c r="W123" s="271">
        <f t="shared" si="23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</v>
      </c>
      <c r="C124" s="271">
        <f t="shared" si="24"/>
        <v>0</v>
      </c>
      <c r="D124" s="271">
        <f t="shared" si="24"/>
        <v>0</v>
      </c>
      <c r="E124" s="271">
        <f t="shared" si="24"/>
        <v>0</v>
      </c>
      <c r="F124" s="271">
        <f t="shared" si="24"/>
        <v>0</v>
      </c>
      <c r="G124" s="271">
        <f t="shared" si="24"/>
        <v>0</v>
      </c>
      <c r="H124" s="271">
        <f t="shared" si="24"/>
        <v>0</v>
      </c>
      <c r="I124" s="271">
        <f t="shared" si="24"/>
        <v>0</v>
      </c>
      <c r="J124" s="271">
        <f t="shared" si="24"/>
        <v>0</v>
      </c>
      <c r="K124" s="271">
        <f t="shared" si="24"/>
        <v>0</v>
      </c>
      <c r="L124" s="271">
        <f t="shared" si="24"/>
        <v>0</v>
      </c>
      <c r="M124" s="271">
        <f t="shared" si="24"/>
        <v>0</v>
      </c>
      <c r="N124" s="271">
        <f t="shared" si="24"/>
        <v>0</v>
      </c>
      <c r="O124" s="271">
        <f t="shared" si="24"/>
        <v>0</v>
      </c>
      <c r="P124" s="271">
        <f t="shared" si="24"/>
        <v>0</v>
      </c>
      <c r="Q124" s="271">
        <f t="shared" si="24"/>
        <v>0</v>
      </c>
      <c r="R124" s="271">
        <f t="shared" si="24"/>
        <v>0</v>
      </c>
      <c r="S124" s="271">
        <f t="shared" si="24"/>
        <v>0</v>
      </c>
      <c r="T124" s="271">
        <f t="shared" si="24"/>
        <v>0</v>
      </c>
      <c r="U124" s="271">
        <f t="shared" si="24"/>
        <v>0</v>
      </c>
      <c r="V124" s="271">
        <f t="shared" si="24"/>
        <v>0</v>
      </c>
      <c r="W124" s="271">
        <f t="shared" si="24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</v>
      </c>
      <c r="C125" s="271">
        <f t="shared" si="25"/>
        <v>0</v>
      </c>
      <c r="D125" s="271">
        <f t="shared" si="25"/>
        <v>0</v>
      </c>
      <c r="E125" s="271">
        <f t="shared" si="25"/>
        <v>0</v>
      </c>
      <c r="F125" s="271">
        <f t="shared" si="25"/>
        <v>0</v>
      </c>
      <c r="G125" s="271">
        <f t="shared" si="25"/>
        <v>0</v>
      </c>
      <c r="H125" s="271">
        <f t="shared" si="25"/>
        <v>0</v>
      </c>
      <c r="I125" s="271">
        <f t="shared" si="25"/>
        <v>0</v>
      </c>
      <c r="J125" s="271">
        <f t="shared" si="25"/>
        <v>0</v>
      </c>
      <c r="K125" s="271">
        <f t="shared" si="25"/>
        <v>0</v>
      </c>
      <c r="L125" s="271">
        <f t="shared" si="25"/>
        <v>0</v>
      </c>
      <c r="M125" s="271">
        <f t="shared" si="25"/>
        <v>0</v>
      </c>
      <c r="N125" s="271">
        <f t="shared" si="25"/>
        <v>0</v>
      </c>
      <c r="O125" s="271">
        <f t="shared" si="25"/>
        <v>0</v>
      </c>
      <c r="P125" s="271">
        <f t="shared" si="25"/>
        <v>0</v>
      </c>
      <c r="Q125" s="271">
        <f t="shared" si="25"/>
        <v>0</v>
      </c>
      <c r="R125" s="271">
        <f t="shared" si="25"/>
        <v>0</v>
      </c>
      <c r="S125" s="271">
        <f t="shared" si="25"/>
        <v>0</v>
      </c>
      <c r="T125" s="271">
        <f t="shared" si="25"/>
        <v>0</v>
      </c>
      <c r="U125" s="271">
        <f t="shared" si="25"/>
        <v>0</v>
      </c>
      <c r="V125" s="271">
        <f t="shared" si="25"/>
        <v>0</v>
      </c>
      <c r="W125" s="271">
        <f t="shared" si="25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</v>
      </c>
      <c r="C126" s="272">
        <f t="shared" si="26"/>
        <v>0</v>
      </c>
      <c r="D126" s="272">
        <f t="shared" si="26"/>
        <v>0</v>
      </c>
      <c r="E126" s="272">
        <f t="shared" si="26"/>
        <v>0</v>
      </c>
      <c r="F126" s="272">
        <f t="shared" si="26"/>
        <v>0</v>
      </c>
      <c r="G126" s="272">
        <f t="shared" si="26"/>
        <v>0</v>
      </c>
      <c r="H126" s="272">
        <f t="shared" si="26"/>
        <v>0</v>
      </c>
      <c r="I126" s="272">
        <f t="shared" si="26"/>
        <v>0</v>
      </c>
      <c r="J126" s="272">
        <f t="shared" si="26"/>
        <v>0</v>
      </c>
      <c r="K126" s="272">
        <f t="shared" si="26"/>
        <v>0</v>
      </c>
      <c r="L126" s="272">
        <f t="shared" si="26"/>
        <v>0</v>
      </c>
      <c r="M126" s="272">
        <f t="shared" si="26"/>
        <v>0</v>
      </c>
      <c r="N126" s="272">
        <f t="shared" si="26"/>
        <v>0</v>
      </c>
      <c r="O126" s="272">
        <f t="shared" si="26"/>
        <v>0</v>
      </c>
      <c r="P126" s="272">
        <f t="shared" si="26"/>
        <v>0</v>
      </c>
      <c r="Q126" s="272">
        <f t="shared" si="26"/>
        <v>0</v>
      </c>
      <c r="R126" s="272">
        <f t="shared" si="26"/>
        <v>0</v>
      </c>
      <c r="S126" s="272">
        <f t="shared" si="26"/>
        <v>0</v>
      </c>
      <c r="T126" s="272">
        <f t="shared" si="26"/>
        <v>0</v>
      </c>
      <c r="U126" s="272">
        <f t="shared" si="26"/>
        <v>0</v>
      </c>
      <c r="V126" s="272">
        <f t="shared" si="26"/>
        <v>0</v>
      </c>
      <c r="W126" s="272">
        <f t="shared" si="26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</v>
      </c>
      <c r="C127" s="272">
        <f t="shared" si="27"/>
        <v>0</v>
      </c>
      <c r="D127" s="272">
        <f t="shared" si="27"/>
        <v>0</v>
      </c>
      <c r="E127" s="272">
        <f t="shared" si="27"/>
        <v>0</v>
      </c>
      <c r="F127" s="272">
        <f t="shared" si="27"/>
        <v>0</v>
      </c>
      <c r="G127" s="272">
        <f t="shared" si="27"/>
        <v>0</v>
      </c>
      <c r="H127" s="272">
        <f t="shared" si="27"/>
        <v>0</v>
      </c>
      <c r="I127" s="272">
        <f t="shared" si="27"/>
        <v>0</v>
      </c>
      <c r="J127" s="272">
        <f t="shared" si="27"/>
        <v>0</v>
      </c>
      <c r="K127" s="272">
        <f t="shared" si="27"/>
        <v>0</v>
      </c>
      <c r="L127" s="272">
        <f t="shared" si="27"/>
        <v>0</v>
      </c>
      <c r="M127" s="272">
        <f t="shared" si="27"/>
        <v>0</v>
      </c>
      <c r="N127" s="272">
        <f t="shared" si="27"/>
        <v>0</v>
      </c>
      <c r="O127" s="272">
        <f t="shared" si="27"/>
        <v>0</v>
      </c>
      <c r="P127" s="272">
        <f t="shared" si="27"/>
        <v>0</v>
      </c>
      <c r="Q127" s="272">
        <f t="shared" si="27"/>
        <v>0</v>
      </c>
      <c r="R127" s="272">
        <f t="shared" si="27"/>
        <v>0</v>
      </c>
      <c r="S127" s="272">
        <f t="shared" si="27"/>
        <v>0</v>
      </c>
      <c r="T127" s="272">
        <f t="shared" si="27"/>
        <v>0</v>
      </c>
      <c r="U127" s="272">
        <f t="shared" si="27"/>
        <v>0</v>
      </c>
      <c r="V127" s="272">
        <f t="shared" si="27"/>
        <v>0</v>
      </c>
      <c r="W127" s="272">
        <f t="shared" si="27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</v>
      </c>
      <c r="C128" s="271">
        <f t="shared" si="28"/>
        <v>0</v>
      </c>
      <c r="D128" s="271">
        <f t="shared" si="28"/>
        <v>0</v>
      </c>
      <c r="E128" s="271">
        <f t="shared" si="28"/>
        <v>0</v>
      </c>
      <c r="F128" s="271">
        <f t="shared" si="28"/>
        <v>0</v>
      </c>
      <c r="G128" s="271">
        <f t="shared" si="28"/>
        <v>0</v>
      </c>
      <c r="H128" s="271">
        <f t="shared" si="28"/>
        <v>0</v>
      </c>
      <c r="I128" s="271">
        <f t="shared" si="28"/>
        <v>0</v>
      </c>
      <c r="J128" s="271">
        <f t="shared" si="28"/>
        <v>0</v>
      </c>
      <c r="K128" s="271">
        <f t="shared" si="28"/>
        <v>0</v>
      </c>
      <c r="L128" s="271">
        <f t="shared" si="28"/>
        <v>0</v>
      </c>
      <c r="M128" s="271">
        <f t="shared" si="28"/>
        <v>0</v>
      </c>
      <c r="N128" s="271">
        <f t="shared" si="28"/>
        <v>0</v>
      </c>
      <c r="O128" s="271">
        <f t="shared" si="28"/>
        <v>0</v>
      </c>
      <c r="P128" s="271">
        <f t="shared" si="28"/>
        <v>0</v>
      </c>
      <c r="Q128" s="271">
        <f t="shared" si="28"/>
        <v>0</v>
      </c>
      <c r="R128" s="271">
        <f t="shared" si="28"/>
        <v>0</v>
      </c>
      <c r="S128" s="271">
        <f t="shared" si="28"/>
        <v>0</v>
      </c>
      <c r="T128" s="271">
        <f t="shared" si="28"/>
        <v>0</v>
      </c>
      <c r="U128" s="271">
        <f t="shared" si="28"/>
        <v>0</v>
      </c>
      <c r="V128" s="271">
        <f t="shared" si="28"/>
        <v>0</v>
      </c>
      <c r="W128" s="271">
        <f t="shared" si="28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0</v>
      </c>
      <c r="C129" s="272">
        <f t="shared" si="29"/>
        <v>0</v>
      </c>
      <c r="D129" s="272">
        <f t="shared" si="29"/>
        <v>0</v>
      </c>
      <c r="E129" s="272">
        <f t="shared" si="29"/>
        <v>0</v>
      </c>
      <c r="F129" s="272">
        <f t="shared" si="29"/>
        <v>0</v>
      </c>
      <c r="G129" s="272">
        <f t="shared" si="29"/>
        <v>0</v>
      </c>
      <c r="H129" s="272">
        <f t="shared" si="29"/>
        <v>0</v>
      </c>
      <c r="I129" s="272">
        <f t="shared" si="29"/>
        <v>0</v>
      </c>
      <c r="J129" s="272">
        <f t="shared" si="29"/>
        <v>0</v>
      </c>
      <c r="K129" s="272">
        <f t="shared" si="29"/>
        <v>0</v>
      </c>
      <c r="L129" s="272">
        <f t="shared" si="29"/>
        <v>0</v>
      </c>
      <c r="M129" s="272">
        <f t="shared" si="29"/>
        <v>0</v>
      </c>
      <c r="N129" s="272">
        <f t="shared" si="29"/>
        <v>0</v>
      </c>
      <c r="O129" s="272">
        <f t="shared" si="29"/>
        <v>0</v>
      </c>
      <c r="P129" s="272">
        <f t="shared" si="29"/>
        <v>0</v>
      </c>
      <c r="Q129" s="272">
        <f t="shared" si="29"/>
        <v>0</v>
      </c>
      <c r="R129" s="272">
        <f t="shared" si="29"/>
        <v>0</v>
      </c>
      <c r="S129" s="272">
        <f t="shared" si="29"/>
        <v>0</v>
      </c>
      <c r="T129" s="272">
        <f t="shared" si="29"/>
        <v>0</v>
      </c>
      <c r="U129" s="272">
        <f t="shared" si="29"/>
        <v>0</v>
      </c>
      <c r="V129" s="272">
        <f t="shared" si="29"/>
        <v>0</v>
      </c>
      <c r="W129" s="272">
        <f t="shared" si="29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0</v>
      </c>
      <c r="C130" s="272">
        <f t="shared" si="30"/>
        <v>0</v>
      </c>
      <c r="D130" s="272">
        <f t="shared" si="30"/>
        <v>0</v>
      </c>
      <c r="E130" s="272">
        <f t="shared" si="30"/>
        <v>0</v>
      </c>
      <c r="F130" s="272">
        <f t="shared" si="30"/>
        <v>0</v>
      </c>
      <c r="G130" s="272">
        <f t="shared" si="30"/>
        <v>0</v>
      </c>
      <c r="H130" s="272">
        <f t="shared" si="30"/>
        <v>0</v>
      </c>
      <c r="I130" s="272">
        <f t="shared" si="30"/>
        <v>0</v>
      </c>
      <c r="J130" s="272">
        <f t="shared" si="30"/>
        <v>0</v>
      </c>
      <c r="K130" s="272">
        <f t="shared" si="30"/>
        <v>0</v>
      </c>
      <c r="L130" s="272">
        <f t="shared" si="30"/>
        <v>0</v>
      </c>
      <c r="M130" s="272">
        <f t="shared" si="30"/>
        <v>0</v>
      </c>
      <c r="N130" s="272">
        <f t="shared" si="30"/>
        <v>0</v>
      </c>
      <c r="O130" s="272">
        <f t="shared" si="30"/>
        <v>0</v>
      </c>
      <c r="P130" s="272">
        <f t="shared" si="30"/>
        <v>0</v>
      </c>
      <c r="Q130" s="272">
        <f t="shared" si="30"/>
        <v>0</v>
      </c>
      <c r="R130" s="272">
        <f t="shared" si="30"/>
        <v>0</v>
      </c>
      <c r="S130" s="272">
        <f t="shared" si="30"/>
        <v>0</v>
      </c>
      <c r="T130" s="272">
        <f t="shared" si="30"/>
        <v>0</v>
      </c>
      <c r="U130" s="272">
        <f t="shared" si="30"/>
        <v>0</v>
      </c>
      <c r="V130" s="272">
        <f t="shared" si="30"/>
        <v>0</v>
      </c>
      <c r="W130" s="272">
        <f t="shared" si="30"/>
        <v>0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0</v>
      </c>
      <c r="C131" s="273">
        <f t="shared" si="31"/>
        <v>0</v>
      </c>
      <c r="D131" s="273">
        <f t="shared" si="31"/>
        <v>0</v>
      </c>
      <c r="E131" s="273">
        <f t="shared" si="31"/>
        <v>0</v>
      </c>
      <c r="F131" s="273">
        <f t="shared" si="31"/>
        <v>0</v>
      </c>
      <c r="G131" s="273">
        <f t="shared" si="31"/>
        <v>0</v>
      </c>
      <c r="H131" s="273">
        <f t="shared" si="31"/>
        <v>0</v>
      </c>
      <c r="I131" s="273">
        <f t="shared" si="31"/>
        <v>0</v>
      </c>
      <c r="J131" s="273">
        <f t="shared" si="31"/>
        <v>0</v>
      </c>
      <c r="K131" s="273">
        <f t="shared" si="31"/>
        <v>0</v>
      </c>
      <c r="L131" s="273">
        <f t="shared" si="31"/>
        <v>0</v>
      </c>
      <c r="M131" s="273">
        <f t="shared" si="31"/>
        <v>0</v>
      </c>
      <c r="N131" s="273">
        <f t="shared" si="31"/>
        <v>0</v>
      </c>
      <c r="O131" s="273">
        <f t="shared" si="31"/>
        <v>0</v>
      </c>
      <c r="P131" s="273">
        <f t="shared" si="31"/>
        <v>0</v>
      </c>
      <c r="Q131" s="273">
        <f t="shared" si="31"/>
        <v>0</v>
      </c>
      <c r="R131" s="273">
        <f t="shared" si="31"/>
        <v>0</v>
      </c>
      <c r="S131" s="273">
        <f t="shared" si="31"/>
        <v>0</v>
      </c>
      <c r="T131" s="273">
        <f t="shared" si="31"/>
        <v>0</v>
      </c>
      <c r="U131" s="273">
        <f t="shared" si="31"/>
        <v>0</v>
      </c>
      <c r="V131" s="273">
        <f t="shared" si="31"/>
        <v>0</v>
      </c>
      <c r="W131" s="273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</v>
      </c>
      <c r="C136" s="274">
        <f>IF(C$5=0,0,C$5/ISI_fec!C$5)</f>
        <v>0</v>
      </c>
      <c r="D136" s="274">
        <f>IF(D$5=0,0,D$5/ISI_fec!D$5)</f>
        <v>0</v>
      </c>
      <c r="E136" s="274">
        <f>IF(E$5=0,0,E$5/ISI_fec!E$5)</f>
        <v>0</v>
      </c>
      <c r="F136" s="274">
        <f>IF(F$5=0,0,F$5/ISI_fec!F$5)</f>
        <v>0</v>
      </c>
      <c r="G136" s="274">
        <f>IF(G$5=0,0,G$5/ISI_fec!G$5)</f>
        <v>0</v>
      </c>
      <c r="H136" s="274">
        <f>IF(H$5=0,0,H$5/ISI_fec!H$5)</f>
        <v>0</v>
      </c>
      <c r="I136" s="274">
        <f>IF(I$5=0,0,I$5/ISI_fec!I$5)</f>
        <v>0</v>
      </c>
      <c r="J136" s="274">
        <f>IF(J$5=0,0,J$5/ISI_fec!J$5)</f>
        <v>0</v>
      </c>
      <c r="K136" s="274">
        <f>IF(K$5=0,0,K$5/ISI_fec!K$5)</f>
        <v>0</v>
      </c>
      <c r="L136" s="274">
        <f>IF(L$5=0,0,L$5/ISI_fec!L$5)</f>
        <v>0</v>
      </c>
      <c r="M136" s="274">
        <f>IF(M$5=0,0,M$5/ISI_fec!M$5)</f>
        <v>0</v>
      </c>
      <c r="N136" s="274">
        <f>IF(N$5=0,0,N$5/ISI_fec!N$5)</f>
        <v>0</v>
      </c>
      <c r="O136" s="274">
        <f>IF(O$5=0,0,O$5/ISI_fec!O$5)</f>
        <v>0</v>
      </c>
      <c r="P136" s="274">
        <f>IF(P$5=0,0,P$5/ISI_fec!P$5)</f>
        <v>0</v>
      </c>
      <c r="Q136" s="274">
        <f>IF(Q$5=0,0,Q$5/ISI_fec!Q$5)</f>
        <v>0</v>
      </c>
      <c r="R136" s="274">
        <f>IF(R$5=0,0,R$5/ISI_fec!R$5)</f>
        <v>0</v>
      </c>
      <c r="S136" s="274">
        <f>IF(S$5=0,0,S$5/ISI_fec!S$5)</f>
        <v>0</v>
      </c>
      <c r="T136" s="274">
        <f>IF(T$5=0,0,T$5/ISI_fec!T$5)</f>
        <v>0</v>
      </c>
      <c r="U136" s="274">
        <f>IF(U$5=0,0,U$5/ISI_fec!U$5)</f>
        <v>0</v>
      </c>
      <c r="V136" s="274">
        <f>IF(V$5=0,0,V$5/ISI_fec!V$5)</f>
        <v>0</v>
      </c>
      <c r="W136" s="274">
        <f>IF(W$5=0,0,W$5/ISI_fec!W$5)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</v>
      </c>
      <c r="C147" s="274">
        <f>IF(C$54=0,0,C$54/ISI_fec!C$54)</f>
        <v>0</v>
      </c>
      <c r="D147" s="274">
        <f>IF(D$54=0,0,D$54/ISI_fec!D$54)</f>
        <v>0</v>
      </c>
      <c r="E147" s="274">
        <f>IF(E$54=0,0,E$54/ISI_fec!E$54)</f>
        <v>0</v>
      </c>
      <c r="F147" s="274">
        <f>IF(F$54=0,0,F$54/ISI_fec!F$54)</f>
        <v>0</v>
      </c>
      <c r="G147" s="274">
        <f>IF(G$54=0,0,G$54/ISI_fec!G$54)</f>
        <v>0</v>
      </c>
      <c r="H147" s="274">
        <f>IF(H$54=0,0,H$54/ISI_fec!H$54)</f>
        <v>0</v>
      </c>
      <c r="I147" s="274">
        <f>IF(I$54=0,0,I$54/ISI_fec!I$54)</f>
        <v>0</v>
      </c>
      <c r="J147" s="274">
        <f>IF(J$54=0,0,J$54/ISI_fec!J$54)</f>
        <v>0</v>
      </c>
      <c r="K147" s="274">
        <f>IF(K$54=0,0,K$54/ISI_fec!K$54)</f>
        <v>0</v>
      </c>
      <c r="L147" s="274">
        <f>IF(L$54=0,0,L$54/ISI_fec!L$54)</f>
        <v>0</v>
      </c>
      <c r="M147" s="274">
        <f>IF(M$54=0,0,M$54/ISI_fec!M$54)</f>
        <v>0</v>
      </c>
      <c r="N147" s="274">
        <f>IF(N$54=0,0,N$54/ISI_fec!N$54)</f>
        <v>0</v>
      </c>
      <c r="O147" s="274">
        <f>IF(O$54=0,0,O$54/ISI_fec!O$54)</f>
        <v>0</v>
      </c>
      <c r="P147" s="274">
        <f>IF(P$54=0,0,P$54/ISI_fec!P$54)</f>
        <v>0</v>
      </c>
      <c r="Q147" s="274">
        <f>IF(Q$54=0,0,Q$54/ISI_fec!Q$54)</f>
        <v>0</v>
      </c>
      <c r="R147" s="274">
        <f>IF(R$54=0,0,R$54/ISI_fec!R$54)</f>
        <v>0</v>
      </c>
      <c r="S147" s="274">
        <f>IF(S$54=0,0,S$54/ISI_fec!S$54)</f>
        <v>0</v>
      </c>
      <c r="T147" s="274">
        <f>IF(T$54=0,0,T$54/ISI_fec!T$54)</f>
        <v>0</v>
      </c>
      <c r="U147" s="274">
        <f>IF(U$54=0,0,U$54/ISI_fec!U$54)</f>
        <v>0</v>
      </c>
      <c r="V147" s="274">
        <f>IF(V$54=0,0,V$54/ISI_fec!V$54)</f>
        <v>0</v>
      </c>
      <c r="W147" s="274">
        <f>IF(W$54=0,0,W$54/ISI_fec!W$54)</f>
        <v>0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</v>
      </c>
      <c r="C152" s="277">
        <f>IF(C$59=0,0,C$59/ISI_fec!C$59)</f>
        <v>0</v>
      </c>
      <c r="D152" s="277">
        <f>IF(D$59=0,0,D$59/ISI_fec!D$59)</f>
        <v>0</v>
      </c>
      <c r="E152" s="277">
        <f>IF(E$59=0,0,E$59/ISI_fec!E$59)</f>
        <v>0</v>
      </c>
      <c r="F152" s="277">
        <f>IF(F$59=0,0,F$59/ISI_fec!F$59)</f>
        <v>0</v>
      </c>
      <c r="G152" s="277">
        <f>IF(G$59=0,0,G$59/ISI_fec!G$59)</f>
        <v>0</v>
      </c>
      <c r="H152" s="277">
        <f>IF(H$59=0,0,H$59/ISI_fec!H$59)</f>
        <v>0</v>
      </c>
      <c r="I152" s="277">
        <f>IF(I$59=0,0,I$59/ISI_fec!I$59)</f>
        <v>0</v>
      </c>
      <c r="J152" s="277">
        <f>IF(J$59=0,0,J$59/ISI_fec!J$59)</f>
        <v>0</v>
      </c>
      <c r="K152" s="277">
        <f>IF(K$59=0,0,K$59/ISI_fec!K$59)</f>
        <v>0</v>
      </c>
      <c r="L152" s="277">
        <f>IF(L$59=0,0,L$59/ISI_fec!L$59)</f>
        <v>0</v>
      </c>
      <c r="M152" s="277">
        <f>IF(M$59=0,0,M$59/ISI_fec!M$59)</f>
        <v>0</v>
      </c>
      <c r="N152" s="277">
        <f>IF(N$59=0,0,N$59/ISI_fec!N$59)</f>
        <v>0</v>
      </c>
      <c r="O152" s="277">
        <f>IF(O$59=0,0,O$59/ISI_fec!O$59)</f>
        <v>0</v>
      </c>
      <c r="P152" s="277">
        <f>IF(P$59=0,0,P$59/ISI_fec!P$59)</f>
        <v>0</v>
      </c>
      <c r="Q152" s="277">
        <f>IF(Q$59=0,0,Q$59/ISI_fec!Q$59)</f>
        <v>0</v>
      </c>
      <c r="R152" s="277">
        <f>IF(R$59=0,0,R$59/ISI_fec!R$59)</f>
        <v>0</v>
      </c>
      <c r="S152" s="277">
        <f>IF(S$59=0,0,S$59/ISI_fec!S$59)</f>
        <v>0</v>
      </c>
      <c r="T152" s="277">
        <f>IF(T$59=0,0,T$59/ISI_fec!T$59)</f>
        <v>0</v>
      </c>
      <c r="U152" s="277">
        <f>IF(U$59=0,0,U$59/ISI_fec!U$59)</f>
        <v>0</v>
      </c>
      <c r="V152" s="277">
        <f>IF(V$59=0,0,V$59/ISI_fec!V$59)</f>
        <v>0</v>
      </c>
      <c r="W152" s="277">
        <f>IF(W$59=0,0,W$59/ISI_fec!W$59)</f>
        <v>0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</v>
      </c>
      <c r="C153" s="278">
        <f>IF(C$65=0,0,C$65/ISI_fec!C$65)</f>
        <v>0</v>
      </c>
      <c r="D153" s="278">
        <f>IF(D$65=0,0,D$65/ISI_fec!D$65)</f>
        <v>0</v>
      </c>
      <c r="E153" s="278">
        <f>IF(E$65=0,0,E$65/ISI_fec!E$65)</f>
        <v>0</v>
      </c>
      <c r="F153" s="278">
        <f>IF(F$65=0,0,F$65/ISI_fec!F$65)</f>
        <v>0</v>
      </c>
      <c r="G153" s="278">
        <f>IF(G$65=0,0,G$65/ISI_fec!G$65)</f>
        <v>0</v>
      </c>
      <c r="H153" s="278">
        <f>IF(H$65=0,0,H$65/ISI_fec!H$65)</f>
        <v>0</v>
      </c>
      <c r="I153" s="278">
        <f>IF(I$65=0,0,I$65/ISI_fec!I$65)</f>
        <v>0</v>
      </c>
      <c r="J153" s="278">
        <f>IF(J$65=0,0,J$65/ISI_fec!J$65)</f>
        <v>0</v>
      </c>
      <c r="K153" s="278">
        <f>IF(K$65=0,0,K$65/ISI_fec!K$65)</f>
        <v>0</v>
      </c>
      <c r="L153" s="278">
        <f>IF(L$65=0,0,L$65/ISI_fec!L$65)</f>
        <v>0</v>
      </c>
      <c r="M153" s="278">
        <f>IF(M$65=0,0,M$65/ISI_fec!M$65)</f>
        <v>0</v>
      </c>
      <c r="N153" s="278">
        <f>IF(N$65=0,0,N$65/ISI_fec!N$65)</f>
        <v>0</v>
      </c>
      <c r="O153" s="278">
        <f>IF(O$65=0,0,O$65/ISI_fec!O$65)</f>
        <v>0</v>
      </c>
      <c r="P153" s="278">
        <f>IF(P$65=0,0,P$65/ISI_fec!P$65)</f>
        <v>0</v>
      </c>
      <c r="Q153" s="278">
        <f>IF(Q$65=0,0,Q$65/ISI_fec!Q$65)</f>
        <v>0</v>
      </c>
      <c r="R153" s="278">
        <f>IF(R$65=0,0,R$65/ISI_fec!R$65)</f>
        <v>0</v>
      </c>
      <c r="S153" s="278">
        <f>IF(S$65=0,0,S$65/ISI_fec!S$65)</f>
        <v>0</v>
      </c>
      <c r="T153" s="278">
        <f>IF(T$65=0,0,T$65/ISI_fec!T$65)</f>
        <v>0</v>
      </c>
      <c r="U153" s="278">
        <f>IF(U$65=0,0,U$65/ISI_fec!U$65)</f>
        <v>0</v>
      </c>
      <c r="V153" s="278">
        <f>IF(V$65=0,0,V$65/ISI_fec!V$65)</f>
        <v>0</v>
      </c>
      <c r="W153" s="278">
        <f>IF(W$65=0,0,W$65/ISI_fec!W$65)</f>
        <v>0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</v>
      </c>
      <c r="C155" s="278">
        <f>IF(C$72=0,0,C$72/ISI_fec!C$72)</f>
        <v>0</v>
      </c>
      <c r="D155" s="278">
        <f>IF(D$72=0,0,D$72/ISI_fec!D$72)</f>
        <v>0</v>
      </c>
      <c r="E155" s="278">
        <f>IF(E$72=0,0,E$72/ISI_fec!E$72)</f>
        <v>0</v>
      </c>
      <c r="F155" s="278">
        <f>IF(F$72=0,0,F$72/ISI_fec!F$72)</f>
        <v>0</v>
      </c>
      <c r="G155" s="278">
        <f>IF(G$72=0,0,G$72/ISI_fec!G$72)</f>
        <v>0</v>
      </c>
      <c r="H155" s="278">
        <f>IF(H$72=0,0,H$72/ISI_fec!H$72)</f>
        <v>0</v>
      </c>
      <c r="I155" s="278">
        <f>IF(I$72=0,0,I$72/ISI_fec!I$72)</f>
        <v>0</v>
      </c>
      <c r="J155" s="278">
        <f>IF(J$72=0,0,J$72/ISI_fec!J$72)</f>
        <v>0</v>
      </c>
      <c r="K155" s="278">
        <f>IF(K$72=0,0,K$72/ISI_fec!K$72)</f>
        <v>0</v>
      </c>
      <c r="L155" s="278">
        <f>IF(L$72=0,0,L$72/ISI_fec!L$72)</f>
        <v>0</v>
      </c>
      <c r="M155" s="278">
        <f>IF(M$72=0,0,M$72/ISI_fec!M$72)</f>
        <v>0</v>
      </c>
      <c r="N155" s="278">
        <f>IF(N$72=0,0,N$72/ISI_fec!N$72)</f>
        <v>0</v>
      </c>
      <c r="O155" s="278">
        <f>IF(O$72=0,0,O$72/ISI_fec!O$72)</f>
        <v>0</v>
      </c>
      <c r="P155" s="278">
        <f>IF(P$72=0,0,P$72/ISI_fec!P$72)</f>
        <v>0</v>
      </c>
      <c r="Q155" s="278">
        <f>IF(Q$72=0,0,Q$72/ISI_fec!Q$72)</f>
        <v>0</v>
      </c>
      <c r="R155" s="278">
        <f>IF(R$72=0,0,R$72/ISI_fec!R$72)</f>
        <v>0</v>
      </c>
      <c r="S155" s="278">
        <f>IF(S$72=0,0,S$72/ISI_fec!S$72)</f>
        <v>0</v>
      </c>
      <c r="T155" s="278">
        <f>IF(T$72=0,0,T$72/ISI_fec!T$72)</f>
        <v>0</v>
      </c>
      <c r="U155" s="278">
        <f>IF(U$72=0,0,U$72/ISI_fec!U$72)</f>
        <v>0</v>
      </c>
      <c r="V155" s="278">
        <f>IF(V$72=0,0,V$72/ISI_fec!V$72)</f>
        <v>0</v>
      </c>
      <c r="W155" s="278">
        <f>IF(W$72=0,0,W$72/ISI_fec!W$72)</f>
        <v>0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</v>
      </c>
      <c r="C156" s="279">
        <f>IF(C$79=0,0,C$79/ISI_fec!C$79)</f>
        <v>0</v>
      </c>
      <c r="D156" s="279">
        <f>IF(D$79=0,0,D$79/ISI_fec!D$79)</f>
        <v>0</v>
      </c>
      <c r="E156" s="279">
        <f>IF(E$79=0,0,E$79/ISI_fec!E$79)</f>
        <v>0</v>
      </c>
      <c r="F156" s="279">
        <f>IF(F$79=0,0,F$79/ISI_fec!F$79)</f>
        <v>0</v>
      </c>
      <c r="G156" s="279">
        <f>IF(G$79=0,0,G$79/ISI_fec!G$79)</f>
        <v>0</v>
      </c>
      <c r="H156" s="279">
        <f>IF(H$79=0,0,H$79/ISI_fec!H$79)</f>
        <v>0</v>
      </c>
      <c r="I156" s="279">
        <f>IF(I$79=0,0,I$79/ISI_fec!I$79)</f>
        <v>0</v>
      </c>
      <c r="J156" s="279">
        <f>IF(J$79=0,0,J$79/ISI_fec!J$79)</f>
        <v>0</v>
      </c>
      <c r="K156" s="279">
        <f>IF(K$79=0,0,K$79/ISI_fec!K$79)</f>
        <v>0</v>
      </c>
      <c r="L156" s="279">
        <f>IF(L$79=0,0,L$79/ISI_fec!L$79)</f>
        <v>0</v>
      </c>
      <c r="M156" s="279">
        <f>IF(M$79=0,0,M$79/ISI_fec!M$79)</f>
        <v>0</v>
      </c>
      <c r="N156" s="279">
        <f>IF(N$79=0,0,N$79/ISI_fec!N$79)</f>
        <v>0</v>
      </c>
      <c r="O156" s="279">
        <f>IF(O$79=0,0,O$79/ISI_fec!O$79)</f>
        <v>0</v>
      </c>
      <c r="P156" s="279">
        <f>IF(P$79=0,0,P$79/ISI_fec!P$79)</f>
        <v>0</v>
      </c>
      <c r="Q156" s="279">
        <f>IF(Q$79=0,0,Q$79/ISI_fec!Q$79)</f>
        <v>0</v>
      </c>
      <c r="R156" s="279">
        <f>IF(R$79=0,0,R$79/ISI_fec!R$79)</f>
        <v>0</v>
      </c>
      <c r="S156" s="279">
        <f>IF(S$79=0,0,S$79/ISI_fec!S$79)</f>
        <v>0</v>
      </c>
      <c r="T156" s="279">
        <f>IF(T$79=0,0,T$79/ISI_fec!T$79)</f>
        <v>0</v>
      </c>
      <c r="U156" s="279">
        <f>IF(U$79=0,0,U$79/ISI_fec!U$79)</f>
        <v>0</v>
      </c>
      <c r="V156" s="279">
        <f>IF(V$79=0,0,V$79/ISI_fec!V$79)</f>
        <v>0</v>
      </c>
      <c r="W156" s="279">
        <f>IF(W$79=0,0,W$79/ISI_fec!W$79)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CY: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349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358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365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367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0</v>
      </c>
      <c r="C35" s="263">
        <f t="shared" si="1"/>
        <v>0</v>
      </c>
      <c r="D35" s="263">
        <f t="shared" si="1"/>
        <v>0</v>
      </c>
      <c r="E35" s="263">
        <f t="shared" si="1"/>
        <v>0</v>
      </c>
      <c r="F35" s="263">
        <f t="shared" si="1"/>
        <v>0</v>
      </c>
      <c r="G35" s="263">
        <f t="shared" si="1"/>
        <v>0</v>
      </c>
      <c r="H35" s="263">
        <f t="shared" si="1"/>
        <v>0</v>
      </c>
      <c r="I35" s="263">
        <f t="shared" si="1"/>
        <v>0</v>
      </c>
      <c r="J35" s="263">
        <f t="shared" si="1"/>
        <v>0</v>
      </c>
      <c r="K35" s="263">
        <f t="shared" si="1"/>
        <v>0</v>
      </c>
      <c r="L35" s="263">
        <f t="shared" si="1"/>
        <v>0</v>
      </c>
      <c r="M35" s="263">
        <f t="shared" si="1"/>
        <v>0</v>
      </c>
      <c r="N35" s="263">
        <f t="shared" si="1"/>
        <v>0</v>
      </c>
      <c r="O35" s="263">
        <f t="shared" si="1"/>
        <v>0</v>
      </c>
      <c r="P35" s="263">
        <f t="shared" si="1"/>
        <v>0</v>
      </c>
      <c r="Q35" s="263">
        <f t="shared" si="1"/>
        <v>0</v>
      </c>
      <c r="R35" s="263">
        <f t="shared" si="1"/>
        <v>0</v>
      </c>
      <c r="S35" s="263">
        <f t="shared" si="1"/>
        <v>0</v>
      </c>
      <c r="T35" s="263">
        <f t="shared" si="1"/>
        <v>0</v>
      </c>
      <c r="U35" s="263">
        <f t="shared" si="1"/>
        <v>0</v>
      </c>
      <c r="V35" s="263">
        <f t="shared" si="1"/>
        <v>0</v>
      </c>
      <c r="W35" s="263">
        <f t="shared" si="1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377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385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0</v>
      </c>
      <c r="C52" s="281">
        <v>0</v>
      </c>
      <c r="D52" s="281">
        <v>0</v>
      </c>
      <c r="E52" s="281">
        <v>0</v>
      </c>
      <c r="F52" s="281">
        <v>0</v>
      </c>
      <c r="G52" s="281">
        <v>0</v>
      </c>
      <c r="H52" s="281">
        <v>0</v>
      </c>
      <c r="I52" s="281">
        <v>0</v>
      </c>
      <c r="J52" s="281">
        <v>0</v>
      </c>
      <c r="K52" s="281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0</v>
      </c>
      <c r="C54" s="225">
        <f t="shared" si="2"/>
        <v>0</v>
      </c>
      <c r="D54" s="225">
        <f t="shared" si="2"/>
        <v>0</v>
      </c>
      <c r="E54" s="225">
        <f t="shared" si="2"/>
        <v>0</v>
      </c>
      <c r="F54" s="225">
        <f t="shared" si="2"/>
        <v>0</v>
      </c>
      <c r="G54" s="225">
        <f t="shared" si="2"/>
        <v>0</v>
      </c>
      <c r="H54" s="225">
        <f t="shared" si="2"/>
        <v>0</v>
      </c>
      <c r="I54" s="225">
        <f t="shared" si="2"/>
        <v>0</v>
      </c>
      <c r="J54" s="225">
        <f t="shared" si="2"/>
        <v>0</v>
      </c>
      <c r="K54" s="225">
        <f t="shared" si="2"/>
        <v>0</v>
      </c>
      <c r="L54" s="225">
        <f t="shared" si="2"/>
        <v>0</v>
      </c>
      <c r="M54" s="225">
        <f t="shared" si="2"/>
        <v>0</v>
      </c>
      <c r="N54" s="225">
        <f t="shared" si="2"/>
        <v>0</v>
      </c>
      <c r="O54" s="225">
        <f t="shared" si="2"/>
        <v>0</v>
      </c>
      <c r="P54" s="225">
        <f t="shared" si="2"/>
        <v>0</v>
      </c>
      <c r="Q54" s="225">
        <f t="shared" si="2"/>
        <v>0</v>
      </c>
      <c r="R54" s="225">
        <f t="shared" si="2"/>
        <v>0</v>
      </c>
      <c r="S54" s="225">
        <f t="shared" si="2"/>
        <v>0</v>
      </c>
      <c r="T54" s="225">
        <f t="shared" si="2"/>
        <v>0</v>
      </c>
      <c r="U54" s="225">
        <f t="shared" si="2"/>
        <v>0</v>
      </c>
      <c r="V54" s="225">
        <f t="shared" si="2"/>
        <v>0</v>
      </c>
      <c r="W54" s="225">
        <f t="shared" si="2"/>
        <v>0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</v>
      </c>
      <c r="C59" s="262">
        <v>0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395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396</v>
      </c>
    </row>
    <row r="61" spans="1:105" ht="12" customHeight="1" x14ac:dyDescent="0.25">
      <c r="A61" s="37" t="s">
        <v>162</v>
      </c>
      <c r="B61" s="228">
        <v>0</v>
      </c>
      <c r="C61" s="228">
        <v>0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0</v>
      </c>
      <c r="C65" s="263">
        <v>0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401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402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0</v>
      </c>
      <c r="C68" s="232">
        <v>0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404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0</v>
      </c>
      <c r="C72" s="263">
        <v>0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407</v>
      </c>
    </row>
    <row r="73" spans="1:105" ht="12" customHeight="1" x14ac:dyDescent="0.25">
      <c r="A73" s="60" t="s">
        <v>183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408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409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410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0</v>
      </c>
      <c r="C77" s="232">
        <v>0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0</v>
      </c>
      <c r="C79" s="263">
        <f t="shared" si="3"/>
        <v>0</v>
      </c>
      <c r="D79" s="263">
        <f t="shared" si="3"/>
        <v>0</v>
      </c>
      <c r="E79" s="263">
        <f t="shared" si="3"/>
        <v>0</v>
      </c>
      <c r="F79" s="263">
        <f t="shared" si="3"/>
        <v>0</v>
      </c>
      <c r="G79" s="263">
        <f t="shared" si="3"/>
        <v>0</v>
      </c>
      <c r="H79" s="263">
        <f t="shared" si="3"/>
        <v>0</v>
      </c>
      <c r="I79" s="263">
        <f t="shared" si="3"/>
        <v>0</v>
      </c>
      <c r="J79" s="263">
        <f t="shared" si="3"/>
        <v>0</v>
      </c>
      <c r="K79" s="263">
        <f t="shared" si="3"/>
        <v>0</v>
      </c>
      <c r="L79" s="263">
        <f t="shared" si="3"/>
        <v>0</v>
      </c>
      <c r="M79" s="263">
        <f t="shared" si="3"/>
        <v>0</v>
      </c>
      <c r="N79" s="263">
        <f t="shared" si="3"/>
        <v>0</v>
      </c>
      <c r="O79" s="263">
        <f t="shared" si="3"/>
        <v>0</v>
      </c>
      <c r="P79" s="263">
        <f t="shared" si="3"/>
        <v>0</v>
      </c>
      <c r="Q79" s="263">
        <f t="shared" si="3"/>
        <v>0</v>
      </c>
      <c r="R79" s="263">
        <f t="shared" si="3"/>
        <v>0</v>
      </c>
      <c r="S79" s="263">
        <f t="shared" si="3"/>
        <v>0</v>
      </c>
      <c r="T79" s="263">
        <f t="shared" si="3"/>
        <v>0</v>
      </c>
      <c r="U79" s="263">
        <f t="shared" si="3"/>
        <v>0</v>
      </c>
      <c r="V79" s="263">
        <f t="shared" si="3"/>
        <v>0</v>
      </c>
      <c r="W79" s="263">
        <f t="shared" si="3"/>
        <v>0</v>
      </c>
      <c r="DA79" s="70"/>
    </row>
    <row r="80" spans="1:105" ht="12" customHeight="1" x14ac:dyDescent="0.25">
      <c r="A80" s="60" t="s">
        <v>192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414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415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416</v>
      </c>
    </row>
    <row r="83" spans="1:105" ht="12" customHeight="1" x14ac:dyDescent="0.25">
      <c r="A83" s="59" t="s">
        <v>162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417</v>
      </c>
    </row>
    <row r="84" spans="1:105" ht="12" customHeight="1" x14ac:dyDescent="0.25">
      <c r="A84" s="60" t="s">
        <v>197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418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421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422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0</v>
      </c>
      <c r="C91" s="231">
        <v>0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425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0</v>
      </c>
      <c r="C96" s="281">
        <v>0</v>
      </c>
      <c r="D96" s="281">
        <v>0</v>
      </c>
      <c r="E96" s="281">
        <v>0</v>
      </c>
      <c r="F96" s="281">
        <v>0</v>
      </c>
      <c r="G96" s="281">
        <v>0</v>
      </c>
      <c r="H96" s="281">
        <v>0</v>
      </c>
      <c r="I96" s="281">
        <v>0</v>
      </c>
      <c r="J96" s="281">
        <v>0</v>
      </c>
      <c r="K96" s="281">
        <v>0</v>
      </c>
      <c r="L96" s="281">
        <v>0</v>
      </c>
      <c r="M96" s="281">
        <v>0</v>
      </c>
      <c r="N96" s="281">
        <v>0</v>
      </c>
      <c r="O96" s="281">
        <v>0</v>
      </c>
      <c r="P96" s="281">
        <v>0</v>
      </c>
      <c r="Q96" s="281">
        <v>0</v>
      </c>
      <c r="R96" s="281">
        <v>0</v>
      </c>
      <c r="S96" s="281">
        <v>0</v>
      </c>
      <c r="T96" s="281">
        <v>0</v>
      </c>
      <c r="U96" s="281">
        <v>0</v>
      </c>
      <c r="V96" s="281">
        <v>0</v>
      </c>
      <c r="W96" s="281">
        <v>0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0</v>
      </c>
      <c r="C100" s="234">
        <f t="shared" si="4"/>
        <v>0</v>
      </c>
      <c r="D100" s="234">
        <f t="shared" si="4"/>
        <v>0</v>
      </c>
      <c r="E100" s="234">
        <f t="shared" si="4"/>
        <v>0</v>
      </c>
      <c r="F100" s="234">
        <f t="shared" si="4"/>
        <v>0</v>
      </c>
      <c r="G100" s="234">
        <f t="shared" si="4"/>
        <v>0</v>
      </c>
      <c r="H100" s="234">
        <f t="shared" si="4"/>
        <v>0</v>
      </c>
      <c r="I100" s="234">
        <f t="shared" si="4"/>
        <v>0</v>
      </c>
      <c r="J100" s="234">
        <f t="shared" si="4"/>
        <v>0</v>
      </c>
      <c r="K100" s="234">
        <f t="shared" si="4"/>
        <v>0</v>
      </c>
      <c r="L100" s="234">
        <f t="shared" si="4"/>
        <v>0</v>
      </c>
      <c r="M100" s="234">
        <f t="shared" si="4"/>
        <v>0</v>
      </c>
      <c r="N100" s="234">
        <f t="shared" si="4"/>
        <v>0</v>
      </c>
      <c r="O100" s="234">
        <f t="shared" si="4"/>
        <v>0</v>
      </c>
      <c r="P100" s="234">
        <f t="shared" si="4"/>
        <v>0</v>
      </c>
      <c r="Q100" s="234">
        <f t="shared" si="4"/>
        <v>0</v>
      </c>
      <c r="R100" s="234">
        <f t="shared" si="4"/>
        <v>0</v>
      </c>
      <c r="S100" s="234">
        <f t="shared" si="4"/>
        <v>0</v>
      </c>
      <c r="T100" s="234">
        <f t="shared" si="4"/>
        <v>0</v>
      </c>
      <c r="U100" s="234">
        <f t="shared" si="4"/>
        <v>0</v>
      </c>
      <c r="V100" s="234">
        <f t="shared" si="4"/>
        <v>0</v>
      </c>
      <c r="W100" s="234">
        <f t="shared" si="4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0</v>
      </c>
      <c r="C105" s="270">
        <f t="shared" si="9"/>
        <v>0</v>
      </c>
      <c r="D105" s="270">
        <f t="shared" si="9"/>
        <v>0</v>
      </c>
      <c r="E105" s="270">
        <f t="shared" si="9"/>
        <v>0</v>
      </c>
      <c r="F105" s="270">
        <f t="shared" si="9"/>
        <v>0</v>
      </c>
      <c r="G105" s="270">
        <f t="shared" si="9"/>
        <v>0</v>
      </c>
      <c r="H105" s="270">
        <f t="shared" si="9"/>
        <v>0</v>
      </c>
      <c r="I105" s="270">
        <f t="shared" si="9"/>
        <v>0</v>
      </c>
      <c r="J105" s="270">
        <f t="shared" si="9"/>
        <v>0</v>
      </c>
      <c r="K105" s="270">
        <f t="shared" si="9"/>
        <v>0</v>
      </c>
      <c r="L105" s="270">
        <f t="shared" si="9"/>
        <v>0</v>
      </c>
      <c r="M105" s="270">
        <f t="shared" si="9"/>
        <v>0</v>
      </c>
      <c r="N105" s="270">
        <f t="shared" si="9"/>
        <v>0</v>
      </c>
      <c r="O105" s="270">
        <f t="shared" si="9"/>
        <v>0</v>
      </c>
      <c r="P105" s="270">
        <f t="shared" si="9"/>
        <v>0</v>
      </c>
      <c r="Q105" s="270">
        <f t="shared" si="9"/>
        <v>0</v>
      </c>
      <c r="R105" s="270">
        <f t="shared" si="9"/>
        <v>0</v>
      </c>
      <c r="S105" s="270">
        <f t="shared" si="9"/>
        <v>0</v>
      </c>
      <c r="T105" s="270">
        <f t="shared" si="9"/>
        <v>0</v>
      </c>
      <c r="U105" s="270">
        <f t="shared" si="9"/>
        <v>0</v>
      </c>
      <c r="V105" s="270">
        <f t="shared" si="9"/>
        <v>0</v>
      </c>
      <c r="W105" s="270">
        <f t="shared" si="9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</v>
      </c>
      <c r="C106" s="271">
        <f t="shared" si="10"/>
        <v>0</v>
      </c>
      <c r="D106" s="271">
        <f t="shared" si="10"/>
        <v>0</v>
      </c>
      <c r="E106" s="271">
        <f t="shared" si="10"/>
        <v>0</v>
      </c>
      <c r="F106" s="271">
        <f t="shared" si="10"/>
        <v>0</v>
      </c>
      <c r="G106" s="271">
        <f t="shared" si="10"/>
        <v>0</v>
      </c>
      <c r="H106" s="271">
        <f t="shared" si="10"/>
        <v>0</v>
      </c>
      <c r="I106" s="271">
        <f t="shared" si="10"/>
        <v>0</v>
      </c>
      <c r="J106" s="271">
        <f t="shared" si="10"/>
        <v>0</v>
      </c>
      <c r="K106" s="271">
        <f t="shared" si="10"/>
        <v>0</v>
      </c>
      <c r="L106" s="271">
        <f t="shared" si="10"/>
        <v>0</v>
      </c>
      <c r="M106" s="271">
        <f t="shared" si="10"/>
        <v>0</v>
      </c>
      <c r="N106" s="271">
        <f t="shared" si="10"/>
        <v>0</v>
      </c>
      <c r="O106" s="271">
        <f t="shared" si="10"/>
        <v>0</v>
      </c>
      <c r="P106" s="271">
        <f t="shared" si="10"/>
        <v>0</v>
      </c>
      <c r="Q106" s="271">
        <f t="shared" si="10"/>
        <v>0</v>
      </c>
      <c r="R106" s="271">
        <f t="shared" si="10"/>
        <v>0</v>
      </c>
      <c r="S106" s="271">
        <f t="shared" si="10"/>
        <v>0</v>
      </c>
      <c r="T106" s="271">
        <f t="shared" si="10"/>
        <v>0</v>
      </c>
      <c r="U106" s="271">
        <f t="shared" si="10"/>
        <v>0</v>
      </c>
      <c r="V106" s="271">
        <f t="shared" si="10"/>
        <v>0</v>
      </c>
      <c r="W106" s="271">
        <f t="shared" si="10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</v>
      </c>
      <c r="C107" s="271">
        <f t="shared" si="11"/>
        <v>0</v>
      </c>
      <c r="D107" s="271">
        <f t="shared" si="11"/>
        <v>0</v>
      </c>
      <c r="E107" s="271">
        <f t="shared" si="11"/>
        <v>0</v>
      </c>
      <c r="F107" s="271">
        <f t="shared" si="11"/>
        <v>0</v>
      </c>
      <c r="G107" s="271">
        <f t="shared" si="11"/>
        <v>0</v>
      </c>
      <c r="H107" s="271">
        <f t="shared" si="11"/>
        <v>0</v>
      </c>
      <c r="I107" s="271">
        <f t="shared" si="11"/>
        <v>0</v>
      </c>
      <c r="J107" s="271">
        <f t="shared" si="11"/>
        <v>0</v>
      </c>
      <c r="K107" s="271">
        <f t="shared" si="11"/>
        <v>0</v>
      </c>
      <c r="L107" s="271">
        <f t="shared" si="11"/>
        <v>0</v>
      </c>
      <c r="M107" s="271">
        <f t="shared" si="11"/>
        <v>0</v>
      </c>
      <c r="N107" s="271">
        <f t="shared" si="11"/>
        <v>0</v>
      </c>
      <c r="O107" s="271">
        <f t="shared" si="11"/>
        <v>0</v>
      </c>
      <c r="P107" s="271">
        <f t="shared" si="11"/>
        <v>0</v>
      </c>
      <c r="Q107" s="271">
        <f t="shared" si="11"/>
        <v>0</v>
      </c>
      <c r="R107" s="271">
        <f t="shared" si="11"/>
        <v>0</v>
      </c>
      <c r="S107" s="271">
        <f t="shared" si="11"/>
        <v>0</v>
      </c>
      <c r="T107" s="271">
        <f t="shared" si="11"/>
        <v>0</v>
      </c>
      <c r="U107" s="271">
        <f t="shared" si="11"/>
        <v>0</v>
      </c>
      <c r="V107" s="271">
        <f t="shared" si="11"/>
        <v>0</v>
      </c>
      <c r="W107" s="271">
        <f t="shared" si="11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0</v>
      </c>
      <c r="C108" s="271">
        <f t="shared" si="12"/>
        <v>0</v>
      </c>
      <c r="D108" s="271">
        <f t="shared" si="12"/>
        <v>0</v>
      </c>
      <c r="E108" s="271">
        <f t="shared" si="12"/>
        <v>0</v>
      </c>
      <c r="F108" s="271">
        <f t="shared" si="12"/>
        <v>0</v>
      </c>
      <c r="G108" s="271">
        <f t="shared" si="12"/>
        <v>0</v>
      </c>
      <c r="H108" s="271">
        <f t="shared" si="12"/>
        <v>0</v>
      </c>
      <c r="I108" s="271">
        <f t="shared" si="12"/>
        <v>0</v>
      </c>
      <c r="J108" s="271">
        <f t="shared" si="12"/>
        <v>0</v>
      </c>
      <c r="K108" s="271">
        <f t="shared" si="12"/>
        <v>0</v>
      </c>
      <c r="L108" s="271">
        <f t="shared" si="12"/>
        <v>0</v>
      </c>
      <c r="M108" s="271">
        <f t="shared" si="12"/>
        <v>0</v>
      </c>
      <c r="N108" s="271">
        <f t="shared" si="12"/>
        <v>0</v>
      </c>
      <c r="O108" s="271">
        <f t="shared" si="12"/>
        <v>0</v>
      </c>
      <c r="P108" s="271">
        <f t="shared" si="12"/>
        <v>0</v>
      </c>
      <c r="Q108" s="271">
        <f t="shared" si="12"/>
        <v>0</v>
      </c>
      <c r="R108" s="271">
        <f t="shared" si="12"/>
        <v>0</v>
      </c>
      <c r="S108" s="271">
        <f t="shared" si="12"/>
        <v>0</v>
      </c>
      <c r="T108" s="271">
        <f t="shared" si="12"/>
        <v>0</v>
      </c>
      <c r="U108" s="271">
        <f t="shared" si="12"/>
        <v>0</v>
      </c>
      <c r="V108" s="271">
        <f t="shared" si="12"/>
        <v>0</v>
      </c>
      <c r="W108" s="271">
        <f t="shared" si="12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0</v>
      </c>
      <c r="C109" s="272">
        <f t="shared" si="13"/>
        <v>0</v>
      </c>
      <c r="D109" s="272">
        <f t="shared" si="13"/>
        <v>0</v>
      </c>
      <c r="E109" s="272">
        <f t="shared" si="13"/>
        <v>0</v>
      </c>
      <c r="F109" s="272">
        <f t="shared" si="13"/>
        <v>0</v>
      </c>
      <c r="G109" s="272">
        <f t="shared" si="13"/>
        <v>0</v>
      </c>
      <c r="H109" s="272">
        <f t="shared" si="13"/>
        <v>0</v>
      </c>
      <c r="I109" s="272">
        <f t="shared" si="13"/>
        <v>0</v>
      </c>
      <c r="J109" s="272">
        <f t="shared" si="13"/>
        <v>0</v>
      </c>
      <c r="K109" s="272">
        <f t="shared" si="13"/>
        <v>0</v>
      </c>
      <c r="L109" s="272">
        <f t="shared" si="13"/>
        <v>0</v>
      </c>
      <c r="M109" s="272">
        <f t="shared" si="13"/>
        <v>0</v>
      </c>
      <c r="N109" s="272">
        <f t="shared" si="13"/>
        <v>0</v>
      </c>
      <c r="O109" s="272">
        <f t="shared" si="13"/>
        <v>0</v>
      </c>
      <c r="P109" s="272">
        <f t="shared" si="13"/>
        <v>0</v>
      </c>
      <c r="Q109" s="272">
        <f t="shared" si="13"/>
        <v>0</v>
      </c>
      <c r="R109" s="272">
        <f t="shared" si="13"/>
        <v>0</v>
      </c>
      <c r="S109" s="272">
        <f t="shared" si="13"/>
        <v>0</v>
      </c>
      <c r="T109" s="272">
        <f t="shared" si="13"/>
        <v>0</v>
      </c>
      <c r="U109" s="272">
        <f t="shared" si="13"/>
        <v>0</v>
      </c>
      <c r="V109" s="272">
        <f t="shared" si="13"/>
        <v>0</v>
      </c>
      <c r="W109" s="272">
        <f t="shared" si="13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0</v>
      </c>
      <c r="C111" s="271">
        <f t="shared" si="15"/>
        <v>0</v>
      </c>
      <c r="D111" s="271">
        <f t="shared" si="15"/>
        <v>0</v>
      </c>
      <c r="E111" s="271">
        <f t="shared" si="15"/>
        <v>0</v>
      </c>
      <c r="F111" s="271">
        <f t="shared" si="15"/>
        <v>0</v>
      </c>
      <c r="G111" s="271">
        <f t="shared" si="15"/>
        <v>0</v>
      </c>
      <c r="H111" s="271">
        <f t="shared" si="15"/>
        <v>0</v>
      </c>
      <c r="I111" s="271">
        <f t="shared" si="15"/>
        <v>0</v>
      </c>
      <c r="J111" s="271">
        <f t="shared" si="15"/>
        <v>0</v>
      </c>
      <c r="K111" s="271">
        <f t="shared" si="15"/>
        <v>0</v>
      </c>
      <c r="L111" s="271">
        <f t="shared" si="15"/>
        <v>0</v>
      </c>
      <c r="M111" s="271">
        <f t="shared" si="15"/>
        <v>0</v>
      </c>
      <c r="N111" s="271">
        <f t="shared" si="15"/>
        <v>0</v>
      </c>
      <c r="O111" s="271">
        <f t="shared" si="15"/>
        <v>0</v>
      </c>
      <c r="P111" s="271">
        <f t="shared" si="15"/>
        <v>0</v>
      </c>
      <c r="Q111" s="271">
        <f t="shared" si="15"/>
        <v>0</v>
      </c>
      <c r="R111" s="271">
        <f t="shared" si="15"/>
        <v>0</v>
      </c>
      <c r="S111" s="271">
        <f t="shared" si="15"/>
        <v>0</v>
      </c>
      <c r="T111" s="271">
        <f t="shared" si="15"/>
        <v>0</v>
      </c>
      <c r="U111" s="271">
        <f t="shared" si="15"/>
        <v>0</v>
      </c>
      <c r="V111" s="271">
        <f t="shared" si="15"/>
        <v>0</v>
      </c>
      <c r="W111" s="271">
        <f t="shared" si="15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0</v>
      </c>
      <c r="C112" s="272">
        <f t="shared" si="16"/>
        <v>0</v>
      </c>
      <c r="D112" s="272">
        <f t="shared" si="16"/>
        <v>0</v>
      </c>
      <c r="E112" s="272">
        <f t="shared" si="16"/>
        <v>0</v>
      </c>
      <c r="F112" s="272">
        <f t="shared" si="16"/>
        <v>0</v>
      </c>
      <c r="G112" s="272">
        <f t="shared" si="16"/>
        <v>0</v>
      </c>
      <c r="H112" s="272">
        <f t="shared" si="16"/>
        <v>0</v>
      </c>
      <c r="I112" s="272">
        <f t="shared" si="16"/>
        <v>0</v>
      </c>
      <c r="J112" s="272">
        <f t="shared" si="16"/>
        <v>0</v>
      </c>
      <c r="K112" s="272">
        <f t="shared" si="16"/>
        <v>0</v>
      </c>
      <c r="L112" s="272">
        <f t="shared" si="16"/>
        <v>0</v>
      </c>
      <c r="M112" s="272">
        <f t="shared" si="16"/>
        <v>0</v>
      </c>
      <c r="N112" s="272">
        <f t="shared" si="16"/>
        <v>0</v>
      </c>
      <c r="O112" s="272">
        <f t="shared" si="16"/>
        <v>0</v>
      </c>
      <c r="P112" s="272">
        <f t="shared" si="16"/>
        <v>0</v>
      </c>
      <c r="Q112" s="272">
        <f t="shared" si="16"/>
        <v>0</v>
      </c>
      <c r="R112" s="272">
        <f t="shared" si="16"/>
        <v>0</v>
      </c>
      <c r="S112" s="272">
        <f t="shared" si="16"/>
        <v>0</v>
      </c>
      <c r="T112" s="272">
        <f t="shared" si="16"/>
        <v>0</v>
      </c>
      <c r="U112" s="272">
        <f t="shared" si="16"/>
        <v>0</v>
      </c>
      <c r="V112" s="272">
        <f t="shared" si="16"/>
        <v>0</v>
      </c>
      <c r="W112" s="272">
        <f t="shared" si="16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0</v>
      </c>
      <c r="C113" s="272">
        <f t="shared" si="17"/>
        <v>0</v>
      </c>
      <c r="D113" s="272">
        <f t="shared" si="17"/>
        <v>0</v>
      </c>
      <c r="E113" s="272">
        <f t="shared" si="17"/>
        <v>0</v>
      </c>
      <c r="F113" s="272">
        <f t="shared" si="17"/>
        <v>0</v>
      </c>
      <c r="G113" s="272">
        <f t="shared" si="17"/>
        <v>0</v>
      </c>
      <c r="H113" s="272">
        <f t="shared" si="17"/>
        <v>0</v>
      </c>
      <c r="I113" s="272">
        <f t="shared" si="17"/>
        <v>0</v>
      </c>
      <c r="J113" s="272">
        <f t="shared" si="17"/>
        <v>0</v>
      </c>
      <c r="K113" s="272">
        <f t="shared" si="17"/>
        <v>0</v>
      </c>
      <c r="L113" s="272">
        <f t="shared" si="17"/>
        <v>0</v>
      </c>
      <c r="M113" s="272">
        <f t="shared" si="17"/>
        <v>0</v>
      </c>
      <c r="N113" s="272">
        <f t="shared" si="17"/>
        <v>0</v>
      </c>
      <c r="O113" s="272">
        <f t="shared" si="17"/>
        <v>0</v>
      </c>
      <c r="P113" s="272">
        <f t="shared" si="17"/>
        <v>0</v>
      </c>
      <c r="Q113" s="272">
        <f t="shared" si="17"/>
        <v>0</v>
      </c>
      <c r="R113" s="272">
        <f t="shared" si="17"/>
        <v>0</v>
      </c>
      <c r="S113" s="272">
        <f t="shared" si="17"/>
        <v>0</v>
      </c>
      <c r="T113" s="272">
        <f t="shared" si="17"/>
        <v>0</v>
      </c>
      <c r="U113" s="272">
        <f t="shared" si="17"/>
        <v>0</v>
      </c>
      <c r="V113" s="272">
        <f t="shared" si="17"/>
        <v>0</v>
      </c>
      <c r="W113" s="272">
        <f t="shared" si="17"/>
        <v>0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</v>
      </c>
      <c r="C115" s="283">
        <f t="shared" si="19"/>
        <v>0</v>
      </c>
      <c r="D115" s="283">
        <f t="shared" si="19"/>
        <v>0</v>
      </c>
      <c r="E115" s="283">
        <f t="shared" si="19"/>
        <v>0</v>
      </c>
      <c r="F115" s="283">
        <f t="shared" si="19"/>
        <v>0</v>
      </c>
      <c r="G115" s="283">
        <f t="shared" si="19"/>
        <v>0</v>
      </c>
      <c r="H115" s="283">
        <f t="shared" si="19"/>
        <v>0</v>
      </c>
      <c r="I115" s="283">
        <f t="shared" si="19"/>
        <v>0</v>
      </c>
      <c r="J115" s="283">
        <f t="shared" si="19"/>
        <v>0</v>
      </c>
      <c r="K115" s="283">
        <f t="shared" si="19"/>
        <v>0</v>
      </c>
      <c r="L115" s="283">
        <f t="shared" si="19"/>
        <v>0</v>
      </c>
      <c r="M115" s="283">
        <f t="shared" si="19"/>
        <v>0</v>
      </c>
      <c r="N115" s="283">
        <f t="shared" si="19"/>
        <v>0</v>
      </c>
      <c r="O115" s="283">
        <f t="shared" si="19"/>
        <v>0</v>
      </c>
      <c r="P115" s="283">
        <f t="shared" si="19"/>
        <v>0</v>
      </c>
      <c r="Q115" s="283">
        <f t="shared" si="19"/>
        <v>0</v>
      </c>
      <c r="R115" s="283">
        <f t="shared" si="19"/>
        <v>0</v>
      </c>
      <c r="S115" s="283">
        <f t="shared" si="19"/>
        <v>0</v>
      </c>
      <c r="T115" s="283">
        <f t="shared" si="19"/>
        <v>0</v>
      </c>
      <c r="U115" s="283">
        <f t="shared" si="19"/>
        <v>0</v>
      </c>
      <c r="V115" s="283">
        <f t="shared" si="19"/>
        <v>0</v>
      </c>
      <c r="W115" s="283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0</v>
      </c>
      <c r="C117" s="234">
        <f t="shared" si="20"/>
        <v>0</v>
      </c>
      <c r="D117" s="234">
        <f t="shared" si="20"/>
        <v>0</v>
      </c>
      <c r="E117" s="234">
        <f t="shared" si="20"/>
        <v>0</v>
      </c>
      <c r="F117" s="234">
        <f t="shared" si="20"/>
        <v>0</v>
      </c>
      <c r="G117" s="234">
        <f t="shared" si="20"/>
        <v>0</v>
      </c>
      <c r="H117" s="234">
        <f t="shared" si="20"/>
        <v>0</v>
      </c>
      <c r="I117" s="234">
        <f t="shared" si="20"/>
        <v>0</v>
      </c>
      <c r="J117" s="234">
        <f t="shared" si="20"/>
        <v>0</v>
      </c>
      <c r="K117" s="234">
        <f t="shared" si="20"/>
        <v>0</v>
      </c>
      <c r="L117" s="234">
        <f t="shared" si="20"/>
        <v>0</v>
      </c>
      <c r="M117" s="234">
        <f t="shared" si="20"/>
        <v>0</v>
      </c>
      <c r="N117" s="234">
        <f t="shared" si="20"/>
        <v>0</v>
      </c>
      <c r="O117" s="234">
        <f t="shared" si="20"/>
        <v>0</v>
      </c>
      <c r="P117" s="234">
        <f t="shared" si="20"/>
        <v>0</v>
      </c>
      <c r="Q117" s="234">
        <f t="shared" si="20"/>
        <v>0</v>
      </c>
      <c r="R117" s="234">
        <f t="shared" si="20"/>
        <v>0</v>
      </c>
      <c r="S117" s="234">
        <f t="shared" si="20"/>
        <v>0</v>
      </c>
      <c r="T117" s="234">
        <f t="shared" si="20"/>
        <v>0</v>
      </c>
      <c r="U117" s="234">
        <f t="shared" si="20"/>
        <v>0</v>
      </c>
      <c r="V117" s="234">
        <f t="shared" si="20"/>
        <v>0</v>
      </c>
      <c r="W117" s="234">
        <f t="shared" si="20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0</v>
      </c>
      <c r="C122" s="270">
        <f t="shared" si="25"/>
        <v>0</v>
      </c>
      <c r="D122" s="270">
        <f t="shared" si="25"/>
        <v>0</v>
      </c>
      <c r="E122" s="270">
        <f t="shared" si="25"/>
        <v>0</v>
      </c>
      <c r="F122" s="270">
        <f t="shared" si="25"/>
        <v>0</v>
      </c>
      <c r="G122" s="270">
        <f t="shared" si="25"/>
        <v>0</v>
      </c>
      <c r="H122" s="270">
        <f t="shared" si="25"/>
        <v>0</v>
      </c>
      <c r="I122" s="270">
        <f t="shared" si="25"/>
        <v>0</v>
      </c>
      <c r="J122" s="270">
        <f t="shared" si="25"/>
        <v>0</v>
      </c>
      <c r="K122" s="270">
        <f t="shared" si="25"/>
        <v>0</v>
      </c>
      <c r="L122" s="270">
        <f t="shared" si="25"/>
        <v>0</v>
      </c>
      <c r="M122" s="270">
        <f t="shared" si="25"/>
        <v>0</v>
      </c>
      <c r="N122" s="270">
        <f t="shared" si="25"/>
        <v>0</v>
      </c>
      <c r="O122" s="270">
        <f t="shared" si="25"/>
        <v>0</v>
      </c>
      <c r="P122" s="270">
        <f t="shared" si="25"/>
        <v>0</v>
      </c>
      <c r="Q122" s="270">
        <f t="shared" si="25"/>
        <v>0</v>
      </c>
      <c r="R122" s="270">
        <f t="shared" si="25"/>
        <v>0</v>
      </c>
      <c r="S122" s="270">
        <f t="shared" si="25"/>
        <v>0</v>
      </c>
      <c r="T122" s="270">
        <f t="shared" si="25"/>
        <v>0</v>
      </c>
      <c r="U122" s="270">
        <f t="shared" si="25"/>
        <v>0</v>
      </c>
      <c r="V122" s="270">
        <f t="shared" si="25"/>
        <v>0</v>
      </c>
      <c r="W122" s="270">
        <f t="shared" si="25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</v>
      </c>
      <c r="C123" s="271">
        <f t="shared" si="26"/>
        <v>0</v>
      </c>
      <c r="D123" s="271">
        <f t="shared" si="26"/>
        <v>0</v>
      </c>
      <c r="E123" s="271">
        <f t="shared" si="26"/>
        <v>0</v>
      </c>
      <c r="F123" s="271">
        <f t="shared" si="26"/>
        <v>0</v>
      </c>
      <c r="G123" s="271">
        <f t="shared" si="26"/>
        <v>0</v>
      </c>
      <c r="H123" s="271">
        <f t="shared" si="26"/>
        <v>0</v>
      </c>
      <c r="I123" s="271">
        <f t="shared" si="26"/>
        <v>0</v>
      </c>
      <c r="J123" s="271">
        <f t="shared" si="26"/>
        <v>0</v>
      </c>
      <c r="K123" s="271">
        <f t="shared" si="26"/>
        <v>0</v>
      </c>
      <c r="L123" s="271">
        <f t="shared" si="26"/>
        <v>0</v>
      </c>
      <c r="M123" s="271">
        <f t="shared" si="26"/>
        <v>0</v>
      </c>
      <c r="N123" s="271">
        <f t="shared" si="26"/>
        <v>0</v>
      </c>
      <c r="O123" s="271">
        <f t="shared" si="26"/>
        <v>0</v>
      </c>
      <c r="P123" s="271">
        <f t="shared" si="26"/>
        <v>0</v>
      </c>
      <c r="Q123" s="271">
        <f t="shared" si="26"/>
        <v>0</v>
      </c>
      <c r="R123" s="271">
        <f t="shared" si="26"/>
        <v>0</v>
      </c>
      <c r="S123" s="271">
        <f t="shared" si="26"/>
        <v>0</v>
      </c>
      <c r="T123" s="271">
        <f t="shared" si="26"/>
        <v>0</v>
      </c>
      <c r="U123" s="271">
        <f t="shared" si="26"/>
        <v>0</v>
      </c>
      <c r="V123" s="271">
        <f t="shared" si="26"/>
        <v>0</v>
      </c>
      <c r="W123" s="271">
        <f t="shared" si="26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</v>
      </c>
      <c r="C125" s="271">
        <f t="shared" si="28"/>
        <v>0</v>
      </c>
      <c r="D125" s="271">
        <f t="shared" si="28"/>
        <v>0</v>
      </c>
      <c r="E125" s="271">
        <f t="shared" si="28"/>
        <v>0</v>
      </c>
      <c r="F125" s="271">
        <f t="shared" si="28"/>
        <v>0</v>
      </c>
      <c r="G125" s="271">
        <f t="shared" si="28"/>
        <v>0</v>
      </c>
      <c r="H125" s="271">
        <f t="shared" si="28"/>
        <v>0</v>
      </c>
      <c r="I125" s="271">
        <f t="shared" si="28"/>
        <v>0</v>
      </c>
      <c r="J125" s="271">
        <f t="shared" si="28"/>
        <v>0</v>
      </c>
      <c r="K125" s="271">
        <f t="shared" si="28"/>
        <v>0</v>
      </c>
      <c r="L125" s="271">
        <f t="shared" si="28"/>
        <v>0</v>
      </c>
      <c r="M125" s="271">
        <f t="shared" si="28"/>
        <v>0</v>
      </c>
      <c r="N125" s="271">
        <f t="shared" si="28"/>
        <v>0</v>
      </c>
      <c r="O125" s="271">
        <f t="shared" si="28"/>
        <v>0</v>
      </c>
      <c r="P125" s="271">
        <f t="shared" si="28"/>
        <v>0</v>
      </c>
      <c r="Q125" s="271">
        <f t="shared" si="28"/>
        <v>0</v>
      </c>
      <c r="R125" s="271">
        <f t="shared" si="28"/>
        <v>0</v>
      </c>
      <c r="S125" s="271">
        <f t="shared" si="28"/>
        <v>0</v>
      </c>
      <c r="T125" s="271">
        <f t="shared" si="28"/>
        <v>0</v>
      </c>
      <c r="U125" s="271">
        <f t="shared" si="28"/>
        <v>0</v>
      </c>
      <c r="V125" s="271">
        <f t="shared" si="28"/>
        <v>0</v>
      </c>
      <c r="W125" s="271">
        <f t="shared" si="28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</v>
      </c>
      <c r="C126" s="272">
        <f t="shared" si="29"/>
        <v>0</v>
      </c>
      <c r="D126" s="272">
        <f t="shared" si="29"/>
        <v>0</v>
      </c>
      <c r="E126" s="272">
        <f t="shared" si="29"/>
        <v>0</v>
      </c>
      <c r="F126" s="272">
        <f t="shared" si="29"/>
        <v>0</v>
      </c>
      <c r="G126" s="272">
        <f t="shared" si="29"/>
        <v>0</v>
      </c>
      <c r="H126" s="272">
        <f t="shared" si="29"/>
        <v>0</v>
      </c>
      <c r="I126" s="272">
        <f t="shared" si="29"/>
        <v>0</v>
      </c>
      <c r="J126" s="272">
        <f t="shared" si="29"/>
        <v>0</v>
      </c>
      <c r="K126" s="272">
        <f t="shared" si="29"/>
        <v>0</v>
      </c>
      <c r="L126" s="272">
        <f t="shared" si="29"/>
        <v>0</v>
      </c>
      <c r="M126" s="272">
        <f t="shared" si="29"/>
        <v>0</v>
      </c>
      <c r="N126" s="272">
        <f t="shared" si="29"/>
        <v>0</v>
      </c>
      <c r="O126" s="272">
        <f t="shared" si="29"/>
        <v>0</v>
      </c>
      <c r="P126" s="272">
        <f t="shared" si="29"/>
        <v>0</v>
      </c>
      <c r="Q126" s="272">
        <f t="shared" si="29"/>
        <v>0</v>
      </c>
      <c r="R126" s="272">
        <f t="shared" si="29"/>
        <v>0</v>
      </c>
      <c r="S126" s="272">
        <f t="shared" si="29"/>
        <v>0</v>
      </c>
      <c r="T126" s="272">
        <f t="shared" si="29"/>
        <v>0</v>
      </c>
      <c r="U126" s="272">
        <f t="shared" si="29"/>
        <v>0</v>
      </c>
      <c r="V126" s="272">
        <f t="shared" si="29"/>
        <v>0</v>
      </c>
      <c r="W126" s="272">
        <f t="shared" si="29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</v>
      </c>
      <c r="C128" s="271">
        <f t="shared" si="31"/>
        <v>0</v>
      </c>
      <c r="D128" s="271">
        <f t="shared" si="31"/>
        <v>0</v>
      </c>
      <c r="E128" s="271">
        <f t="shared" si="31"/>
        <v>0</v>
      </c>
      <c r="F128" s="271">
        <f t="shared" si="31"/>
        <v>0</v>
      </c>
      <c r="G128" s="271">
        <f t="shared" si="31"/>
        <v>0</v>
      </c>
      <c r="H128" s="271">
        <f t="shared" si="31"/>
        <v>0</v>
      </c>
      <c r="I128" s="271">
        <f t="shared" si="31"/>
        <v>0</v>
      </c>
      <c r="J128" s="271">
        <f t="shared" si="31"/>
        <v>0</v>
      </c>
      <c r="K128" s="271">
        <f t="shared" si="31"/>
        <v>0</v>
      </c>
      <c r="L128" s="271">
        <f t="shared" si="31"/>
        <v>0</v>
      </c>
      <c r="M128" s="271">
        <f t="shared" si="31"/>
        <v>0</v>
      </c>
      <c r="N128" s="271">
        <f t="shared" si="31"/>
        <v>0</v>
      </c>
      <c r="O128" s="271">
        <f t="shared" si="31"/>
        <v>0</v>
      </c>
      <c r="P128" s="271">
        <f t="shared" si="31"/>
        <v>0</v>
      </c>
      <c r="Q128" s="271">
        <f t="shared" si="31"/>
        <v>0</v>
      </c>
      <c r="R128" s="271">
        <f t="shared" si="31"/>
        <v>0</v>
      </c>
      <c r="S128" s="271">
        <f t="shared" si="31"/>
        <v>0</v>
      </c>
      <c r="T128" s="271">
        <f t="shared" si="31"/>
        <v>0</v>
      </c>
      <c r="U128" s="271">
        <f t="shared" si="31"/>
        <v>0</v>
      </c>
      <c r="V128" s="271">
        <f t="shared" si="31"/>
        <v>0</v>
      </c>
      <c r="W128" s="271">
        <f t="shared" si="31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0</v>
      </c>
      <c r="C129" s="272">
        <f t="shared" si="32"/>
        <v>0</v>
      </c>
      <c r="D129" s="272">
        <f t="shared" si="32"/>
        <v>0</v>
      </c>
      <c r="E129" s="272">
        <f t="shared" si="32"/>
        <v>0</v>
      </c>
      <c r="F129" s="272">
        <f t="shared" si="32"/>
        <v>0</v>
      </c>
      <c r="G129" s="272">
        <f t="shared" si="32"/>
        <v>0</v>
      </c>
      <c r="H129" s="272">
        <f t="shared" si="32"/>
        <v>0</v>
      </c>
      <c r="I129" s="272">
        <f t="shared" si="32"/>
        <v>0</v>
      </c>
      <c r="J129" s="272">
        <f t="shared" si="32"/>
        <v>0</v>
      </c>
      <c r="K129" s="272">
        <f t="shared" si="32"/>
        <v>0</v>
      </c>
      <c r="L129" s="272">
        <f t="shared" si="32"/>
        <v>0</v>
      </c>
      <c r="M129" s="272">
        <f t="shared" si="32"/>
        <v>0</v>
      </c>
      <c r="N129" s="272">
        <f t="shared" si="32"/>
        <v>0</v>
      </c>
      <c r="O129" s="272">
        <f t="shared" si="32"/>
        <v>0</v>
      </c>
      <c r="P129" s="272">
        <f t="shared" si="32"/>
        <v>0</v>
      </c>
      <c r="Q129" s="272">
        <f t="shared" si="32"/>
        <v>0</v>
      </c>
      <c r="R129" s="272">
        <f t="shared" si="32"/>
        <v>0</v>
      </c>
      <c r="S129" s="272">
        <f t="shared" si="32"/>
        <v>0</v>
      </c>
      <c r="T129" s="272">
        <f t="shared" si="32"/>
        <v>0</v>
      </c>
      <c r="U129" s="272">
        <f t="shared" si="32"/>
        <v>0</v>
      </c>
      <c r="V129" s="272">
        <f t="shared" si="32"/>
        <v>0</v>
      </c>
      <c r="W129" s="272">
        <f t="shared" si="32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0</v>
      </c>
      <c r="C130" s="272">
        <f t="shared" si="33"/>
        <v>0</v>
      </c>
      <c r="D130" s="272">
        <f t="shared" si="33"/>
        <v>0</v>
      </c>
      <c r="E130" s="272">
        <f t="shared" si="33"/>
        <v>0</v>
      </c>
      <c r="F130" s="272">
        <f t="shared" si="33"/>
        <v>0</v>
      </c>
      <c r="G130" s="272">
        <f t="shared" si="33"/>
        <v>0</v>
      </c>
      <c r="H130" s="272">
        <f t="shared" si="33"/>
        <v>0</v>
      </c>
      <c r="I130" s="272">
        <f t="shared" si="33"/>
        <v>0</v>
      </c>
      <c r="J130" s="272">
        <f t="shared" si="33"/>
        <v>0</v>
      </c>
      <c r="K130" s="272">
        <f t="shared" si="33"/>
        <v>0</v>
      </c>
      <c r="L130" s="272">
        <f t="shared" si="33"/>
        <v>0</v>
      </c>
      <c r="M130" s="272">
        <f t="shared" si="33"/>
        <v>0</v>
      </c>
      <c r="N130" s="272">
        <f t="shared" si="33"/>
        <v>0</v>
      </c>
      <c r="O130" s="272">
        <f t="shared" si="33"/>
        <v>0</v>
      </c>
      <c r="P130" s="272">
        <f t="shared" si="33"/>
        <v>0</v>
      </c>
      <c r="Q130" s="272">
        <f t="shared" si="33"/>
        <v>0</v>
      </c>
      <c r="R130" s="272">
        <f t="shared" si="33"/>
        <v>0</v>
      </c>
      <c r="S130" s="272">
        <f t="shared" si="33"/>
        <v>0</v>
      </c>
      <c r="T130" s="272">
        <f t="shared" si="33"/>
        <v>0</v>
      </c>
      <c r="U130" s="272">
        <f t="shared" si="33"/>
        <v>0</v>
      </c>
      <c r="V130" s="272">
        <f t="shared" si="33"/>
        <v>0</v>
      </c>
      <c r="W130" s="272">
        <f t="shared" si="33"/>
        <v>0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</v>
      </c>
      <c r="C132" s="283">
        <f t="shared" si="35"/>
        <v>0</v>
      </c>
      <c r="D132" s="283">
        <f t="shared" si="35"/>
        <v>0</v>
      </c>
      <c r="E132" s="283">
        <f t="shared" si="35"/>
        <v>0</v>
      </c>
      <c r="F132" s="283">
        <f t="shared" si="35"/>
        <v>0</v>
      </c>
      <c r="G132" s="283">
        <f t="shared" si="35"/>
        <v>0</v>
      </c>
      <c r="H132" s="283">
        <f t="shared" si="35"/>
        <v>0</v>
      </c>
      <c r="I132" s="283">
        <f t="shared" si="35"/>
        <v>0</v>
      </c>
      <c r="J132" s="283">
        <f t="shared" si="35"/>
        <v>0</v>
      </c>
      <c r="K132" s="283">
        <f t="shared" si="35"/>
        <v>0</v>
      </c>
      <c r="L132" s="283">
        <f t="shared" si="35"/>
        <v>0</v>
      </c>
      <c r="M132" s="283">
        <f t="shared" si="35"/>
        <v>0</v>
      </c>
      <c r="N132" s="283">
        <f t="shared" si="35"/>
        <v>0</v>
      </c>
      <c r="O132" s="283">
        <f t="shared" si="35"/>
        <v>0</v>
      </c>
      <c r="P132" s="283">
        <f t="shared" si="35"/>
        <v>0</v>
      </c>
      <c r="Q132" s="283">
        <f t="shared" si="35"/>
        <v>0</v>
      </c>
      <c r="R132" s="283">
        <f t="shared" si="35"/>
        <v>0</v>
      </c>
      <c r="S132" s="283">
        <f t="shared" si="35"/>
        <v>0</v>
      </c>
      <c r="T132" s="283">
        <f t="shared" si="35"/>
        <v>0</v>
      </c>
      <c r="U132" s="283">
        <f t="shared" si="35"/>
        <v>0</v>
      </c>
      <c r="V132" s="283">
        <f t="shared" si="35"/>
        <v>0</v>
      </c>
      <c r="W132" s="283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0</v>
      </c>
      <c r="C136" s="274">
        <f>IF(C$5=0,0,(C$5-C$52)/ISI_fec!C$5)</f>
        <v>0</v>
      </c>
      <c r="D136" s="274">
        <f>IF(D$5=0,0,(D$5-D$52)/ISI_fec!D$5)</f>
        <v>0</v>
      </c>
      <c r="E136" s="274">
        <f>IF(E$5=0,0,(E$5-E$52)/ISI_fec!E$5)</f>
        <v>0</v>
      </c>
      <c r="F136" s="274">
        <f>IF(F$5=0,0,(F$5-F$52)/ISI_fec!F$5)</f>
        <v>0</v>
      </c>
      <c r="G136" s="274">
        <f>IF(G$5=0,0,(G$5-G$52)/ISI_fec!G$5)</f>
        <v>0</v>
      </c>
      <c r="H136" s="274">
        <f>IF(H$5=0,0,(H$5-H$52)/ISI_fec!H$5)</f>
        <v>0</v>
      </c>
      <c r="I136" s="274">
        <f>IF(I$5=0,0,(I$5-I$52)/ISI_fec!I$5)</f>
        <v>0</v>
      </c>
      <c r="J136" s="274">
        <f>IF(J$5=0,0,(J$5-J$52)/ISI_fec!J$5)</f>
        <v>0</v>
      </c>
      <c r="K136" s="274">
        <f>IF(K$5=0,0,(K$5-K$52)/ISI_fec!K$5)</f>
        <v>0</v>
      </c>
      <c r="L136" s="274">
        <f>IF(L$5=0,0,(L$5-L$52)/ISI_fec!L$5)</f>
        <v>0</v>
      </c>
      <c r="M136" s="274">
        <f>IF(M$5=0,0,(M$5-M$52)/ISI_fec!M$5)</f>
        <v>0</v>
      </c>
      <c r="N136" s="274">
        <f>IF(N$5=0,0,(N$5-N$52)/ISI_fec!N$5)</f>
        <v>0</v>
      </c>
      <c r="O136" s="274">
        <f>IF(O$5=0,0,(O$5-O$52)/ISI_fec!O$5)</f>
        <v>0</v>
      </c>
      <c r="P136" s="274">
        <f>IF(P$5=0,0,(P$5-P$52)/ISI_fec!P$5)</f>
        <v>0</v>
      </c>
      <c r="Q136" s="274">
        <f>IF(Q$5=0,0,(Q$5-Q$52)/ISI_fec!Q$5)</f>
        <v>0</v>
      </c>
      <c r="R136" s="274">
        <f>IF(R$5=0,0,(R$5-R$52)/ISI_fec!R$5)</f>
        <v>0</v>
      </c>
      <c r="S136" s="274">
        <f>IF(S$5=0,0,(S$5-S$52)/ISI_fec!S$5)</f>
        <v>0</v>
      </c>
      <c r="T136" s="274">
        <f>IF(T$5=0,0,(T$5-T$52)/ISI_fec!T$5)</f>
        <v>0</v>
      </c>
      <c r="U136" s="274">
        <f>IF(U$5=0,0,(U$5-U$52)/ISI_fec!U$5)</f>
        <v>0</v>
      </c>
      <c r="V136" s="274">
        <f>IF(V$5=0,0,(V$5-V$52)/ISI_fec!V$5)</f>
        <v>0</v>
      </c>
      <c r="W136" s="274">
        <f>IF(W$5=0,0,(W$5-W$52)/ISI_fec!W$5)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0</v>
      </c>
      <c r="C147" s="274">
        <f>IF(C$54=0,0,(C$54-C$96)/ISI_fec!C$54)</f>
        <v>0</v>
      </c>
      <c r="D147" s="274">
        <f>IF(D$54=0,0,(D$54-D$96)/ISI_fec!D$54)</f>
        <v>0</v>
      </c>
      <c r="E147" s="274">
        <f>IF(E$54=0,0,(E$54-E$96)/ISI_fec!E$54)</f>
        <v>0</v>
      </c>
      <c r="F147" s="274">
        <f>IF(F$54=0,0,(F$54-F$96)/ISI_fec!F$54)</f>
        <v>0</v>
      </c>
      <c r="G147" s="274">
        <f>IF(G$54=0,0,(G$54-G$96)/ISI_fec!G$54)</f>
        <v>0</v>
      </c>
      <c r="H147" s="274">
        <f>IF(H$54=0,0,(H$54-H$96)/ISI_fec!H$54)</f>
        <v>0</v>
      </c>
      <c r="I147" s="274">
        <f>IF(I$54=0,0,(I$54-I$96)/ISI_fec!I$54)</f>
        <v>0</v>
      </c>
      <c r="J147" s="274">
        <f>IF(J$54=0,0,(J$54-J$96)/ISI_fec!J$54)</f>
        <v>0</v>
      </c>
      <c r="K147" s="274">
        <f>IF(K$54=0,0,(K$54-K$96)/ISI_fec!K$54)</f>
        <v>0</v>
      </c>
      <c r="L147" s="274">
        <f>IF(L$54=0,0,(L$54-L$96)/ISI_fec!L$54)</f>
        <v>0</v>
      </c>
      <c r="M147" s="274">
        <f>IF(M$54=0,0,(M$54-M$96)/ISI_fec!M$54)</f>
        <v>0</v>
      </c>
      <c r="N147" s="274">
        <f>IF(N$54=0,0,(N$54-N$96)/ISI_fec!N$54)</f>
        <v>0</v>
      </c>
      <c r="O147" s="274">
        <f>IF(O$54=0,0,(O$54-O$96)/ISI_fec!O$54)</f>
        <v>0</v>
      </c>
      <c r="P147" s="274">
        <f>IF(P$54=0,0,(P$54-P$96)/ISI_fec!P$54)</f>
        <v>0</v>
      </c>
      <c r="Q147" s="274">
        <f>IF(Q$54=0,0,(Q$54-Q$96)/ISI_fec!Q$54)</f>
        <v>0</v>
      </c>
      <c r="R147" s="274">
        <f>IF(R$54=0,0,(R$54-R$96)/ISI_fec!R$54)</f>
        <v>0</v>
      </c>
      <c r="S147" s="274">
        <f>IF(S$54=0,0,(S$54-S$96)/ISI_fec!S$54)</f>
        <v>0</v>
      </c>
      <c r="T147" s="274">
        <f>IF(T$54=0,0,(T$54-T$96)/ISI_fec!T$54)</f>
        <v>0</v>
      </c>
      <c r="U147" s="274">
        <f>IF(U$54=0,0,(U$54-U$96)/ISI_fec!U$54)</f>
        <v>0</v>
      </c>
      <c r="V147" s="274">
        <f>IF(V$54=0,0,(V$54-V$96)/ISI_fec!V$54)</f>
        <v>0</v>
      </c>
      <c r="W147" s="274">
        <f>IF(W$54=0,0,(W$54-W$96)/ISI_fec!W$54)</f>
        <v>0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</v>
      </c>
      <c r="C152" s="277">
        <f>IF(C$59=0,0,C$59/ISI_fec!C$59)</f>
        <v>0</v>
      </c>
      <c r="D152" s="277">
        <f>IF(D$59=0,0,D$59/ISI_fec!D$59)</f>
        <v>0</v>
      </c>
      <c r="E152" s="277">
        <f>IF(E$59=0,0,E$59/ISI_fec!E$59)</f>
        <v>0</v>
      </c>
      <c r="F152" s="277">
        <f>IF(F$59=0,0,F$59/ISI_fec!F$59)</f>
        <v>0</v>
      </c>
      <c r="G152" s="277">
        <f>IF(G$59=0,0,G$59/ISI_fec!G$59)</f>
        <v>0</v>
      </c>
      <c r="H152" s="277">
        <f>IF(H$59=0,0,H$59/ISI_fec!H$59)</f>
        <v>0</v>
      </c>
      <c r="I152" s="277">
        <f>IF(I$59=0,0,I$59/ISI_fec!I$59)</f>
        <v>0</v>
      </c>
      <c r="J152" s="277">
        <f>IF(J$59=0,0,J$59/ISI_fec!J$59)</f>
        <v>0</v>
      </c>
      <c r="K152" s="277">
        <f>IF(K$59=0,0,K$59/ISI_fec!K$59)</f>
        <v>0</v>
      </c>
      <c r="L152" s="277">
        <f>IF(L$59=0,0,L$59/ISI_fec!L$59)</f>
        <v>0</v>
      </c>
      <c r="M152" s="277">
        <f>IF(M$59=0,0,M$59/ISI_fec!M$59)</f>
        <v>0</v>
      </c>
      <c r="N152" s="277">
        <f>IF(N$59=0,0,N$59/ISI_fec!N$59)</f>
        <v>0</v>
      </c>
      <c r="O152" s="277">
        <f>IF(O$59=0,0,O$59/ISI_fec!O$59)</f>
        <v>0</v>
      </c>
      <c r="P152" s="277">
        <f>IF(P$59=0,0,P$59/ISI_fec!P$59)</f>
        <v>0</v>
      </c>
      <c r="Q152" s="277">
        <f>IF(Q$59=0,0,Q$59/ISI_fec!Q$59)</f>
        <v>0</v>
      </c>
      <c r="R152" s="277">
        <f>IF(R$59=0,0,R$59/ISI_fec!R$59)</f>
        <v>0</v>
      </c>
      <c r="S152" s="277">
        <f>IF(S$59=0,0,S$59/ISI_fec!S$59)</f>
        <v>0</v>
      </c>
      <c r="T152" s="277">
        <f>IF(T$59=0,0,T$59/ISI_fec!T$59)</f>
        <v>0</v>
      </c>
      <c r="U152" s="277">
        <f>IF(U$59=0,0,U$59/ISI_fec!U$59)</f>
        <v>0</v>
      </c>
      <c r="V152" s="277">
        <f>IF(V$59=0,0,V$59/ISI_fec!V$59)</f>
        <v>0</v>
      </c>
      <c r="W152" s="277">
        <f>IF(W$59=0,0,W$59/ISI_fec!W$59)</f>
        <v>0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</v>
      </c>
      <c r="C153" s="278">
        <f>IF(C$65=0,0,C$65/ISI_fec!C$65)</f>
        <v>0</v>
      </c>
      <c r="D153" s="278">
        <f>IF(D$65=0,0,D$65/ISI_fec!D$65)</f>
        <v>0</v>
      </c>
      <c r="E153" s="278">
        <f>IF(E$65=0,0,E$65/ISI_fec!E$65)</f>
        <v>0</v>
      </c>
      <c r="F153" s="278">
        <f>IF(F$65=0,0,F$65/ISI_fec!F$65)</f>
        <v>0</v>
      </c>
      <c r="G153" s="278">
        <f>IF(G$65=0,0,G$65/ISI_fec!G$65)</f>
        <v>0</v>
      </c>
      <c r="H153" s="278">
        <f>IF(H$65=0,0,H$65/ISI_fec!H$65)</f>
        <v>0</v>
      </c>
      <c r="I153" s="278">
        <f>IF(I$65=0,0,I$65/ISI_fec!I$65)</f>
        <v>0</v>
      </c>
      <c r="J153" s="278">
        <f>IF(J$65=0,0,J$65/ISI_fec!J$65)</f>
        <v>0</v>
      </c>
      <c r="K153" s="278">
        <f>IF(K$65=0,0,K$65/ISI_fec!K$65)</f>
        <v>0</v>
      </c>
      <c r="L153" s="278">
        <f>IF(L$65=0,0,L$65/ISI_fec!L$65)</f>
        <v>0</v>
      </c>
      <c r="M153" s="278">
        <f>IF(M$65=0,0,M$65/ISI_fec!M$65)</f>
        <v>0</v>
      </c>
      <c r="N153" s="278">
        <f>IF(N$65=0,0,N$65/ISI_fec!N$65)</f>
        <v>0</v>
      </c>
      <c r="O153" s="278">
        <f>IF(O$65=0,0,O$65/ISI_fec!O$65)</f>
        <v>0</v>
      </c>
      <c r="P153" s="278">
        <f>IF(P$65=0,0,P$65/ISI_fec!P$65)</f>
        <v>0</v>
      </c>
      <c r="Q153" s="278">
        <f>IF(Q$65=0,0,Q$65/ISI_fec!Q$65)</f>
        <v>0</v>
      </c>
      <c r="R153" s="278">
        <f>IF(R$65=0,0,R$65/ISI_fec!R$65)</f>
        <v>0</v>
      </c>
      <c r="S153" s="278">
        <f>IF(S$65=0,0,S$65/ISI_fec!S$65)</f>
        <v>0</v>
      </c>
      <c r="T153" s="278">
        <f>IF(T$65=0,0,T$65/ISI_fec!T$65)</f>
        <v>0</v>
      </c>
      <c r="U153" s="278">
        <f>IF(U$65=0,0,U$65/ISI_fec!U$65)</f>
        <v>0</v>
      </c>
      <c r="V153" s="278">
        <f>IF(V$65=0,0,V$65/ISI_fec!V$65)</f>
        <v>0</v>
      </c>
      <c r="W153" s="278">
        <f>IF(W$65=0,0,W$65/ISI_fec!W$65)</f>
        <v>0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</v>
      </c>
      <c r="C155" s="278">
        <f>IF(C$72=0,0,C$72/ISI_fec!C$72)</f>
        <v>0</v>
      </c>
      <c r="D155" s="278">
        <f>IF(D$72=0,0,D$72/ISI_fec!D$72)</f>
        <v>0</v>
      </c>
      <c r="E155" s="278">
        <f>IF(E$72=0,0,E$72/ISI_fec!E$72)</f>
        <v>0</v>
      </c>
      <c r="F155" s="278">
        <f>IF(F$72=0,0,F$72/ISI_fec!F$72)</f>
        <v>0</v>
      </c>
      <c r="G155" s="278">
        <f>IF(G$72=0,0,G$72/ISI_fec!G$72)</f>
        <v>0</v>
      </c>
      <c r="H155" s="278">
        <f>IF(H$72=0,0,H$72/ISI_fec!H$72)</f>
        <v>0</v>
      </c>
      <c r="I155" s="278">
        <f>IF(I$72=0,0,I$72/ISI_fec!I$72)</f>
        <v>0</v>
      </c>
      <c r="J155" s="278">
        <f>IF(J$72=0,0,J$72/ISI_fec!J$72)</f>
        <v>0</v>
      </c>
      <c r="K155" s="278">
        <f>IF(K$72=0,0,K$72/ISI_fec!K$72)</f>
        <v>0</v>
      </c>
      <c r="L155" s="278">
        <f>IF(L$72=0,0,L$72/ISI_fec!L$72)</f>
        <v>0</v>
      </c>
      <c r="M155" s="278">
        <f>IF(M$72=0,0,M$72/ISI_fec!M$72)</f>
        <v>0</v>
      </c>
      <c r="N155" s="278">
        <f>IF(N$72=0,0,N$72/ISI_fec!N$72)</f>
        <v>0</v>
      </c>
      <c r="O155" s="278">
        <f>IF(O$72=0,0,O$72/ISI_fec!O$72)</f>
        <v>0</v>
      </c>
      <c r="P155" s="278">
        <f>IF(P$72=0,0,P$72/ISI_fec!P$72)</f>
        <v>0</v>
      </c>
      <c r="Q155" s="278">
        <f>IF(Q$72=0,0,Q$72/ISI_fec!Q$72)</f>
        <v>0</v>
      </c>
      <c r="R155" s="278">
        <f>IF(R$72=0,0,R$72/ISI_fec!R$72)</f>
        <v>0</v>
      </c>
      <c r="S155" s="278">
        <f>IF(S$72=0,0,S$72/ISI_fec!S$72)</f>
        <v>0</v>
      </c>
      <c r="T155" s="278">
        <f>IF(T$72=0,0,T$72/ISI_fec!T$72)</f>
        <v>0</v>
      </c>
      <c r="U155" s="278">
        <f>IF(U$72=0,0,U$72/ISI_fec!U$72)</f>
        <v>0</v>
      </c>
      <c r="V155" s="278">
        <f>IF(V$72=0,0,V$72/ISI_fec!V$72)</f>
        <v>0</v>
      </c>
      <c r="W155" s="278">
        <f>IF(W$72=0,0,W$72/ISI_fec!W$72)</f>
        <v>0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</v>
      </c>
      <c r="C156" s="279">
        <f>IF(C$79=0,0,C$79/ISI_fec!C$79)</f>
        <v>0</v>
      </c>
      <c r="D156" s="279">
        <f>IF(D$79=0,0,D$79/ISI_fec!D$79)</f>
        <v>0</v>
      </c>
      <c r="E156" s="279">
        <f>IF(E$79=0,0,E$79/ISI_fec!E$79)</f>
        <v>0</v>
      </c>
      <c r="F156" s="279">
        <f>IF(F$79=0,0,F$79/ISI_fec!F$79)</f>
        <v>0</v>
      </c>
      <c r="G156" s="279">
        <f>IF(G$79=0,0,G$79/ISI_fec!G$79)</f>
        <v>0</v>
      </c>
      <c r="H156" s="279">
        <f>IF(H$79=0,0,H$79/ISI_fec!H$79)</f>
        <v>0</v>
      </c>
      <c r="I156" s="279">
        <f>IF(I$79=0,0,I$79/ISI_fec!I$79)</f>
        <v>0</v>
      </c>
      <c r="J156" s="279">
        <f>IF(J$79=0,0,J$79/ISI_fec!J$79)</f>
        <v>0</v>
      </c>
      <c r="K156" s="279">
        <f>IF(K$79=0,0,K$79/ISI_fec!K$79)</f>
        <v>0</v>
      </c>
      <c r="L156" s="279">
        <f>IF(L$79=0,0,L$79/ISI_fec!L$79)</f>
        <v>0</v>
      </c>
      <c r="M156" s="279">
        <f>IF(M$79=0,0,M$79/ISI_fec!M$79)</f>
        <v>0</v>
      </c>
      <c r="N156" s="279">
        <f>IF(N$79=0,0,N$79/ISI_fec!N$79)</f>
        <v>0</v>
      </c>
      <c r="O156" s="279">
        <f>IF(O$79=0,0,O$79/ISI_fec!O$79)</f>
        <v>0</v>
      </c>
      <c r="P156" s="279">
        <f>IF(P$79=0,0,P$79/ISI_fec!P$79)</f>
        <v>0</v>
      </c>
      <c r="Q156" s="279">
        <f>IF(Q$79=0,0,Q$79/ISI_fec!Q$79)</f>
        <v>0</v>
      </c>
      <c r="R156" s="279">
        <f>IF(R$79=0,0,R$79/ISI_fec!R$79)</f>
        <v>0</v>
      </c>
      <c r="S156" s="279">
        <f>IF(S$79=0,0,S$79/ISI_fec!S$79)</f>
        <v>0</v>
      </c>
      <c r="T156" s="279">
        <f>IF(T$79=0,0,T$79/ISI_fec!T$79)</f>
        <v>0</v>
      </c>
      <c r="U156" s="279">
        <f>IF(U$79=0,0,U$79/ISI_fec!U$79)</f>
        <v>0</v>
      </c>
      <c r="V156" s="279">
        <f>IF(V$79=0,0,V$79/ISI_fec!V$79)</f>
        <v>0</v>
      </c>
      <c r="W156" s="279">
        <f>IF(W$79=0,0,W$79/ISI_fec!W$79)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CY: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0</v>
      </c>
      <c r="C3" s="205">
        <f t="shared" si="0"/>
        <v>0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0</v>
      </c>
      <c r="M3" s="205">
        <f t="shared" si="0"/>
        <v>0</v>
      </c>
      <c r="N3" s="205">
        <f t="shared" si="0"/>
        <v>0</v>
      </c>
      <c r="O3" s="205">
        <f t="shared" si="0"/>
        <v>0</v>
      </c>
      <c r="P3" s="205">
        <f t="shared" si="0"/>
        <v>0</v>
      </c>
      <c r="Q3" s="205">
        <f t="shared" si="0"/>
        <v>0</v>
      </c>
      <c r="R3" s="205">
        <f t="shared" si="0"/>
        <v>0</v>
      </c>
      <c r="S3" s="205">
        <f t="shared" si="0"/>
        <v>0</v>
      </c>
      <c r="T3" s="205">
        <f t="shared" si="0"/>
        <v>0</v>
      </c>
      <c r="U3" s="205">
        <f t="shared" si="0"/>
        <v>0</v>
      </c>
      <c r="V3" s="205">
        <f t="shared" si="0"/>
        <v>0</v>
      </c>
      <c r="W3" s="205">
        <f t="shared" si="0"/>
        <v>0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0</v>
      </c>
      <c r="C5" s="284">
        <f t="shared" si="1"/>
        <v>0</v>
      </c>
      <c r="D5" s="284">
        <f t="shared" si="1"/>
        <v>0</v>
      </c>
      <c r="E5" s="284">
        <f t="shared" si="1"/>
        <v>0</v>
      </c>
      <c r="F5" s="284">
        <f t="shared" si="1"/>
        <v>0</v>
      </c>
      <c r="G5" s="284">
        <f t="shared" si="1"/>
        <v>0</v>
      </c>
      <c r="H5" s="284">
        <f t="shared" si="1"/>
        <v>0</v>
      </c>
      <c r="I5" s="284">
        <f t="shared" si="1"/>
        <v>0</v>
      </c>
      <c r="J5" s="284">
        <f t="shared" si="1"/>
        <v>0</v>
      </c>
      <c r="K5" s="284">
        <f t="shared" si="1"/>
        <v>0</v>
      </c>
      <c r="L5" s="284">
        <f t="shared" si="1"/>
        <v>0</v>
      </c>
      <c r="M5" s="284">
        <f t="shared" si="1"/>
        <v>0</v>
      </c>
      <c r="N5" s="284">
        <f t="shared" si="1"/>
        <v>0</v>
      </c>
      <c r="O5" s="284">
        <f t="shared" si="1"/>
        <v>0</v>
      </c>
      <c r="P5" s="284">
        <f t="shared" si="1"/>
        <v>0</v>
      </c>
      <c r="Q5" s="284">
        <f t="shared" si="1"/>
        <v>0</v>
      </c>
      <c r="R5" s="284">
        <f t="shared" si="1"/>
        <v>0</v>
      </c>
      <c r="S5" s="284">
        <f t="shared" si="1"/>
        <v>0</v>
      </c>
      <c r="T5" s="284">
        <f t="shared" si="1"/>
        <v>0</v>
      </c>
      <c r="U5" s="284">
        <f t="shared" si="1"/>
        <v>0</v>
      </c>
      <c r="V5" s="284">
        <f t="shared" si="1"/>
        <v>0</v>
      </c>
      <c r="W5" s="284">
        <f t="shared" si="1"/>
        <v>0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0</v>
      </c>
      <c r="C7" s="284">
        <v>0</v>
      </c>
      <c r="D7" s="284">
        <v>0</v>
      </c>
      <c r="E7" s="284">
        <v>0</v>
      </c>
      <c r="F7" s="284">
        <v>0</v>
      </c>
      <c r="G7" s="284">
        <v>0</v>
      </c>
      <c r="H7" s="284">
        <v>0</v>
      </c>
      <c r="I7" s="284">
        <v>0</v>
      </c>
      <c r="J7" s="284">
        <v>0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25">
      <c r="A8" s="49" t="s">
        <v>45</v>
      </c>
      <c r="B8" s="244">
        <v>0</v>
      </c>
      <c r="C8" s="244">
        <v>0</v>
      </c>
      <c r="D8" s="244">
        <v>0</v>
      </c>
      <c r="E8" s="244">
        <v>0</v>
      </c>
      <c r="F8" s="244">
        <v>0</v>
      </c>
      <c r="G8" s="244">
        <v>0</v>
      </c>
      <c r="H8" s="244">
        <v>0</v>
      </c>
      <c r="I8" s="244">
        <v>0</v>
      </c>
      <c r="J8" s="244">
        <v>0</v>
      </c>
      <c r="K8" s="244">
        <v>0</v>
      </c>
      <c r="L8" s="244">
        <v>0</v>
      </c>
      <c r="M8" s="244">
        <v>0</v>
      </c>
      <c r="N8" s="244">
        <v>0</v>
      </c>
      <c r="O8" s="244">
        <v>0</v>
      </c>
      <c r="P8" s="244">
        <v>0</v>
      </c>
      <c r="Q8" s="244">
        <v>0</v>
      </c>
      <c r="R8" s="244">
        <v>0</v>
      </c>
      <c r="S8" s="244">
        <v>0</v>
      </c>
      <c r="T8" s="244">
        <v>0</v>
      </c>
      <c r="U8" s="244">
        <v>0</v>
      </c>
      <c r="V8" s="244">
        <v>0</v>
      </c>
      <c r="W8" s="244">
        <v>0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0</v>
      </c>
      <c r="C12" s="284">
        <f t="shared" si="2"/>
        <v>0</v>
      </c>
      <c r="D12" s="284">
        <f t="shared" si="2"/>
        <v>0</v>
      </c>
      <c r="E12" s="284">
        <f t="shared" si="2"/>
        <v>0</v>
      </c>
      <c r="F12" s="284">
        <f t="shared" si="2"/>
        <v>0</v>
      </c>
      <c r="G12" s="284">
        <f t="shared" si="2"/>
        <v>0</v>
      </c>
      <c r="H12" s="284">
        <f t="shared" si="2"/>
        <v>0</v>
      </c>
      <c r="I12" s="284">
        <f t="shared" si="2"/>
        <v>0</v>
      </c>
      <c r="J12" s="284">
        <f t="shared" si="2"/>
        <v>0</v>
      </c>
      <c r="K12" s="284">
        <f t="shared" si="2"/>
        <v>0</v>
      </c>
      <c r="L12" s="284">
        <f t="shared" si="2"/>
        <v>0</v>
      </c>
      <c r="M12" s="284">
        <f t="shared" si="2"/>
        <v>0</v>
      </c>
      <c r="N12" s="284">
        <f t="shared" si="2"/>
        <v>0</v>
      </c>
      <c r="O12" s="284">
        <f t="shared" si="2"/>
        <v>0</v>
      </c>
      <c r="P12" s="284">
        <f t="shared" si="2"/>
        <v>0</v>
      </c>
      <c r="Q12" s="284">
        <f t="shared" si="2"/>
        <v>0</v>
      </c>
      <c r="R12" s="284">
        <f t="shared" si="2"/>
        <v>0</v>
      </c>
      <c r="S12" s="284">
        <f t="shared" si="2"/>
        <v>0</v>
      </c>
      <c r="T12" s="284">
        <f t="shared" si="2"/>
        <v>0</v>
      </c>
      <c r="U12" s="284">
        <f t="shared" si="2"/>
        <v>0</v>
      </c>
      <c r="V12" s="284">
        <f t="shared" si="2"/>
        <v>0</v>
      </c>
      <c r="W12" s="284">
        <f t="shared" si="2"/>
        <v>0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0</v>
      </c>
      <c r="C14" s="284">
        <v>0</v>
      </c>
      <c r="D14" s="284">
        <v>0</v>
      </c>
      <c r="E14" s="284">
        <v>0</v>
      </c>
      <c r="F14" s="284">
        <v>0</v>
      </c>
      <c r="G14" s="284">
        <v>0</v>
      </c>
      <c r="H14" s="284">
        <v>0</v>
      </c>
      <c r="I14" s="284">
        <v>0</v>
      </c>
      <c r="J14" s="284">
        <v>0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25">
      <c r="A15" s="49" t="s">
        <v>445</v>
      </c>
      <c r="B15" s="244">
        <v>0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244">
        <v>0</v>
      </c>
      <c r="I15" s="244">
        <v>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  <c r="O15" s="244">
        <v>0</v>
      </c>
      <c r="P15" s="244">
        <v>0</v>
      </c>
      <c r="Q15" s="244">
        <v>0</v>
      </c>
      <c r="R15" s="244">
        <v>0</v>
      </c>
      <c r="S15" s="244">
        <v>0</v>
      </c>
      <c r="T15" s="244">
        <v>0</v>
      </c>
      <c r="U15" s="244">
        <v>0</v>
      </c>
      <c r="V15" s="244">
        <v>0</v>
      </c>
      <c r="W15" s="244">
        <v>0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0</v>
      </c>
      <c r="C19" s="284">
        <f t="shared" si="3"/>
        <v>0</v>
      </c>
      <c r="D19" s="284">
        <f t="shared" si="3"/>
        <v>0</v>
      </c>
      <c r="E19" s="284">
        <f t="shared" si="3"/>
        <v>0</v>
      </c>
      <c r="F19" s="284">
        <f t="shared" si="3"/>
        <v>0</v>
      </c>
      <c r="G19" s="284">
        <f t="shared" si="3"/>
        <v>0</v>
      </c>
      <c r="H19" s="284">
        <f t="shared" si="3"/>
        <v>0</v>
      </c>
      <c r="I19" s="284">
        <f t="shared" si="3"/>
        <v>0</v>
      </c>
      <c r="J19" s="284">
        <f t="shared" si="3"/>
        <v>0</v>
      </c>
      <c r="K19" s="284">
        <f t="shared" si="3"/>
        <v>0</v>
      </c>
      <c r="L19" s="284">
        <f t="shared" si="3"/>
        <v>0</v>
      </c>
      <c r="M19" s="284">
        <f t="shared" si="3"/>
        <v>0</v>
      </c>
      <c r="N19" s="284">
        <f t="shared" si="3"/>
        <v>0</v>
      </c>
      <c r="O19" s="284">
        <f t="shared" si="3"/>
        <v>0</v>
      </c>
      <c r="P19" s="284">
        <f t="shared" si="3"/>
        <v>0</v>
      </c>
      <c r="Q19" s="284">
        <f t="shared" si="3"/>
        <v>0</v>
      </c>
      <c r="R19" s="284">
        <f t="shared" si="3"/>
        <v>0</v>
      </c>
      <c r="S19" s="284">
        <f t="shared" si="3"/>
        <v>0</v>
      </c>
      <c r="T19" s="284">
        <f t="shared" si="3"/>
        <v>0</v>
      </c>
      <c r="U19" s="284">
        <f t="shared" si="3"/>
        <v>0</v>
      </c>
      <c r="V19" s="284">
        <f t="shared" si="3"/>
        <v>0</v>
      </c>
      <c r="W19" s="284">
        <f t="shared" si="3"/>
        <v>0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284">
        <v>0</v>
      </c>
      <c r="N21" s="284">
        <v>0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DA21" s="94" t="s">
        <v>450</v>
      </c>
    </row>
    <row r="22" spans="1:105" ht="12" customHeight="1" x14ac:dyDescent="0.25">
      <c r="A22" s="49" t="s">
        <v>445</v>
      </c>
      <c r="B22" s="244">
        <v>0</v>
      </c>
      <c r="C22" s="244">
        <v>0</v>
      </c>
      <c r="D22" s="244">
        <v>0</v>
      </c>
      <c r="E22" s="244">
        <v>0</v>
      </c>
      <c r="F22" s="244">
        <v>0</v>
      </c>
      <c r="G22" s="244">
        <v>0</v>
      </c>
      <c r="H22" s="244">
        <v>0</v>
      </c>
      <c r="I22" s="244">
        <v>0</v>
      </c>
      <c r="J22" s="244">
        <v>0</v>
      </c>
      <c r="K22" s="244">
        <v>0</v>
      </c>
      <c r="L22" s="244">
        <v>0</v>
      </c>
      <c r="M22" s="244">
        <v>0</v>
      </c>
      <c r="N22" s="244">
        <v>0</v>
      </c>
      <c r="O22" s="244">
        <v>0</v>
      </c>
      <c r="P22" s="244">
        <v>0</v>
      </c>
      <c r="Q22" s="244">
        <v>0</v>
      </c>
      <c r="R22" s="244">
        <v>0</v>
      </c>
      <c r="S22" s="244">
        <v>0</v>
      </c>
      <c r="T22" s="244">
        <v>0</v>
      </c>
      <c r="U22" s="244">
        <v>0</v>
      </c>
      <c r="V22" s="244">
        <v>0</v>
      </c>
      <c r="W22" s="244">
        <v>0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0</v>
      </c>
      <c r="G28" s="244">
        <v>0</v>
      </c>
      <c r="H28" s="244">
        <v>0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0</v>
      </c>
      <c r="E31" s="284">
        <f t="shared" si="6"/>
        <v>0</v>
      </c>
      <c r="F31" s="284">
        <f t="shared" si="6"/>
        <v>0</v>
      </c>
      <c r="G31" s="284">
        <f t="shared" si="6"/>
        <v>0</v>
      </c>
      <c r="H31" s="284">
        <f t="shared" si="6"/>
        <v>0</v>
      </c>
      <c r="I31" s="284">
        <f t="shared" si="6"/>
        <v>0</v>
      </c>
      <c r="J31" s="284">
        <f t="shared" si="6"/>
        <v>0</v>
      </c>
      <c r="K31" s="284">
        <f t="shared" si="6"/>
        <v>0</v>
      </c>
      <c r="L31" s="284">
        <f t="shared" si="6"/>
        <v>0</v>
      </c>
      <c r="M31" s="284">
        <f t="shared" si="6"/>
        <v>0</v>
      </c>
      <c r="N31" s="284">
        <f t="shared" si="6"/>
        <v>0</v>
      </c>
      <c r="O31" s="284">
        <f t="shared" si="6"/>
        <v>0</v>
      </c>
      <c r="P31" s="284">
        <f t="shared" si="6"/>
        <v>0</v>
      </c>
      <c r="Q31" s="284">
        <f t="shared" si="6"/>
        <v>0</v>
      </c>
      <c r="R31" s="284">
        <f t="shared" si="6"/>
        <v>0</v>
      </c>
      <c r="S31" s="284">
        <f t="shared" si="6"/>
        <v>0</v>
      </c>
      <c r="T31" s="284">
        <f t="shared" si="6"/>
        <v>0</v>
      </c>
      <c r="U31" s="284">
        <f t="shared" si="6"/>
        <v>0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0</v>
      </c>
      <c r="F33" s="284">
        <f t="shared" si="8"/>
        <v>0</v>
      </c>
      <c r="G33" s="284">
        <f t="shared" si="8"/>
        <v>0</v>
      </c>
      <c r="H33" s="284">
        <f t="shared" si="8"/>
        <v>0</v>
      </c>
      <c r="I33" s="284">
        <f t="shared" si="8"/>
        <v>0</v>
      </c>
      <c r="J33" s="284">
        <f t="shared" si="8"/>
        <v>0</v>
      </c>
      <c r="K33" s="284">
        <f t="shared" si="8"/>
        <v>0</v>
      </c>
      <c r="L33" s="284">
        <f t="shared" si="8"/>
        <v>0</v>
      </c>
      <c r="M33" s="284">
        <f t="shared" si="8"/>
        <v>0</v>
      </c>
      <c r="N33" s="284">
        <f t="shared" si="8"/>
        <v>0</v>
      </c>
      <c r="O33" s="284">
        <f t="shared" si="8"/>
        <v>0</v>
      </c>
      <c r="P33" s="284">
        <f t="shared" si="8"/>
        <v>0</v>
      </c>
      <c r="Q33" s="284">
        <f t="shared" si="8"/>
        <v>0</v>
      </c>
      <c r="R33" s="284">
        <f t="shared" si="8"/>
        <v>0</v>
      </c>
      <c r="S33" s="284">
        <f t="shared" si="8"/>
        <v>0</v>
      </c>
      <c r="T33" s="284">
        <f t="shared" si="8"/>
        <v>0</v>
      </c>
      <c r="U33" s="284">
        <f t="shared" si="8"/>
        <v>0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0</v>
      </c>
      <c r="F34" s="244">
        <f t="shared" si="9"/>
        <v>0</v>
      </c>
      <c r="G34" s="244">
        <f t="shared" si="9"/>
        <v>0</v>
      </c>
      <c r="H34" s="244">
        <f t="shared" si="9"/>
        <v>0</v>
      </c>
      <c r="I34" s="244">
        <f t="shared" si="9"/>
        <v>0</v>
      </c>
      <c r="J34" s="244">
        <f t="shared" si="9"/>
        <v>0</v>
      </c>
      <c r="K34" s="244">
        <f t="shared" si="9"/>
        <v>0</v>
      </c>
      <c r="L34" s="244">
        <f t="shared" si="9"/>
        <v>0</v>
      </c>
      <c r="M34" s="244">
        <f t="shared" si="9"/>
        <v>0</v>
      </c>
      <c r="N34" s="244">
        <f t="shared" si="9"/>
        <v>0</v>
      </c>
      <c r="O34" s="244">
        <f t="shared" si="9"/>
        <v>0</v>
      </c>
      <c r="P34" s="244">
        <f t="shared" si="9"/>
        <v>0</v>
      </c>
      <c r="Q34" s="244">
        <f t="shared" si="9"/>
        <v>0</v>
      </c>
      <c r="R34" s="244">
        <f t="shared" si="9"/>
        <v>0</v>
      </c>
      <c r="S34" s="244">
        <f t="shared" si="9"/>
        <v>0</v>
      </c>
      <c r="T34" s="244">
        <f t="shared" si="9"/>
        <v>0</v>
      </c>
      <c r="U34" s="244">
        <f t="shared" si="9"/>
        <v>0</v>
      </c>
      <c r="V34" s="244">
        <f t="shared" si="9"/>
        <v>0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0</v>
      </c>
      <c r="C37" s="284">
        <f t="shared" si="11"/>
        <v>0</v>
      </c>
      <c r="D37" s="284">
        <f t="shared" si="11"/>
        <v>0</v>
      </c>
      <c r="E37" s="284">
        <f t="shared" si="11"/>
        <v>0</v>
      </c>
      <c r="F37" s="284">
        <f t="shared" si="11"/>
        <v>0</v>
      </c>
      <c r="G37" s="284">
        <f t="shared" si="11"/>
        <v>0</v>
      </c>
      <c r="H37" s="284">
        <f t="shared" si="11"/>
        <v>0</v>
      </c>
      <c r="I37" s="284">
        <f t="shared" si="11"/>
        <v>0</v>
      </c>
      <c r="J37" s="284">
        <f t="shared" si="11"/>
        <v>0</v>
      </c>
      <c r="K37" s="284">
        <f t="shared" si="11"/>
        <v>0</v>
      </c>
      <c r="L37" s="284">
        <f t="shared" si="11"/>
        <v>0</v>
      </c>
      <c r="M37" s="284">
        <f t="shared" si="11"/>
        <v>0</v>
      </c>
      <c r="N37" s="284">
        <f t="shared" si="11"/>
        <v>0</v>
      </c>
      <c r="O37" s="284">
        <f t="shared" si="11"/>
        <v>0</v>
      </c>
      <c r="P37" s="284">
        <f t="shared" si="11"/>
        <v>0</v>
      </c>
      <c r="Q37" s="284">
        <f t="shared" si="11"/>
        <v>0</v>
      </c>
      <c r="R37" s="284">
        <f t="shared" si="11"/>
        <v>0</v>
      </c>
      <c r="S37" s="284">
        <f t="shared" si="11"/>
        <v>0</v>
      </c>
      <c r="T37" s="284">
        <f t="shared" si="11"/>
        <v>0</v>
      </c>
      <c r="U37" s="284">
        <f t="shared" si="11"/>
        <v>0</v>
      </c>
      <c r="V37" s="284">
        <f t="shared" si="11"/>
        <v>0</v>
      </c>
      <c r="W37" s="284">
        <f t="shared" si="11"/>
        <v>0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0</v>
      </c>
      <c r="C39" s="284">
        <f t="shared" si="13"/>
        <v>0</v>
      </c>
      <c r="D39" s="284">
        <f t="shared" si="13"/>
        <v>0</v>
      </c>
      <c r="E39" s="284">
        <f t="shared" si="13"/>
        <v>0</v>
      </c>
      <c r="F39" s="284">
        <f t="shared" si="13"/>
        <v>0</v>
      </c>
      <c r="G39" s="284">
        <f t="shared" si="13"/>
        <v>0</v>
      </c>
      <c r="H39" s="284">
        <f t="shared" si="13"/>
        <v>0</v>
      </c>
      <c r="I39" s="284">
        <f t="shared" si="13"/>
        <v>0</v>
      </c>
      <c r="J39" s="284">
        <f t="shared" si="13"/>
        <v>0</v>
      </c>
      <c r="K39" s="284">
        <f t="shared" si="13"/>
        <v>0</v>
      </c>
      <c r="L39" s="284">
        <f t="shared" si="13"/>
        <v>0</v>
      </c>
      <c r="M39" s="284">
        <f t="shared" si="13"/>
        <v>0</v>
      </c>
      <c r="N39" s="284">
        <f t="shared" si="13"/>
        <v>0</v>
      </c>
      <c r="O39" s="284">
        <f t="shared" si="13"/>
        <v>0</v>
      </c>
      <c r="P39" s="284">
        <f t="shared" si="13"/>
        <v>0</v>
      </c>
      <c r="Q39" s="284">
        <f t="shared" si="13"/>
        <v>0</v>
      </c>
      <c r="R39" s="284">
        <f t="shared" si="13"/>
        <v>0</v>
      </c>
      <c r="S39" s="284">
        <f t="shared" si="13"/>
        <v>0</v>
      </c>
      <c r="T39" s="284">
        <f t="shared" si="13"/>
        <v>0</v>
      </c>
      <c r="U39" s="284">
        <f t="shared" si="13"/>
        <v>0</v>
      </c>
      <c r="V39" s="284">
        <f t="shared" si="13"/>
        <v>0</v>
      </c>
      <c r="W39" s="284">
        <f t="shared" si="13"/>
        <v>0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0</v>
      </c>
      <c r="C40" s="244">
        <f t="shared" si="14"/>
        <v>0</v>
      </c>
      <c r="D40" s="244">
        <f t="shared" si="14"/>
        <v>0</v>
      </c>
      <c r="E40" s="244">
        <f t="shared" si="14"/>
        <v>0</v>
      </c>
      <c r="F40" s="244">
        <f t="shared" si="14"/>
        <v>0</v>
      </c>
      <c r="G40" s="244">
        <f t="shared" si="14"/>
        <v>0</v>
      </c>
      <c r="H40" s="244">
        <f t="shared" si="14"/>
        <v>0</v>
      </c>
      <c r="I40" s="244">
        <f t="shared" si="14"/>
        <v>0</v>
      </c>
      <c r="J40" s="244">
        <f t="shared" si="14"/>
        <v>0</v>
      </c>
      <c r="K40" s="244">
        <f t="shared" si="14"/>
        <v>0</v>
      </c>
      <c r="L40" s="244">
        <f t="shared" si="14"/>
        <v>0</v>
      </c>
      <c r="M40" s="244">
        <f t="shared" si="14"/>
        <v>0</v>
      </c>
      <c r="N40" s="244">
        <f t="shared" si="14"/>
        <v>0</v>
      </c>
      <c r="O40" s="244">
        <f t="shared" si="14"/>
        <v>0</v>
      </c>
      <c r="P40" s="244">
        <f t="shared" si="14"/>
        <v>0</v>
      </c>
      <c r="Q40" s="244">
        <f t="shared" si="14"/>
        <v>0</v>
      </c>
      <c r="R40" s="244">
        <f t="shared" si="14"/>
        <v>0</v>
      </c>
      <c r="S40" s="244">
        <f t="shared" si="14"/>
        <v>0</v>
      </c>
      <c r="T40" s="244">
        <f t="shared" si="14"/>
        <v>0</v>
      </c>
      <c r="U40" s="244">
        <f t="shared" si="14"/>
        <v>0</v>
      </c>
      <c r="V40" s="244">
        <f t="shared" si="14"/>
        <v>0</v>
      </c>
      <c r="W40" s="244">
        <f t="shared" si="14"/>
        <v>0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0</v>
      </c>
      <c r="C43" s="212">
        <v>0</v>
      </c>
      <c r="D43" s="212">
        <v>0</v>
      </c>
      <c r="E43" s="212">
        <v>0</v>
      </c>
      <c r="F43" s="212">
        <v>0</v>
      </c>
      <c r="G43" s="212">
        <v>0</v>
      </c>
      <c r="H43" s="212">
        <v>0</v>
      </c>
      <c r="I43" s="212">
        <v>0</v>
      </c>
      <c r="J43" s="212">
        <v>0</v>
      </c>
      <c r="K43" s="212">
        <v>0</v>
      </c>
      <c r="L43" s="212">
        <v>0</v>
      </c>
      <c r="M43" s="212">
        <v>0</v>
      </c>
      <c r="N43" s="212">
        <v>0</v>
      </c>
      <c r="O43" s="212">
        <v>0</v>
      </c>
      <c r="P43" s="212">
        <v>0</v>
      </c>
      <c r="Q43" s="212">
        <v>0</v>
      </c>
      <c r="R43" s="212">
        <v>0</v>
      </c>
      <c r="S43" s="212">
        <v>0</v>
      </c>
      <c r="T43" s="212">
        <v>0</v>
      </c>
      <c r="U43" s="212">
        <v>0</v>
      </c>
      <c r="V43" s="212">
        <v>0</v>
      </c>
      <c r="W43" s="212">
        <v>0</v>
      </c>
      <c r="DA43" s="109" t="s">
        <v>459</v>
      </c>
    </row>
    <row r="44" spans="1:105" ht="12" customHeight="1" x14ac:dyDescent="0.25">
      <c r="A44" s="24" t="s">
        <v>30</v>
      </c>
      <c r="B44" s="215">
        <v>0</v>
      </c>
      <c r="C44" s="215">
        <v>0</v>
      </c>
      <c r="D44" s="215">
        <v>0</v>
      </c>
      <c r="E44" s="215">
        <v>0</v>
      </c>
      <c r="F44" s="215">
        <v>0</v>
      </c>
      <c r="G44" s="215">
        <v>0</v>
      </c>
      <c r="H44" s="215">
        <v>0</v>
      </c>
      <c r="I44" s="215">
        <v>0</v>
      </c>
      <c r="J44" s="215">
        <v>0</v>
      </c>
      <c r="K44" s="215">
        <v>0</v>
      </c>
      <c r="L44" s="215">
        <v>0</v>
      </c>
      <c r="M44" s="215">
        <v>0</v>
      </c>
      <c r="N44" s="215">
        <v>0</v>
      </c>
      <c r="O44" s="215">
        <v>0</v>
      </c>
      <c r="P44" s="215">
        <v>0</v>
      </c>
      <c r="Q44" s="215">
        <v>0</v>
      </c>
      <c r="R44" s="215">
        <v>0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0</v>
      </c>
      <c r="C45" s="206">
        <f t="shared" si="15"/>
        <v>0</v>
      </c>
      <c r="D45" s="206">
        <f t="shared" si="15"/>
        <v>0</v>
      </c>
      <c r="E45" s="206">
        <f t="shared" si="15"/>
        <v>0</v>
      </c>
      <c r="F45" s="206">
        <f t="shared" si="15"/>
        <v>0</v>
      </c>
      <c r="G45" s="206">
        <f t="shared" si="15"/>
        <v>0</v>
      </c>
      <c r="H45" s="206">
        <f t="shared" si="15"/>
        <v>0</v>
      </c>
      <c r="I45" s="206">
        <f t="shared" si="15"/>
        <v>0</v>
      </c>
      <c r="J45" s="206">
        <f t="shared" si="15"/>
        <v>0</v>
      </c>
      <c r="K45" s="206">
        <f t="shared" si="15"/>
        <v>0</v>
      </c>
      <c r="L45" s="206">
        <f t="shared" si="15"/>
        <v>0</v>
      </c>
      <c r="M45" s="206">
        <f t="shared" si="15"/>
        <v>0</v>
      </c>
      <c r="N45" s="206">
        <f t="shared" si="15"/>
        <v>0</v>
      </c>
      <c r="O45" s="206">
        <f t="shared" si="15"/>
        <v>0</v>
      </c>
      <c r="P45" s="206">
        <f t="shared" si="15"/>
        <v>0</v>
      </c>
      <c r="Q45" s="206">
        <f t="shared" si="15"/>
        <v>0</v>
      </c>
      <c r="R45" s="206">
        <f t="shared" si="15"/>
        <v>0</v>
      </c>
      <c r="S45" s="206">
        <f t="shared" si="15"/>
        <v>0</v>
      </c>
      <c r="T45" s="206">
        <f t="shared" si="15"/>
        <v>0</v>
      </c>
      <c r="U45" s="206">
        <f t="shared" si="15"/>
        <v>0</v>
      </c>
      <c r="V45" s="206">
        <f t="shared" si="15"/>
        <v>0</v>
      </c>
      <c r="W45" s="206">
        <f t="shared" si="15"/>
        <v>0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462</v>
      </c>
    </row>
    <row r="48" spans="1:105" ht="12" customHeight="1" x14ac:dyDescent="0.25">
      <c r="A48" s="18" t="s">
        <v>69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463</v>
      </c>
    </row>
    <row r="49" spans="1:105" ht="12" customHeight="1" x14ac:dyDescent="0.25">
      <c r="A49" s="18" t="s">
        <v>70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0</v>
      </c>
      <c r="C51" s="206">
        <f t="shared" si="16"/>
        <v>0</v>
      </c>
      <c r="D51" s="206">
        <f t="shared" si="16"/>
        <v>0</v>
      </c>
      <c r="E51" s="206">
        <f t="shared" si="16"/>
        <v>0</v>
      </c>
      <c r="F51" s="206">
        <f t="shared" si="16"/>
        <v>0</v>
      </c>
      <c r="G51" s="206">
        <f t="shared" si="16"/>
        <v>0</v>
      </c>
      <c r="H51" s="206">
        <f t="shared" si="16"/>
        <v>0</v>
      </c>
      <c r="I51" s="206">
        <f t="shared" si="16"/>
        <v>0</v>
      </c>
      <c r="J51" s="206">
        <f t="shared" si="16"/>
        <v>0</v>
      </c>
      <c r="K51" s="206">
        <f t="shared" si="16"/>
        <v>0</v>
      </c>
      <c r="L51" s="206">
        <f t="shared" si="16"/>
        <v>0</v>
      </c>
      <c r="M51" s="206">
        <f t="shared" si="16"/>
        <v>0</v>
      </c>
      <c r="N51" s="206">
        <f t="shared" si="16"/>
        <v>0</v>
      </c>
      <c r="O51" s="206">
        <f t="shared" si="16"/>
        <v>0</v>
      </c>
      <c r="P51" s="206">
        <f t="shared" si="16"/>
        <v>0</v>
      </c>
      <c r="Q51" s="206">
        <f t="shared" si="16"/>
        <v>0</v>
      </c>
      <c r="R51" s="206">
        <f t="shared" si="16"/>
        <v>0</v>
      </c>
      <c r="S51" s="206">
        <f t="shared" si="16"/>
        <v>0</v>
      </c>
      <c r="T51" s="206">
        <f t="shared" si="16"/>
        <v>0</v>
      </c>
      <c r="U51" s="206">
        <f t="shared" si="16"/>
        <v>0</v>
      </c>
      <c r="V51" s="206">
        <f t="shared" si="16"/>
        <v>0</v>
      </c>
      <c r="W51" s="206">
        <f t="shared" si="16"/>
        <v>0</v>
      </c>
      <c r="DA51" s="71"/>
    </row>
    <row r="52" spans="1:105" ht="12" customHeight="1" x14ac:dyDescent="0.25">
      <c r="A52" s="18" t="s">
        <v>72</v>
      </c>
      <c r="B52" s="206">
        <v>0</v>
      </c>
      <c r="C52" s="206">
        <v>0</v>
      </c>
      <c r="D52" s="206">
        <v>0</v>
      </c>
      <c r="E52" s="206">
        <v>0</v>
      </c>
      <c r="F52" s="206">
        <v>0</v>
      </c>
      <c r="G52" s="206">
        <v>0</v>
      </c>
      <c r="H52" s="206">
        <v>0</v>
      </c>
      <c r="I52" s="206">
        <v>0</v>
      </c>
      <c r="J52" s="206">
        <v>0</v>
      </c>
      <c r="K52" s="206">
        <v>0</v>
      </c>
      <c r="L52" s="206">
        <v>0</v>
      </c>
      <c r="M52" s="206">
        <v>0</v>
      </c>
      <c r="N52" s="206">
        <v>0</v>
      </c>
      <c r="O52" s="206">
        <v>0</v>
      </c>
      <c r="P52" s="206">
        <v>0</v>
      </c>
      <c r="Q52" s="206">
        <v>0</v>
      </c>
      <c r="R52" s="206">
        <v>0</v>
      </c>
      <c r="S52" s="206">
        <v>0</v>
      </c>
      <c r="T52" s="206">
        <v>0</v>
      </c>
      <c r="U52" s="206">
        <v>0</v>
      </c>
      <c r="V52" s="206">
        <v>0</v>
      </c>
      <c r="W52" s="206">
        <v>0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0</v>
      </c>
      <c r="U54" s="206">
        <f t="shared" si="17"/>
        <v>0</v>
      </c>
      <c r="V54" s="206">
        <f t="shared" si="17"/>
        <v>0</v>
      </c>
      <c r="W54" s="206">
        <f t="shared" si="17"/>
        <v>0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25">
      <c r="A62" s="21" t="s">
        <v>38</v>
      </c>
      <c r="B62" s="209">
        <v>0</v>
      </c>
      <c r="C62" s="209">
        <v>0</v>
      </c>
      <c r="D62" s="209">
        <v>0</v>
      </c>
      <c r="E62" s="209">
        <v>0</v>
      </c>
      <c r="F62" s="209">
        <v>0</v>
      </c>
      <c r="G62" s="209">
        <v>0</v>
      </c>
      <c r="H62" s="209">
        <v>0</v>
      </c>
      <c r="I62" s="209">
        <v>0</v>
      </c>
      <c r="J62" s="209">
        <v>0</v>
      </c>
      <c r="K62" s="209">
        <v>0</v>
      </c>
      <c r="L62" s="209">
        <v>0</v>
      </c>
      <c r="M62" s="209">
        <v>0</v>
      </c>
      <c r="N62" s="209">
        <v>0</v>
      </c>
      <c r="O62" s="209">
        <v>0</v>
      </c>
      <c r="P62" s="209">
        <v>0</v>
      </c>
      <c r="Q62" s="209">
        <v>0</v>
      </c>
      <c r="R62" s="209">
        <v>0</v>
      </c>
      <c r="S62" s="209">
        <v>0</v>
      </c>
      <c r="T62" s="209">
        <v>0</v>
      </c>
      <c r="U62" s="209">
        <v>0</v>
      </c>
      <c r="V62" s="209">
        <v>0</v>
      </c>
      <c r="W62" s="209">
        <v>0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0</v>
      </c>
      <c r="C63" s="286">
        <f t="shared" si="18"/>
        <v>0</v>
      </c>
      <c r="D63" s="286">
        <f t="shared" si="18"/>
        <v>0</v>
      </c>
      <c r="E63" s="286">
        <f t="shared" si="18"/>
        <v>0</v>
      </c>
      <c r="F63" s="286">
        <f t="shared" si="18"/>
        <v>0</v>
      </c>
      <c r="G63" s="286">
        <f t="shared" si="18"/>
        <v>0</v>
      </c>
      <c r="H63" s="286">
        <f t="shared" si="18"/>
        <v>0</v>
      </c>
      <c r="I63" s="286">
        <f t="shared" si="18"/>
        <v>0</v>
      </c>
      <c r="J63" s="286">
        <f t="shared" si="18"/>
        <v>0</v>
      </c>
      <c r="K63" s="286">
        <f t="shared" si="18"/>
        <v>0</v>
      </c>
      <c r="L63" s="286">
        <f t="shared" si="18"/>
        <v>0</v>
      </c>
      <c r="M63" s="286">
        <f t="shared" si="18"/>
        <v>0</v>
      </c>
      <c r="N63" s="286">
        <f t="shared" si="18"/>
        <v>0</v>
      </c>
      <c r="O63" s="286">
        <f t="shared" si="18"/>
        <v>0</v>
      </c>
      <c r="P63" s="286">
        <f t="shared" si="18"/>
        <v>0</v>
      </c>
      <c r="Q63" s="286">
        <f t="shared" si="18"/>
        <v>0</v>
      </c>
      <c r="R63" s="286">
        <f t="shared" si="18"/>
        <v>0</v>
      </c>
      <c r="S63" s="286">
        <f t="shared" si="18"/>
        <v>0</v>
      </c>
      <c r="T63" s="286">
        <f t="shared" si="18"/>
        <v>0</v>
      </c>
      <c r="U63" s="286">
        <f t="shared" si="18"/>
        <v>0</v>
      </c>
      <c r="V63" s="286">
        <f t="shared" si="18"/>
        <v>0</v>
      </c>
      <c r="W63" s="286">
        <f t="shared" si="18"/>
        <v>0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0</v>
      </c>
      <c r="C65" s="284">
        <f t="shared" si="19"/>
        <v>0</v>
      </c>
      <c r="D65" s="284">
        <f t="shared" si="19"/>
        <v>0</v>
      </c>
      <c r="E65" s="284">
        <f t="shared" si="19"/>
        <v>0</v>
      </c>
      <c r="F65" s="284">
        <f t="shared" si="19"/>
        <v>0</v>
      </c>
      <c r="G65" s="284">
        <f t="shared" si="19"/>
        <v>0</v>
      </c>
      <c r="H65" s="284">
        <f t="shared" si="19"/>
        <v>0</v>
      </c>
      <c r="I65" s="284">
        <f t="shared" si="19"/>
        <v>0</v>
      </c>
      <c r="J65" s="284">
        <f t="shared" si="19"/>
        <v>0</v>
      </c>
      <c r="K65" s="284">
        <f t="shared" si="19"/>
        <v>0</v>
      </c>
      <c r="L65" s="284">
        <f t="shared" si="19"/>
        <v>0</v>
      </c>
      <c r="M65" s="284">
        <f t="shared" si="19"/>
        <v>0</v>
      </c>
      <c r="N65" s="284">
        <f t="shared" si="19"/>
        <v>0</v>
      </c>
      <c r="O65" s="284">
        <f t="shared" si="19"/>
        <v>0</v>
      </c>
      <c r="P65" s="284">
        <f t="shared" si="19"/>
        <v>0</v>
      </c>
      <c r="Q65" s="284">
        <f t="shared" si="19"/>
        <v>0</v>
      </c>
      <c r="R65" s="284">
        <f t="shared" si="19"/>
        <v>0</v>
      </c>
      <c r="S65" s="284">
        <f t="shared" si="19"/>
        <v>0</v>
      </c>
      <c r="T65" s="284">
        <f t="shared" si="19"/>
        <v>0</v>
      </c>
      <c r="U65" s="284">
        <f t="shared" si="19"/>
        <v>0</v>
      </c>
      <c r="V65" s="284">
        <f t="shared" si="19"/>
        <v>0</v>
      </c>
      <c r="W65" s="284">
        <f t="shared" si="19"/>
        <v>0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0</v>
      </c>
      <c r="C67" s="284">
        <f>NFM_fec!C72</f>
        <v>0</v>
      </c>
      <c r="D67" s="284">
        <f>NFM_fec!D72</f>
        <v>0</v>
      </c>
      <c r="E67" s="284">
        <f>NFM_fec!E72</f>
        <v>0</v>
      </c>
      <c r="F67" s="284">
        <f>NFM_fec!F72</f>
        <v>0</v>
      </c>
      <c r="G67" s="284">
        <f>NFM_fec!G72</f>
        <v>0</v>
      </c>
      <c r="H67" s="284">
        <f>NFM_fec!H72</f>
        <v>0</v>
      </c>
      <c r="I67" s="284">
        <f>NFM_fec!I72</f>
        <v>0</v>
      </c>
      <c r="J67" s="284">
        <f>NFM_fec!J72</f>
        <v>0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25">
      <c r="A68" s="52" t="s">
        <v>45</v>
      </c>
      <c r="B68" s="244">
        <f>NFM_fec!B115</f>
        <v>0</v>
      </c>
      <c r="C68" s="244">
        <f>NFM_fec!C115</f>
        <v>0</v>
      </c>
      <c r="D68" s="244">
        <f>NFM_fec!D115</f>
        <v>0</v>
      </c>
      <c r="E68" s="244">
        <f>NFM_fec!E115</f>
        <v>0</v>
      </c>
      <c r="F68" s="244">
        <f>NFM_fec!F115</f>
        <v>0</v>
      </c>
      <c r="G68" s="244">
        <f>NFM_fec!G115</f>
        <v>0</v>
      </c>
      <c r="H68" s="244">
        <f>NFM_fec!H115</f>
        <v>0</v>
      </c>
      <c r="I68" s="244">
        <f>NFM_fec!I115</f>
        <v>0</v>
      </c>
      <c r="J68" s="244">
        <f>NFM_fec!J115</f>
        <v>0</v>
      </c>
      <c r="K68" s="244">
        <f>NFM_fec!K115</f>
        <v>0</v>
      </c>
      <c r="L68" s="244">
        <f>NFM_fec!L115</f>
        <v>0</v>
      </c>
      <c r="M68" s="244">
        <f>NFM_fec!M115</f>
        <v>0</v>
      </c>
      <c r="N68" s="244">
        <f>NFM_fec!N115</f>
        <v>0</v>
      </c>
      <c r="O68" s="244">
        <f>NFM_fec!O115</f>
        <v>0</v>
      </c>
      <c r="P68" s="244">
        <f>NFM_fec!P115</f>
        <v>0</v>
      </c>
      <c r="Q68" s="244">
        <f>NFM_fec!Q115</f>
        <v>0</v>
      </c>
      <c r="R68" s="244">
        <f>NFM_fec!R115</f>
        <v>0</v>
      </c>
      <c r="S68" s="244">
        <f>NFM_fec!S115</f>
        <v>0</v>
      </c>
      <c r="T68" s="244">
        <f>NFM_fec!T115</f>
        <v>0</v>
      </c>
      <c r="U68" s="244">
        <f>NFM_fec!U115</f>
        <v>0</v>
      </c>
      <c r="V68" s="244">
        <f>NFM_fec!V115</f>
        <v>0</v>
      </c>
      <c r="W68" s="244">
        <f>NFM_fec!W115</f>
        <v>0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0</v>
      </c>
      <c r="C70" s="205">
        <f t="shared" si="20"/>
        <v>0</v>
      </c>
      <c r="D70" s="205">
        <f t="shared" si="20"/>
        <v>0</v>
      </c>
      <c r="E70" s="205">
        <f t="shared" si="20"/>
        <v>0</v>
      </c>
      <c r="F70" s="205">
        <f t="shared" si="20"/>
        <v>0</v>
      </c>
      <c r="G70" s="205">
        <f t="shared" si="20"/>
        <v>0</v>
      </c>
      <c r="H70" s="205">
        <f t="shared" si="20"/>
        <v>0</v>
      </c>
      <c r="I70" s="205">
        <f t="shared" si="20"/>
        <v>0</v>
      </c>
      <c r="J70" s="205">
        <f t="shared" si="20"/>
        <v>0</v>
      </c>
      <c r="K70" s="205">
        <f t="shared" si="20"/>
        <v>0</v>
      </c>
      <c r="L70" s="205">
        <f t="shared" si="20"/>
        <v>0</v>
      </c>
      <c r="M70" s="205">
        <f t="shared" si="20"/>
        <v>0</v>
      </c>
      <c r="N70" s="205">
        <f t="shared" si="20"/>
        <v>0</v>
      </c>
      <c r="O70" s="205">
        <f t="shared" si="20"/>
        <v>0</v>
      </c>
      <c r="P70" s="205">
        <f t="shared" si="20"/>
        <v>0</v>
      </c>
      <c r="Q70" s="205">
        <f t="shared" si="20"/>
        <v>0</v>
      </c>
      <c r="R70" s="205">
        <f t="shared" si="20"/>
        <v>0</v>
      </c>
      <c r="S70" s="205">
        <f t="shared" si="20"/>
        <v>0</v>
      </c>
      <c r="T70" s="205">
        <f t="shared" si="20"/>
        <v>0</v>
      </c>
      <c r="U70" s="205">
        <f t="shared" si="20"/>
        <v>0</v>
      </c>
      <c r="V70" s="205">
        <f t="shared" si="20"/>
        <v>0</v>
      </c>
      <c r="W70" s="205">
        <f t="shared" si="20"/>
        <v>0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0</v>
      </c>
      <c r="C71" s="215">
        <f>NFM_emi!C5+(NFM_emi!C34-NFM_emi!C70)+NFM_emi!C72+(NFM_emi!C115-NFM_emi!C158)</f>
        <v>0</v>
      </c>
      <c r="D71" s="215">
        <f>NFM_emi!D5+(NFM_emi!D34-NFM_emi!D70)+NFM_emi!D72+(NFM_emi!D115-NFM_emi!D158)</f>
        <v>0</v>
      </c>
      <c r="E71" s="215">
        <f>NFM_emi!E5+(NFM_emi!E34-NFM_emi!E70)+NFM_emi!E72+(NFM_emi!E115-NFM_emi!E158)</f>
        <v>0</v>
      </c>
      <c r="F71" s="215">
        <f>NFM_emi!F5+(NFM_emi!F34-NFM_emi!F70)+NFM_emi!F72+(NFM_emi!F115-NFM_emi!F158)</f>
        <v>0</v>
      </c>
      <c r="G71" s="215">
        <f>NFM_emi!G5+(NFM_emi!G34-NFM_emi!G70)+NFM_emi!G72+(NFM_emi!G115-NFM_emi!G158)</f>
        <v>0</v>
      </c>
      <c r="H71" s="215">
        <f>NFM_emi!H5+(NFM_emi!H34-NFM_emi!H70)+NFM_emi!H72+(NFM_emi!H115-NFM_emi!H158)</f>
        <v>0</v>
      </c>
      <c r="I71" s="215">
        <f>NFM_emi!I5+(NFM_emi!I34-NFM_emi!I70)+NFM_emi!I72+(NFM_emi!I115-NFM_emi!I158)</f>
        <v>0</v>
      </c>
      <c r="J71" s="215">
        <f>NFM_emi!J5+(NFM_emi!J34-NFM_emi!J70)+NFM_emi!J72+(NFM_emi!J115-NFM_emi!J158)</f>
        <v>0</v>
      </c>
      <c r="K71" s="215">
        <f>NFM_emi!K5+(NFM_emi!K34-NFM_emi!K70)+NFM_emi!K72+(NFM_emi!K115-NFM_emi!K158)</f>
        <v>0</v>
      </c>
      <c r="L71" s="215">
        <f>NFM_emi!L5+(NFM_emi!L34-NFM_emi!L70)+NFM_emi!L72+(NFM_emi!L115-NFM_emi!L158)</f>
        <v>0</v>
      </c>
      <c r="M71" s="215">
        <f>NFM_emi!M5+(NFM_emi!M34-NFM_emi!M70)+NFM_emi!M72+(NFM_emi!M115-NFM_emi!M158)</f>
        <v>0</v>
      </c>
      <c r="N71" s="215">
        <f>NFM_emi!N5+(NFM_emi!N34-NFM_emi!N70)+NFM_emi!N72+(NFM_emi!N115-NFM_emi!N158)</f>
        <v>0</v>
      </c>
      <c r="O71" s="215">
        <f>NFM_emi!O5+(NFM_emi!O34-NFM_emi!O70)+NFM_emi!O72+(NFM_emi!O115-NFM_emi!O158)</f>
        <v>0</v>
      </c>
      <c r="P71" s="215">
        <f>NFM_emi!P5+(NFM_emi!P34-NFM_emi!P70)+NFM_emi!P72+(NFM_emi!P115-NFM_emi!P158)</f>
        <v>0</v>
      </c>
      <c r="Q71" s="215">
        <f>NFM_emi!Q5+(NFM_emi!Q34-NFM_emi!Q70)+NFM_emi!Q72+(NFM_emi!Q115-NFM_emi!Q158)</f>
        <v>0</v>
      </c>
      <c r="R71" s="215">
        <f>NFM_emi!R5+(NFM_emi!R34-NFM_emi!R70)+NFM_emi!R72+(NFM_emi!R115-NFM_emi!R158)</f>
        <v>0</v>
      </c>
      <c r="S71" s="215">
        <f>NFM_emi!S5+(NFM_emi!S34-NFM_emi!S70)+NFM_emi!S72+(NFM_emi!S115-NFM_emi!S158)</f>
        <v>0</v>
      </c>
      <c r="T71" s="215">
        <f>NFM_emi!T5+(NFM_emi!T34-NFM_emi!T70)+NFM_emi!T72+(NFM_emi!T115-NFM_emi!T158)</f>
        <v>0</v>
      </c>
      <c r="U71" s="215">
        <f>NFM_emi!U5+(NFM_emi!U34-NFM_emi!U70)+NFM_emi!U72+(NFM_emi!U115-NFM_emi!U158)</f>
        <v>0</v>
      </c>
      <c r="V71" s="215">
        <f>NFM_emi!V5+(NFM_emi!V34-NFM_emi!V70)+NFM_emi!V72+(NFM_emi!V115-NFM_emi!V158)</f>
        <v>0</v>
      </c>
      <c r="W71" s="215">
        <f>NFM_emi!W5+(NFM_emi!W34-NFM_emi!W70)+NFM_emi!W72+(NFM_emi!W115-NFM_emi!W158)</f>
        <v>0</v>
      </c>
      <c r="DA71" s="85"/>
    </row>
    <row r="72" spans="1:105" ht="12" customHeight="1" x14ac:dyDescent="0.25">
      <c r="A72" s="14" t="s">
        <v>147</v>
      </c>
      <c r="B72" s="206">
        <f>NFM_emi!B70+NFM_emi!B158</f>
        <v>0</v>
      </c>
      <c r="C72" s="206">
        <f>NFM_emi!C70+NFM_emi!C158</f>
        <v>0</v>
      </c>
      <c r="D72" s="206">
        <f>NFM_emi!D70+NFM_emi!D158</f>
        <v>0</v>
      </c>
      <c r="E72" s="206">
        <f>NFM_emi!E70+NFM_emi!E158</f>
        <v>0</v>
      </c>
      <c r="F72" s="206">
        <f>NFM_emi!F70+NFM_emi!F158</f>
        <v>0</v>
      </c>
      <c r="G72" s="206">
        <f>NFM_emi!G70+NFM_emi!G158</f>
        <v>0</v>
      </c>
      <c r="H72" s="206">
        <f>NFM_emi!H70+NFM_emi!H158</f>
        <v>0</v>
      </c>
      <c r="I72" s="206">
        <f>NFM_emi!I70+NFM_emi!I158</f>
        <v>0</v>
      </c>
      <c r="J72" s="206">
        <f>NFM_emi!J70+NFM_emi!J158</f>
        <v>0</v>
      </c>
      <c r="K72" s="206">
        <f>NFM_emi!K70+NFM_emi!K158</f>
        <v>0</v>
      </c>
      <c r="L72" s="206">
        <f>NFM_emi!L70+NFM_emi!L158</f>
        <v>0</v>
      </c>
      <c r="M72" s="206">
        <f>NFM_emi!M70+NFM_emi!M158</f>
        <v>0</v>
      </c>
      <c r="N72" s="206">
        <f>NFM_emi!N70+NFM_emi!N158</f>
        <v>0</v>
      </c>
      <c r="O72" s="206">
        <f>NFM_emi!O70+NFM_emi!O158</f>
        <v>0</v>
      </c>
      <c r="P72" s="206">
        <f>NFM_emi!P70+NFM_emi!P158</f>
        <v>0</v>
      </c>
      <c r="Q72" s="206">
        <f>NFM_emi!Q70+NFM_emi!Q158</f>
        <v>0</v>
      </c>
      <c r="R72" s="206">
        <f>NFM_emi!R70+NFM_emi!R158</f>
        <v>0</v>
      </c>
      <c r="S72" s="206">
        <f>NFM_emi!S70+NFM_emi!S158</f>
        <v>0</v>
      </c>
      <c r="T72" s="206">
        <f>NFM_emi!T70+NFM_emi!T158</f>
        <v>0</v>
      </c>
      <c r="U72" s="206">
        <f>NFM_emi!U70+NFM_emi!U158</f>
        <v>0</v>
      </c>
      <c r="V72" s="206">
        <f>NFM_emi!V70+NFM_emi!V158</f>
        <v>0</v>
      </c>
      <c r="W72" s="206">
        <f>NFM_emi!W70+NFM_emi!W158</f>
        <v>0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0</v>
      </c>
      <c r="C73" s="212">
        <f t="shared" si="21"/>
        <v>0</v>
      </c>
      <c r="D73" s="212">
        <f t="shared" si="21"/>
        <v>0</v>
      </c>
      <c r="E73" s="212">
        <f t="shared" si="21"/>
        <v>0</v>
      </c>
      <c r="F73" s="212">
        <f t="shared" si="21"/>
        <v>0</v>
      </c>
      <c r="G73" s="212">
        <f t="shared" si="21"/>
        <v>0</v>
      </c>
      <c r="H73" s="212">
        <f t="shared" si="21"/>
        <v>0</v>
      </c>
      <c r="I73" s="212">
        <f t="shared" si="21"/>
        <v>0</v>
      </c>
      <c r="J73" s="212">
        <f t="shared" si="21"/>
        <v>0</v>
      </c>
      <c r="K73" s="212">
        <f t="shared" si="21"/>
        <v>0</v>
      </c>
      <c r="L73" s="212">
        <f t="shared" si="21"/>
        <v>0</v>
      </c>
      <c r="M73" s="212">
        <f t="shared" si="21"/>
        <v>0</v>
      </c>
      <c r="N73" s="212">
        <f t="shared" si="21"/>
        <v>0</v>
      </c>
      <c r="O73" s="212">
        <f t="shared" si="21"/>
        <v>0</v>
      </c>
      <c r="P73" s="212">
        <f t="shared" si="21"/>
        <v>0</v>
      </c>
      <c r="Q73" s="212">
        <f t="shared" si="21"/>
        <v>0</v>
      </c>
      <c r="R73" s="212">
        <f t="shared" si="21"/>
        <v>0</v>
      </c>
      <c r="S73" s="212">
        <f t="shared" si="21"/>
        <v>0</v>
      </c>
      <c r="T73" s="212">
        <f t="shared" si="21"/>
        <v>0</v>
      </c>
      <c r="U73" s="212">
        <f t="shared" si="21"/>
        <v>0</v>
      </c>
      <c r="V73" s="212">
        <f t="shared" si="21"/>
        <v>0</v>
      </c>
      <c r="W73" s="212">
        <f t="shared" si="21"/>
        <v>0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0</v>
      </c>
      <c r="C75" s="284">
        <f t="shared" si="22"/>
        <v>0</v>
      </c>
      <c r="D75" s="284">
        <f t="shared" si="22"/>
        <v>0</v>
      </c>
      <c r="E75" s="284">
        <f t="shared" si="22"/>
        <v>0</v>
      </c>
      <c r="F75" s="284">
        <f t="shared" si="22"/>
        <v>0</v>
      </c>
      <c r="G75" s="284">
        <f t="shared" si="22"/>
        <v>0</v>
      </c>
      <c r="H75" s="284">
        <f t="shared" si="22"/>
        <v>0</v>
      </c>
      <c r="I75" s="284">
        <f t="shared" si="22"/>
        <v>0</v>
      </c>
      <c r="J75" s="284">
        <f t="shared" si="22"/>
        <v>0</v>
      </c>
      <c r="K75" s="284">
        <f t="shared" si="22"/>
        <v>0</v>
      </c>
      <c r="L75" s="284">
        <f t="shared" si="22"/>
        <v>0</v>
      </c>
      <c r="M75" s="284">
        <f t="shared" si="22"/>
        <v>0</v>
      </c>
      <c r="N75" s="284">
        <f t="shared" si="22"/>
        <v>0</v>
      </c>
      <c r="O75" s="284">
        <f t="shared" si="22"/>
        <v>0</v>
      </c>
      <c r="P75" s="284">
        <f t="shared" si="22"/>
        <v>0</v>
      </c>
      <c r="Q75" s="284">
        <f t="shared" si="22"/>
        <v>0</v>
      </c>
      <c r="R75" s="284">
        <f t="shared" si="22"/>
        <v>0</v>
      </c>
      <c r="S75" s="284">
        <f t="shared" si="22"/>
        <v>0</v>
      </c>
      <c r="T75" s="284">
        <f t="shared" si="22"/>
        <v>0</v>
      </c>
      <c r="U75" s="284">
        <f t="shared" si="22"/>
        <v>0</v>
      </c>
      <c r="V75" s="284">
        <f t="shared" si="22"/>
        <v>0</v>
      </c>
      <c r="W75" s="284">
        <f t="shared" si="22"/>
        <v>0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0</v>
      </c>
      <c r="C77" s="284">
        <f>NFM_emi!C$72</f>
        <v>0</v>
      </c>
      <c r="D77" s="284">
        <f>NFM_emi!D$72</f>
        <v>0</v>
      </c>
      <c r="E77" s="284">
        <f>NFM_emi!E$72</f>
        <v>0</v>
      </c>
      <c r="F77" s="284">
        <f>NFM_emi!F$72</f>
        <v>0</v>
      </c>
      <c r="G77" s="284">
        <f>NFM_emi!G$72</f>
        <v>0</v>
      </c>
      <c r="H77" s="284">
        <f>NFM_emi!H$72</f>
        <v>0</v>
      </c>
      <c r="I77" s="284">
        <f>NFM_emi!I$72</f>
        <v>0</v>
      </c>
      <c r="J77" s="284">
        <f>NFM_emi!J$72</f>
        <v>0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25">
      <c r="A78" s="52" t="s">
        <v>45</v>
      </c>
      <c r="B78" s="244">
        <f>NFM_emi!B$115</f>
        <v>0</v>
      </c>
      <c r="C78" s="244">
        <f>NFM_emi!C$115</f>
        <v>0</v>
      </c>
      <c r="D78" s="244">
        <f>NFM_emi!D$115</f>
        <v>0</v>
      </c>
      <c r="E78" s="244">
        <f>NFM_emi!E$115</f>
        <v>0</v>
      </c>
      <c r="F78" s="244">
        <f>NFM_emi!F$115</f>
        <v>0</v>
      </c>
      <c r="G78" s="244">
        <f>NFM_emi!G$115</f>
        <v>0</v>
      </c>
      <c r="H78" s="244">
        <f>NFM_emi!H$115</f>
        <v>0</v>
      </c>
      <c r="I78" s="244">
        <f>NFM_emi!I$115</f>
        <v>0</v>
      </c>
      <c r="J78" s="244">
        <f>NFM_emi!J$115</f>
        <v>0</v>
      </c>
      <c r="K78" s="244">
        <f>NFM_emi!K$115</f>
        <v>0</v>
      </c>
      <c r="L78" s="244">
        <f>NFM_emi!L$115</f>
        <v>0</v>
      </c>
      <c r="M78" s="244">
        <f>NFM_emi!M$115</f>
        <v>0</v>
      </c>
      <c r="N78" s="244">
        <f>NFM_emi!N$115</f>
        <v>0</v>
      </c>
      <c r="O78" s="244">
        <f>NFM_emi!O$115</f>
        <v>0</v>
      </c>
      <c r="P78" s="244">
        <f>NFM_emi!P$115</f>
        <v>0</v>
      </c>
      <c r="Q78" s="244">
        <f>NFM_emi!Q$115</f>
        <v>0</v>
      </c>
      <c r="R78" s="244">
        <f>NFM_emi!R$115</f>
        <v>0</v>
      </c>
      <c r="S78" s="244">
        <f>NFM_emi!S$115</f>
        <v>0</v>
      </c>
      <c r="T78" s="244">
        <f>NFM_emi!T$115</f>
        <v>0</v>
      </c>
      <c r="U78" s="244">
        <f>NFM_emi!U$115</f>
        <v>0</v>
      </c>
      <c r="V78" s="244">
        <f>NFM_emi!V$115</f>
        <v>0</v>
      </c>
      <c r="W78" s="244">
        <f>NFM_emi!W$115</f>
        <v>0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 t="str">
        <f t="shared" ref="B82:W82" si="24">IF(B$5=0,"",B$5/B$12*1000)</f>
        <v/>
      </c>
      <c r="C82" s="290" t="str">
        <f t="shared" si="24"/>
        <v/>
      </c>
      <c r="D82" s="290" t="str">
        <f t="shared" si="24"/>
        <v/>
      </c>
      <c r="E82" s="290" t="str">
        <f t="shared" si="24"/>
        <v/>
      </c>
      <c r="F82" s="290" t="str">
        <f t="shared" si="24"/>
        <v/>
      </c>
      <c r="G82" s="290" t="str">
        <f t="shared" si="24"/>
        <v/>
      </c>
      <c r="H82" s="290" t="str">
        <f t="shared" si="24"/>
        <v/>
      </c>
      <c r="I82" s="290" t="str">
        <f t="shared" si="24"/>
        <v/>
      </c>
      <c r="J82" s="290" t="str">
        <f t="shared" si="24"/>
        <v/>
      </c>
      <c r="K82" s="290" t="str">
        <f t="shared" si="24"/>
        <v/>
      </c>
      <c r="L82" s="290" t="str">
        <f t="shared" si="24"/>
        <v/>
      </c>
      <c r="M82" s="290" t="str">
        <f t="shared" si="24"/>
        <v/>
      </c>
      <c r="N82" s="290" t="str">
        <f t="shared" si="24"/>
        <v/>
      </c>
      <c r="O82" s="290" t="str">
        <f t="shared" si="24"/>
        <v/>
      </c>
      <c r="P82" s="290" t="str">
        <f t="shared" si="24"/>
        <v/>
      </c>
      <c r="Q82" s="290" t="str">
        <f t="shared" si="24"/>
        <v/>
      </c>
      <c r="R82" s="290" t="str">
        <f t="shared" si="24"/>
        <v/>
      </c>
      <c r="S82" s="290" t="str">
        <f t="shared" si="24"/>
        <v/>
      </c>
      <c r="T82" s="290" t="str">
        <f t="shared" si="24"/>
        <v/>
      </c>
      <c r="U82" s="290" t="str">
        <f t="shared" si="24"/>
        <v/>
      </c>
      <c r="V82" s="290" t="str">
        <f t="shared" si="24"/>
        <v/>
      </c>
      <c r="W82" s="290" t="str">
        <f t="shared" si="24"/>
        <v/>
      </c>
      <c r="DA82" s="94"/>
    </row>
    <row r="83" spans="1:105" ht="12" customHeight="1" x14ac:dyDescent="0.25">
      <c r="A83" s="49" t="s">
        <v>45</v>
      </c>
      <c r="B83" s="291" t="str">
        <f t="shared" ref="B83:W83" si="25">IF(B$8=0,"",B$8/B$15*1000)</f>
        <v/>
      </c>
      <c r="C83" s="291" t="str">
        <f t="shared" si="25"/>
        <v/>
      </c>
      <c r="D83" s="291" t="str">
        <f t="shared" si="25"/>
        <v/>
      </c>
      <c r="E83" s="291" t="str">
        <f t="shared" si="25"/>
        <v/>
      </c>
      <c r="F83" s="291" t="str">
        <f t="shared" si="25"/>
        <v/>
      </c>
      <c r="G83" s="291" t="str">
        <f t="shared" si="25"/>
        <v/>
      </c>
      <c r="H83" s="291" t="str">
        <f t="shared" si="25"/>
        <v/>
      </c>
      <c r="I83" s="291" t="str">
        <f t="shared" si="25"/>
        <v/>
      </c>
      <c r="J83" s="291" t="str">
        <f t="shared" si="25"/>
        <v/>
      </c>
      <c r="K83" s="291" t="str">
        <f t="shared" si="25"/>
        <v/>
      </c>
      <c r="L83" s="291" t="str">
        <f t="shared" si="25"/>
        <v/>
      </c>
      <c r="M83" s="291" t="str">
        <f t="shared" si="25"/>
        <v/>
      </c>
      <c r="N83" s="291" t="str">
        <f t="shared" si="25"/>
        <v/>
      </c>
      <c r="O83" s="291" t="str">
        <f t="shared" si="25"/>
        <v/>
      </c>
      <c r="P83" s="291" t="str">
        <f t="shared" si="25"/>
        <v/>
      </c>
      <c r="Q83" s="291" t="str">
        <f t="shared" si="25"/>
        <v/>
      </c>
      <c r="R83" s="291" t="str">
        <f t="shared" si="25"/>
        <v/>
      </c>
      <c r="S83" s="291" t="str">
        <f t="shared" si="25"/>
        <v/>
      </c>
      <c r="T83" s="291" t="str">
        <f t="shared" si="25"/>
        <v/>
      </c>
      <c r="U83" s="291" t="str">
        <f t="shared" si="25"/>
        <v/>
      </c>
      <c r="V83" s="291" t="str">
        <f t="shared" si="25"/>
        <v/>
      </c>
      <c r="W83" s="291" t="str">
        <f t="shared" si="25"/>
        <v/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 t="str">
        <f t="shared" ref="B86:W86" si="27">IF(B$65=0,"",B$65/B$12)</f>
        <v/>
      </c>
      <c r="C86" s="293" t="str">
        <f t="shared" si="27"/>
        <v/>
      </c>
      <c r="D86" s="293" t="str">
        <f t="shared" si="27"/>
        <v/>
      </c>
      <c r="E86" s="293" t="str">
        <f t="shared" si="27"/>
        <v/>
      </c>
      <c r="F86" s="293" t="str">
        <f t="shared" si="27"/>
        <v/>
      </c>
      <c r="G86" s="293" t="str">
        <f t="shared" si="27"/>
        <v/>
      </c>
      <c r="H86" s="293" t="str">
        <f t="shared" si="27"/>
        <v/>
      </c>
      <c r="I86" s="293" t="str">
        <f t="shared" si="27"/>
        <v/>
      </c>
      <c r="J86" s="293" t="str">
        <f t="shared" si="27"/>
        <v/>
      </c>
      <c r="K86" s="293" t="str">
        <f t="shared" si="27"/>
        <v/>
      </c>
      <c r="L86" s="293" t="str">
        <f t="shared" si="27"/>
        <v/>
      </c>
      <c r="M86" s="293" t="str">
        <f t="shared" si="27"/>
        <v/>
      </c>
      <c r="N86" s="293" t="str">
        <f t="shared" si="27"/>
        <v/>
      </c>
      <c r="O86" s="293" t="str">
        <f t="shared" si="27"/>
        <v/>
      </c>
      <c r="P86" s="293" t="str">
        <f t="shared" si="27"/>
        <v/>
      </c>
      <c r="Q86" s="293" t="str">
        <f t="shared" si="27"/>
        <v/>
      </c>
      <c r="R86" s="293" t="str">
        <f t="shared" si="27"/>
        <v/>
      </c>
      <c r="S86" s="293" t="str">
        <f t="shared" si="27"/>
        <v/>
      </c>
      <c r="T86" s="293" t="str">
        <f t="shared" si="27"/>
        <v/>
      </c>
      <c r="U86" s="293" t="str">
        <f t="shared" si="27"/>
        <v/>
      </c>
      <c r="V86" s="293" t="str">
        <f t="shared" si="27"/>
        <v/>
      </c>
      <c r="W86" s="293" t="str">
        <f t="shared" si="27"/>
        <v/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 t="str">
        <f t="shared" ref="B88:W88" si="29">IF(B$67=0,"",B$67/B$14)</f>
        <v/>
      </c>
      <c r="C88" s="293" t="str">
        <f t="shared" si="29"/>
        <v/>
      </c>
      <c r="D88" s="293" t="str">
        <f t="shared" si="29"/>
        <v/>
      </c>
      <c r="E88" s="293" t="str">
        <f t="shared" si="29"/>
        <v/>
      </c>
      <c r="F88" s="293" t="str">
        <f t="shared" si="29"/>
        <v/>
      </c>
      <c r="G88" s="293" t="str">
        <f t="shared" si="29"/>
        <v/>
      </c>
      <c r="H88" s="293" t="str">
        <f t="shared" si="29"/>
        <v/>
      </c>
      <c r="I88" s="293" t="str">
        <f t="shared" si="29"/>
        <v/>
      </c>
      <c r="J88" s="293" t="str">
        <f t="shared" si="29"/>
        <v/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25">
      <c r="A89" s="49" t="s">
        <v>45</v>
      </c>
      <c r="B89" s="255" t="str">
        <f t="shared" ref="B89:W89" si="30">IF(B$68=0,"",B$68/B$15)</f>
        <v/>
      </c>
      <c r="C89" s="255" t="str">
        <f t="shared" si="30"/>
        <v/>
      </c>
      <c r="D89" s="255" t="str">
        <f t="shared" si="30"/>
        <v/>
      </c>
      <c r="E89" s="255" t="str">
        <f t="shared" si="30"/>
        <v/>
      </c>
      <c r="F89" s="255" t="str">
        <f t="shared" si="30"/>
        <v/>
      </c>
      <c r="G89" s="255" t="str">
        <f t="shared" si="30"/>
        <v/>
      </c>
      <c r="H89" s="255" t="str">
        <f t="shared" si="30"/>
        <v/>
      </c>
      <c r="I89" s="255" t="str">
        <f t="shared" si="30"/>
        <v/>
      </c>
      <c r="J89" s="255" t="str">
        <f t="shared" si="30"/>
        <v/>
      </c>
      <c r="K89" s="255" t="str">
        <f t="shared" si="30"/>
        <v/>
      </c>
      <c r="L89" s="255" t="str">
        <f t="shared" si="30"/>
        <v/>
      </c>
      <c r="M89" s="255" t="str">
        <f t="shared" si="30"/>
        <v/>
      </c>
      <c r="N89" s="255" t="str">
        <f t="shared" si="30"/>
        <v/>
      </c>
      <c r="O89" s="255" t="str">
        <f t="shared" si="30"/>
        <v/>
      </c>
      <c r="P89" s="255" t="str">
        <f t="shared" si="30"/>
        <v/>
      </c>
      <c r="Q89" s="255" t="str">
        <f t="shared" si="30"/>
        <v/>
      </c>
      <c r="R89" s="255" t="str">
        <f t="shared" si="30"/>
        <v/>
      </c>
      <c r="S89" s="255" t="str">
        <f t="shared" si="30"/>
        <v/>
      </c>
      <c r="T89" s="255" t="str">
        <f t="shared" si="30"/>
        <v/>
      </c>
      <c r="U89" s="255" t="str">
        <f t="shared" si="30"/>
        <v/>
      </c>
      <c r="V89" s="255" t="str">
        <f t="shared" si="30"/>
        <v/>
      </c>
      <c r="W89" s="255" t="str">
        <f t="shared" si="30"/>
        <v/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 t="str">
        <f>IF(SUM(NFM_ued!B$34,NFM_ued!B$72)=0,"",SUM(NFM_ued!B$34,NFM_ued!B$72)/B$12)</f>
        <v/>
      </c>
      <c r="C92" s="293" t="str">
        <f>IF(SUM(NFM_ued!C$34,NFM_ued!C$72)=0,"",SUM(NFM_ued!C$34,NFM_ued!C$72)/C$12)</f>
        <v/>
      </c>
      <c r="D92" s="293" t="str">
        <f>IF(SUM(NFM_ued!D$34,NFM_ued!D$72)=0,"",SUM(NFM_ued!D$34,NFM_ued!D$72)/D$12)</f>
        <v/>
      </c>
      <c r="E92" s="293" t="str">
        <f>IF(SUM(NFM_ued!E$34,NFM_ued!E$72)=0,"",SUM(NFM_ued!E$34,NFM_ued!E$72)/E$12)</f>
        <v/>
      </c>
      <c r="F92" s="293" t="str">
        <f>IF(SUM(NFM_ued!F$34,NFM_ued!F$72)=0,"",SUM(NFM_ued!F$34,NFM_ued!F$72)/F$12)</f>
        <v/>
      </c>
      <c r="G92" s="293" t="str">
        <f>IF(SUM(NFM_ued!G$34,NFM_ued!G$72)=0,"",SUM(NFM_ued!G$34,NFM_ued!G$72)/G$12)</f>
        <v/>
      </c>
      <c r="H92" s="293" t="str">
        <f>IF(SUM(NFM_ued!H$34,NFM_ued!H$72)=0,"",SUM(NFM_ued!H$34,NFM_ued!H$72)/H$12)</f>
        <v/>
      </c>
      <c r="I92" s="293" t="str">
        <f>IF(SUM(NFM_ued!I$34,NFM_ued!I$72)=0,"",SUM(NFM_ued!I$34,NFM_ued!I$72)/I$12)</f>
        <v/>
      </c>
      <c r="J92" s="293" t="str">
        <f>IF(SUM(NFM_ued!J$34,NFM_ued!J$72)=0,"",SUM(NFM_ued!J$34,NFM_ued!J$72)/J$12)</f>
        <v/>
      </c>
      <c r="K92" s="293" t="str">
        <f>IF(SUM(NFM_ued!K$34,NFM_ued!K$72)=0,"",SUM(NFM_ued!K$34,NFM_ued!K$72)/K$12)</f>
        <v/>
      </c>
      <c r="L92" s="293" t="str">
        <f>IF(SUM(NFM_ued!L$34,NFM_ued!L$72)=0,"",SUM(NFM_ued!L$34,NFM_ued!L$72)/L$12)</f>
        <v/>
      </c>
      <c r="M92" s="293" t="str">
        <f>IF(SUM(NFM_ued!M$34,NFM_ued!M$72)=0,"",SUM(NFM_ued!M$34,NFM_ued!M$72)/M$12)</f>
        <v/>
      </c>
      <c r="N92" s="293" t="str">
        <f>IF(SUM(NFM_ued!N$34,NFM_ued!N$72)=0,"",SUM(NFM_ued!N$34,NFM_ued!N$72)/N$12)</f>
        <v/>
      </c>
      <c r="O92" s="293" t="str">
        <f>IF(SUM(NFM_ued!O$34,NFM_ued!O$72)=0,"",SUM(NFM_ued!O$34,NFM_ued!O$72)/O$12)</f>
        <v/>
      </c>
      <c r="P92" s="293" t="str">
        <f>IF(SUM(NFM_ued!P$34,NFM_ued!P$72)=0,"",SUM(NFM_ued!P$34,NFM_ued!P$72)/P$12)</f>
        <v/>
      </c>
      <c r="Q92" s="293" t="str">
        <f>IF(SUM(NFM_ued!Q$34,NFM_ued!Q$72)=0,"",SUM(NFM_ued!Q$34,NFM_ued!Q$72)/Q$12)</f>
        <v/>
      </c>
      <c r="R92" s="293" t="str">
        <f>IF(SUM(NFM_ued!R$34,NFM_ued!R$72)=0,"",SUM(NFM_ued!R$34,NFM_ued!R$72)/R$12)</f>
        <v/>
      </c>
      <c r="S92" s="293" t="str">
        <f>IF(SUM(NFM_ued!S$34,NFM_ued!S$72)=0,"",SUM(NFM_ued!S$34,NFM_ued!S$72)/S$12)</f>
        <v/>
      </c>
      <c r="T92" s="293" t="str">
        <f>IF(SUM(NFM_ued!T$34,NFM_ued!T$72)=0,"",SUM(NFM_ued!T$34,NFM_ued!T$72)/T$12)</f>
        <v/>
      </c>
      <c r="U92" s="293" t="str">
        <f>IF(SUM(NFM_ued!U$34,NFM_ued!U$72)=0,"",SUM(NFM_ued!U$34,NFM_ued!U$72)/U$12)</f>
        <v/>
      </c>
      <c r="V92" s="293" t="str">
        <f>IF(SUM(NFM_ued!V$34,NFM_ued!V$72)=0,"",SUM(NFM_ued!V$34,NFM_ued!V$72)/V$12)</f>
        <v/>
      </c>
      <c r="W92" s="293" t="str">
        <f>IF(SUM(NFM_ued!W$34,NFM_ued!W$72)=0,"",SUM(NFM_ued!W$34,NFM_ued!W$72)/W$12)</f>
        <v/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 t="str">
        <f>IF(NFM_ued!B$72=0,"",NFM_ued!B$72/B$14)</f>
        <v/>
      </c>
      <c r="C94" s="293" t="str">
        <f>IF(NFM_ued!C$72=0,"",NFM_ued!C$72/C$14)</f>
        <v/>
      </c>
      <c r="D94" s="293" t="str">
        <f>IF(NFM_ued!D$72=0,"",NFM_ued!D$72/D$14)</f>
        <v/>
      </c>
      <c r="E94" s="293" t="str">
        <f>IF(NFM_ued!E$72=0,"",NFM_ued!E$72/E$14)</f>
        <v/>
      </c>
      <c r="F94" s="293" t="str">
        <f>IF(NFM_ued!F$72=0,"",NFM_ued!F$72/F$14)</f>
        <v/>
      </c>
      <c r="G94" s="293" t="str">
        <f>IF(NFM_ued!G$72=0,"",NFM_ued!G$72/G$14)</f>
        <v/>
      </c>
      <c r="H94" s="293" t="str">
        <f>IF(NFM_ued!H$72=0,"",NFM_ued!H$72/H$14)</f>
        <v/>
      </c>
      <c r="I94" s="293" t="str">
        <f>IF(NFM_ued!I$72=0,"",NFM_ued!I$72/I$14)</f>
        <v/>
      </c>
      <c r="J94" s="293" t="str">
        <f>IF(NFM_ued!J$72=0,"",NFM_ued!J$72/J$14)</f>
        <v/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25">
      <c r="A95" s="49" t="s">
        <v>45</v>
      </c>
      <c r="B95" s="255" t="str">
        <f>IF(NFM_ued!B$115=0,"",NFM_ued!B$115/B$15)</f>
        <v/>
      </c>
      <c r="C95" s="255" t="str">
        <f>IF(NFM_ued!C$115=0,"",NFM_ued!C$115/C$15)</f>
        <v/>
      </c>
      <c r="D95" s="255" t="str">
        <f>IF(NFM_ued!D$115=0,"",NFM_ued!D$115/D$15)</f>
        <v/>
      </c>
      <c r="E95" s="255" t="str">
        <f>IF(NFM_ued!E$115=0,"",NFM_ued!E$115/E$15)</f>
        <v/>
      </c>
      <c r="F95" s="255" t="str">
        <f>IF(NFM_ued!F$115=0,"",NFM_ued!F$115/F$15)</f>
        <v/>
      </c>
      <c r="G95" s="255" t="str">
        <f>IF(NFM_ued!G$115=0,"",NFM_ued!G$115/G$15)</f>
        <v/>
      </c>
      <c r="H95" s="255" t="str">
        <f>IF(NFM_ued!H$115=0,"",NFM_ued!H$115/H$15)</f>
        <v/>
      </c>
      <c r="I95" s="255" t="str">
        <f>IF(NFM_ued!I$115=0,"",NFM_ued!I$115/I$15)</f>
        <v/>
      </c>
      <c r="J95" s="255" t="str">
        <f>IF(NFM_ued!J$115=0,"",NFM_ued!J$115/J$15)</f>
        <v/>
      </c>
      <c r="K95" s="255" t="str">
        <f>IF(NFM_ued!K$115=0,"",NFM_ued!K$115/K$15)</f>
        <v/>
      </c>
      <c r="L95" s="255" t="str">
        <f>IF(NFM_ued!L$115=0,"",NFM_ued!L$115/L$15)</f>
        <v/>
      </c>
      <c r="M95" s="255" t="str">
        <f>IF(NFM_ued!M$115=0,"",NFM_ued!M$115/M$15)</f>
        <v/>
      </c>
      <c r="N95" s="255" t="str">
        <f>IF(NFM_ued!N$115=0,"",NFM_ued!N$115/N$15)</f>
        <v/>
      </c>
      <c r="O95" s="255" t="str">
        <f>IF(NFM_ued!O$115=0,"",NFM_ued!O$115/O$15)</f>
        <v/>
      </c>
      <c r="P95" s="255" t="str">
        <f>IF(NFM_ued!P$115=0,"",NFM_ued!P$115/P$15)</f>
        <v/>
      </c>
      <c r="Q95" s="255" t="str">
        <f>IF(NFM_ued!Q$115=0,"",NFM_ued!Q$115/Q$15)</f>
        <v/>
      </c>
      <c r="R95" s="255" t="str">
        <f>IF(NFM_ued!R$115=0,"",NFM_ued!R$115/R$15)</f>
        <v/>
      </c>
      <c r="S95" s="255" t="str">
        <f>IF(NFM_ued!S$115=0,"",NFM_ued!S$115/S$15)</f>
        <v/>
      </c>
      <c r="T95" s="255" t="str">
        <f>IF(NFM_ued!T$115=0,"",NFM_ued!T$115/T$15)</f>
        <v/>
      </c>
      <c r="U95" s="255" t="str">
        <f>IF(NFM_ued!U$115=0,"",NFM_ued!U$115/U$15)</f>
        <v/>
      </c>
      <c r="V95" s="255" t="str">
        <f>IF(NFM_ued!V$115=0,"",NFM_ued!V$115/V$15)</f>
        <v/>
      </c>
      <c r="W95" s="255" t="str">
        <f>IF(NFM_ued!W$115=0,"",NFM_ued!W$115/W$15)</f>
        <v/>
      </c>
      <c r="DA95" s="84"/>
    </row>
    <row r="96" spans="1:105" ht="12" customHeight="1" x14ac:dyDescent="0.25">
      <c r="A96" s="110" t="s">
        <v>88</v>
      </c>
      <c r="B96" s="294" t="str">
        <f t="shared" ref="B96:W96" si="31">IF(B$63=0,"",B$73/B$63)</f>
        <v/>
      </c>
      <c r="C96" s="294" t="str">
        <f t="shared" si="31"/>
        <v/>
      </c>
      <c r="D96" s="294" t="str">
        <f t="shared" si="31"/>
        <v/>
      </c>
      <c r="E96" s="294" t="str">
        <f t="shared" si="31"/>
        <v/>
      </c>
      <c r="F96" s="294" t="str">
        <f t="shared" si="31"/>
        <v/>
      </c>
      <c r="G96" s="294" t="str">
        <f t="shared" si="31"/>
        <v/>
      </c>
      <c r="H96" s="294" t="str">
        <f t="shared" si="31"/>
        <v/>
      </c>
      <c r="I96" s="294" t="str">
        <f t="shared" si="31"/>
        <v/>
      </c>
      <c r="J96" s="294" t="str">
        <f t="shared" si="31"/>
        <v/>
      </c>
      <c r="K96" s="294" t="str">
        <f t="shared" si="31"/>
        <v/>
      </c>
      <c r="L96" s="294" t="str">
        <f t="shared" si="31"/>
        <v/>
      </c>
      <c r="M96" s="294" t="str">
        <f t="shared" si="31"/>
        <v/>
      </c>
      <c r="N96" s="294" t="str">
        <f t="shared" si="31"/>
        <v/>
      </c>
      <c r="O96" s="294" t="str">
        <f t="shared" si="31"/>
        <v/>
      </c>
      <c r="P96" s="294" t="str">
        <f t="shared" si="31"/>
        <v/>
      </c>
      <c r="Q96" s="294" t="str">
        <f t="shared" si="31"/>
        <v/>
      </c>
      <c r="R96" s="294" t="str">
        <f t="shared" si="31"/>
        <v/>
      </c>
      <c r="S96" s="294" t="str">
        <f t="shared" si="31"/>
        <v/>
      </c>
      <c r="T96" s="294" t="str">
        <f t="shared" si="31"/>
        <v/>
      </c>
      <c r="U96" s="294" t="str">
        <f t="shared" si="31"/>
        <v/>
      </c>
      <c r="V96" s="294" t="str">
        <f t="shared" si="31"/>
        <v/>
      </c>
      <c r="W96" s="294" t="str">
        <f t="shared" si="31"/>
        <v/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 t="str">
        <f t="shared" ref="B98:W98" si="33">IF(B$65=0,"",B$75/B$65)</f>
        <v/>
      </c>
      <c r="C98" s="295" t="str">
        <f t="shared" si="33"/>
        <v/>
      </c>
      <c r="D98" s="295" t="str">
        <f t="shared" si="33"/>
        <v/>
      </c>
      <c r="E98" s="295" t="str">
        <f t="shared" si="33"/>
        <v/>
      </c>
      <c r="F98" s="295" t="str">
        <f t="shared" si="33"/>
        <v/>
      </c>
      <c r="G98" s="295" t="str">
        <f t="shared" si="33"/>
        <v/>
      </c>
      <c r="H98" s="295" t="str">
        <f t="shared" si="33"/>
        <v/>
      </c>
      <c r="I98" s="295" t="str">
        <f t="shared" si="33"/>
        <v/>
      </c>
      <c r="J98" s="295" t="str">
        <f t="shared" si="33"/>
        <v/>
      </c>
      <c r="K98" s="295" t="str">
        <f t="shared" si="33"/>
        <v/>
      </c>
      <c r="L98" s="295" t="str">
        <f t="shared" si="33"/>
        <v/>
      </c>
      <c r="M98" s="295" t="str">
        <f t="shared" si="33"/>
        <v/>
      </c>
      <c r="N98" s="295" t="str">
        <f t="shared" si="33"/>
        <v/>
      </c>
      <c r="O98" s="295" t="str">
        <f t="shared" si="33"/>
        <v/>
      </c>
      <c r="P98" s="295" t="str">
        <f t="shared" si="33"/>
        <v/>
      </c>
      <c r="Q98" s="295" t="str">
        <f t="shared" si="33"/>
        <v/>
      </c>
      <c r="R98" s="295" t="str">
        <f t="shared" si="33"/>
        <v/>
      </c>
      <c r="S98" s="295" t="str">
        <f t="shared" si="33"/>
        <v/>
      </c>
      <c r="T98" s="295" t="str">
        <f t="shared" si="33"/>
        <v/>
      </c>
      <c r="U98" s="295" t="str">
        <f t="shared" si="33"/>
        <v/>
      </c>
      <c r="V98" s="295" t="str">
        <f t="shared" si="33"/>
        <v/>
      </c>
      <c r="W98" s="295" t="str">
        <f t="shared" si="33"/>
        <v/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 t="str">
        <f t="shared" ref="B100:W100" si="35">IF(B$67=0,"",B$77/B$67)</f>
        <v/>
      </c>
      <c r="C100" s="295" t="str">
        <f t="shared" si="35"/>
        <v/>
      </c>
      <c r="D100" s="295" t="str">
        <f t="shared" si="35"/>
        <v/>
      </c>
      <c r="E100" s="295" t="str">
        <f t="shared" si="35"/>
        <v/>
      </c>
      <c r="F100" s="295" t="str">
        <f t="shared" si="35"/>
        <v/>
      </c>
      <c r="G100" s="295" t="str">
        <f t="shared" si="35"/>
        <v/>
      </c>
      <c r="H100" s="295" t="str">
        <f t="shared" si="35"/>
        <v/>
      </c>
      <c r="I100" s="295" t="str">
        <f t="shared" si="35"/>
        <v/>
      </c>
      <c r="J100" s="295" t="str">
        <f t="shared" si="35"/>
        <v/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25">
      <c r="A101" s="49" t="s">
        <v>45</v>
      </c>
      <c r="B101" s="258" t="str">
        <f t="shared" ref="B101:W101" si="36">IF(B$68=0,"",B$78/B$68)</f>
        <v/>
      </c>
      <c r="C101" s="258" t="str">
        <f t="shared" si="36"/>
        <v/>
      </c>
      <c r="D101" s="258" t="str">
        <f t="shared" si="36"/>
        <v/>
      </c>
      <c r="E101" s="258" t="str">
        <f t="shared" si="36"/>
        <v/>
      </c>
      <c r="F101" s="258" t="str">
        <f t="shared" si="36"/>
        <v/>
      </c>
      <c r="G101" s="258" t="str">
        <f t="shared" si="36"/>
        <v/>
      </c>
      <c r="H101" s="258" t="str">
        <f t="shared" si="36"/>
        <v/>
      </c>
      <c r="I101" s="258" t="str">
        <f t="shared" si="36"/>
        <v/>
      </c>
      <c r="J101" s="258" t="str">
        <f t="shared" si="36"/>
        <v/>
      </c>
      <c r="K101" s="258" t="str">
        <f t="shared" si="36"/>
        <v/>
      </c>
      <c r="L101" s="258" t="str">
        <f t="shared" si="36"/>
        <v/>
      </c>
      <c r="M101" s="258" t="str">
        <f t="shared" si="36"/>
        <v/>
      </c>
      <c r="N101" s="258" t="str">
        <f t="shared" si="36"/>
        <v/>
      </c>
      <c r="O101" s="258" t="str">
        <f t="shared" si="36"/>
        <v/>
      </c>
      <c r="P101" s="258" t="str">
        <f t="shared" si="36"/>
        <v/>
      </c>
      <c r="Q101" s="258" t="str">
        <f t="shared" si="36"/>
        <v/>
      </c>
      <c r="R101" s="258" t="str">
        <f t="shared" si="36"/>
        <v/>
      </c>
      <c r="S101" s="258" t="str">
        <f t="shared" si="36"/>
        <v/>
      </c>
      <c r="T101" s="258" t="str">
        <f t="shared" si="36"/>
        <v/>
      </c>
      <c r="U101" s="258" t="str">
        <f t="shared" si="36"/>
        <v/>
      </c>
      <c r="V101" s="258" t="str">
        <f t="shared" si="36"/>
        <v/>
      </c>
      <c r="W101" s="258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CY: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593</v>
      </c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594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595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596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597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598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599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603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605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607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609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610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612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614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616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618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619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620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622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627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628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629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630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632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635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636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0</v>
      </c>
      <c r="C243" s="274">
        <f t="shared" si="59"/>
        <v>0</v>
      </c>
      <c r="D243" s="274">
        <f t="shared" si="59"/>
        <v>0</v>
      </c>
      <c r="E243" s="274">
        <f t="shared" si="59"/>
        <v>0</v>
      </c>
      <c r="F243" s="274">
        <f t="shared" si="59"/>
        <v>0</v>
      </c>
      <c r="G243" s="274">
        <f t="shared" si="59"/>
        <v>0</v>
      </c>
      <c r="H243" s="274">
        <f t="shared" si="59"/>
        <v>0</v>
      </c>
      <c r="I243" s="274">
        <f t="shared" si="59"/>
        <v>0</v>
      </c>
      <c r="J243" s="274">
        <f t="shared" si="59"/>
        <v>0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</v>
      </c>
      <c r="C244" s="275">
        <f>IF(C$73=0,0,C$73/NFM!C$14*1000)</f>
        <v>0</v>
      </c>
      <c r="D244" s="275">
        <f>IF(D$73=0,0,D$73/NFM!D$14*1000)</f>
        <v>0</v>
      </c>
      <c r="E244" s="275">
        <f>IF(E$73=0,0,E$73/NFM!E$14*1000)</f>
        <v>0</v>
      </c>
      <c r="F244" s="275">
        <f>IF(F$73=0,0,F$73/NFM!F$14*1000)</f>
        <v>0</v>
      </c>
      <c r="G244" s="275">
        <f>IF(G$73=0,0,G$73/NFM!G$14*1000)</f>
        <v>0</v>
      </c>
      <c r="H244" s="275">
        <f>IF(H$73=0,0,H$73/NFM!H$14*1000)</f>
        <v>0</v>
      </c>
      <c r="I244" s="275">
        <f>IF(I$73=0,0,I$73/NFM!I$14*1000)</f>
        <v>0</v>
      </c>
      <c r="J244" s="275">
        <f>IF(J$73=0,0,J$73/NFM!J$14*1000)</f>
        <v>0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</v>
      </c>
      <c r="C245" s="276">
        <f>IF(C$74=0,0,C$74/NFM!C$14*1000)</f>
        <v>0</v>
      </c>
      <c r="D245" s="276">
        <f>IF(D$74=0,0,D$74/NFM!D$14*1000)</f>
        <v>0</v>
      </c>
      <c r="E245" s="276">
        <f>IF(E$74=0,0,E$74/NFM!E$14*1000)</f>
        <v>0</v>
      </c>
      <c r="F245" s="276">
        <f>IF(F$74=0,0,F$74/NFM!F$14*1000)</f>
        <v>0</v>
      </c>
      <c r="G245" s="276">
        <f>IF(G$74=0,0,G$74/NFM!G$14*1000)</f>
        <v>0</v>
      </c>
      <c r="H245" s="276">
        <f>IF(H$74=0,0,H$74/NFM!H$14*1000)</f>
        <v>0</v>
      </c>
      <c r="I245" s="276">
        <f>IF(I$74=0,0,I$74/NFM!I$14*1000)</f>
        <v>0</v>
      </c>
      <c r="J245" s="276">
        <f>IF(J$74=0,0,J$74/NFM!J$14*1000)</f>
        <v>0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0</v>
      </c>
      <c r="C246" s="276">
        <f>IF(C$75=0,0,C$75/NFM!C$14*1000)</f>
        <v>0</v>
      </c>
      <c r="D246" s="276">
        <f>IF(D$75=0,0,D$75/NFM!D$14*1000)</f>
        <v>0</v>
      </c>
      <c r="E246" s="276">
        <f>IF(E$75=0,0,E$75/NFM!E$14*1000)</f>
        <v>0</v>
      </c>
      <c r="F246" s="276">
        <f>IF(F$75=0,0,F$75/NFM!F$14*1000)</f>
        <v>0</v>
      </c>
      <c r="G246" s="276">
        <f>IF(G$75=0,0,G$75/NFM!G$14*1000)</f>
        <v>0</v>
      </c>
      <c r="H246" s="276">
        <f>IF(H$75=0,0,H$75/NFM!H$14*1000)</f>
        <v>0</v>
      </c>
      <c r="I246" s="276">
        <f>IF(I$75=0,0,I$75/NFM!I$14*1000)</f>
        <v>0</v>
      </c>
      <c r="J246" s="276">
        <f>IF(J$75=0,0,J$75/NFM!J$14*1000)</f>
        <v>0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</v>
      </c>
      <c r="C247" s="276">
        <f>IF(C$76=0,0,C$76/NFM!C$14*1000)</f>
        <v>0</v>
      </c>
      <c r="D247" s="276">
        <f>IF(D$76=0,0,D$76/NFM!D$14*1000)</f>
        <v>0</v>
      </c>
      <c r="E247" s="276">
        <f>IF(E$76=0,0,E$76/NFM!E$14*1000)</f>
        <v>0</v>
      </c>
      <c r="F247" s="276">
        <f>IF(F$76=0,0,F$76/NFM!F$14*1000)</f>
        <v>0</v>
      </c>
      <c r="G247" s="276">
        <f>IF(G$76=0,0,G$76/NFM!G$14*1000)</f>
        <v>0</v>
      </c>
      <c r="H247" s="276">
        <f>IF(H$76=0,0,H$76/NFM!H$14*1000)</f>
        <v>0</v>
      </c>
      <c r="I247" s="276">
        <f>IF(I$76=0,0,I$76/NFM!I$14*1000)</f>
        <v>0</v>
      </c>
      <c r="J247" s="276">
        <f>IF(J$76=0,0,J$76/NFM!J$14*1000)</f>
        <v>0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</v>
      </c>
      <c r="C248" s="277">
        <f>IF(C$77=0,0,C$77/NFM!C$14*1000)</f>
        <v>0</v>
      </c>
      <c r="D248" s="277">
        <f>IF(D$77=0,0,D$77/NFM!D$14*1000)</f>
        <v>0</v>
      </c>
      <c r="E248" s="277">
        <f>IF(E$77=0,0,E$77/NFM!E$14*1000)</f>
        <v>0</v>
      </c>
      <c r="F248" s="277">
        <f>IF(F$77=0,0,F$77/NFM!F$14*1000)</f>
        <v>0</v>
      </c>
      <c r="G248" s="277">
        <f>IF(G$77=0,0,G$77/NFM!G$14*1000)</f>
        <v>0</v>
      </c>
      <c r="H248" s="277">
        <f>IF(H$77=0,0,H$77/NFM!H$14*1000)</f>
        <v>0</v>
      </c>
      <c r="I248" s="277">
        <f>IF(I$77=0,0,I$77/NFM!I$14*1000)</f>
        <v>0</v>
      </c>
      <c r="J248" s="277">
        <f>IF(J$77=0,0,J$77/NFM!J$14*1000)</f>
        <v>0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0</v>
      </c>
      <c r="C249" s="278">
        <f>IF(C$83=0,0,C$83/NFM!C$14*1000)</f>
        <v>0</v>
      </c>
      <c r="D249" s="278">
        <f>IF(D$83=0,0,D$83/NFM!D$14*1000)</f>
        <v>0</v>
      </c>
      <c r="E249" s="278">
        <f>IF(E$83=0,0,E$83/NFM!E$14*1000)</f>
        <v>0</v>
      </c>
      <c r="F249" s="278">
        <f>IF(F$83=0,0,F$83/NFM!F$14*1000)</f>
        <v>0</v>
      </c>
      <c r="G249" s="278">
        <f>IF(G$83=0,0,G$83/NFM!G$14*1000)</f>
        <v>0</v>
      </c>
      <c r="H249" s="278">
        <f>IF(H$83=0,0,H$83/NFM!H$14*1000)</f>
        <v>0</v>
      </c>
      <c r="I249" s="278">
        <f>IF(I$83=0,0,I$83/NFM!I$14*1000)</f>
        <v>0</v>
      </c>
      <c r="J249" s="278">
        <f>IF(J$83=0,0,J$83/NFM!J$14*1000)</f>
        <v>0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0</v>
      </c>
      <c r="C250" s="278">
        <f>IF(C$90=0,0,C$90/NFM!C$14*1000)</f>
        <v>0</v>
      </c>
      <c r="D250" s="278">
        <f>IF(D$90=0,0,D$90/NFM!D$14*1000)</f>
        <v>0</v>
      </c>
      <c r="E250" s="278">
        <f>IF(E$90=0,0,E$90/NFM!E$14*1000)</f>
        <v>0</v>
      </c>
      <c r="F250" s="278">
        <f>IF(F$90=0,0,F$90/NFM!F$14*1000)</f>
        <v>0</v>
      </c>
      <c r="G250" s="278">
        <f>IF(G$90=0,0,G$90/NFM!G$14*1000)</f>
        <v>0</v>
      </c>
      <c r="H250" s="278">
        <f>IF(H$90=0,0,H$90/NFM!H$14*1000)</f>
        <v>0</v>
      </c>
      <c r="I250" s="278">
        <f>IF(I$90=0,0,I$90/NFM!I$14*1000)</f>
        <v>0</v>
      </c>
      <c r="J250" s="278">
        <f>IF(J$90=0,0,J$90/NFM!J$14*1000)</f>
        <v>0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0</v>
      </c>
      <c r="C251" s="279">
        <f>IF(C$97=0,0,C$97/NFM!C$14*1000)</f>
        <v>0</v>
      </c>
      <c r="D251" s="279">
        <f>IF(D$97=0,0,D$97/NFM!D$14*1000)</f>
        <v>0</v>
      </c>
      <c r="E251" s="279">
        <f>IF(E$97=0,0,E$97/NFM!E$14*1000)</f>
        <v>0</v>
      </c>
      <c r="F251" s="279">
        <f>IF(F$97=0,0,F$97/NFM!F$14*1000)</f>
        <v>0</v>
      </c>
      <c r="G251" s="279">
        <f>IF(G$97=0,0,G$97/NFM!G$14*1000)</f>
        <v>0</v>
      </c>
      <c r="H251" s="279">
        <f>IF(H$97=0,0,H$97/NFM!H$14*1000)</f>
        <v>0</v>
      </c>
      <c r="I251" s="279">
        <f>IF(I$97=0,0,I$97/NFM!I$14*1000)</f>
        <v>0</v>
      </c>
      <c r="J251" s="279">
        <f>IF(J$97=0,0,J$97/NFM!J$14*1000)</f>
        <v>0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0</v>
      </c>
      <c r="C253" s="274">
        <f t="shared" si="60"/>
        <v>0</v>
      </c>
      <c r="D253" s="274">
        <f t="shared" si="60"/>
        <v>0</v>
      </c>
      <c r="E253" s="274">
        <f t="shared" si="60"/>
        <v>0</v>
      </c>
      <c r="F253" s="274">
        <f t="shared" si="60"/>
        <v>0</v>
      </c>
      <c r="G253" s="274">
        <f t="shared" si="60"/>
        <v>0</v>
      </c>
      <c r="H253" s="274">
        <f t="shared" si="60"/>
        <v>0</v>
      </c>
      <c r="I253" s="274">
        <f t="shared" si="60"/>
        <v>0</v>
      </c>
      <c r="J253" s="274">
        <f t="shared" si="60"/>
        <v>0</v>
      </c>
      <c r="K253" s="274">
        <f t="shared" si="60"/>
        <v>0</v>
      </c>
      <c r="L253" s="274">
        <f t="shared" si="60"/>
        <v>0</v>
      </c>
      <c r="M253" s="274">
        <f t="shared" si="60"/>
        <v>0</v>
      </c>
      <c r="N253" s="274">
        <f t="shared" si="60"/>
        <v>0</v>
      </c>
      <c r="O253" s="274">
        <f t="shared" si="60"/>
        <v>0</v>
      </c>
      <c r="P253" s="274">
        <f t="shared" si="60"/>
        <v>0</v>
      </c>
      <c r="Q253" s="274">
        <f t="shared" si="60"/>
        <v>0</v>
      </c>
      <c r="R253" s="274">
        <f t="shared" si="60"/>
        <v>0</v>
      </c>
      <c r="S253" s="274">
        <f t="shared" si="60"/>
        <v>0</v>
      </c>
      <c r="T253" s="274">
        <f t="shared" si="60"/>
        <v>0</v>
      </c>
      <c r="U253" s="274">
        <f t="shared" si="60"/>
        <v>0</v>
      </c>
      <c r="V253" s="274">
        <f t="shared" si="60"/>
        <v>0</v>
      </c>
      <c r="W253" s="274">
        <f t="shared" si="60"/>
        <v>0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</v>
      </c>
      <c r="C254" s="275">
        <f>IF(C$116=0,0,C$116/NFM!C$15*1000)</f>
        <v>0</v>
      </c>
      <c r="D254" s="275">
        <f>IF(D$116=0,0,D$116/NFM!D$15*1000)</f>
        <v>0</v>
      </c>
      <c r="E254" s="275">
        <f>IF(E$116=0,0,E$116/NFM!E$15*1000)</f>
        <v>0</v>
      </c>
      <c r="F254" s="275">
        <f>IF(F$116=0,0,F$116/NFM!F$15*1000)</f>
        <v>0</v>
      </c>
      <c r="G254" s="275">
        <f>IF(G$116=0,0,G$116/NFM!G$15*1000)</f>
        <v>0</v>
      </c>
      <c r="H254" s="275">
        <f>IF(H$116=0,0,H$116/NFM!H$15*1000)</f>
        <v>0</v>
      </c>
      <c r="I254" s="275">
        <f>IF(I$116=0,0,I$116/NFM!I$15*1000)</f>
        <v>0</v>
      </c>
      <c r="J254" s="275">
        <f>IF(J$116=0,0,J$116/NFM!J$15*1000)</f>
        <v>0</v>
      </c>
      <c r="K254" s="275">
        <f>IF(K$116=0,0,K$116/NFM!K$15*1000)</f>
        <v>0</v>
      </c>
      <c r="L254" s="275">
        <f>IF(L$116=0,0,L$116/NFM!L$15*1000)</f>
        <v>0</v>
      </c>
      <c r="M254" s="275">
        <f>IF(M$116=0,0,M$116/NFM!M$15*1000)</f>
        <v>0</v>
      </c>
      <c r="N254" s="275">
        <f>IF(N$116=0,0,N$116/NFM!N$15*1000)</f>
        <v>0</v>
      </c>
      <c r="O254" s="275">
        <f>IF(O$116=0,0,O$116/NFM!O$15*1000)</f>
        <v>0</v>
      </c>
      <c r="P254" s="275">
        <f>IF(P$116=0,0,P$116/NFM!P$15*1000)</f>
        <v>0</v>
      </c>
      <c r="Q254" s="275">
        <f>IF(Q$116=0,0,Q$116/NFM!Q$15*1000)</f>
        <v>0</v>
      </c>
      <c r="R254" s="275">
        <f>IF(R$116=0,0,R$116/NFM!R$15*1000)</f>
        <v>0</v>
      </c>
      <c r="S254" s="275">
        <f>IF(S$116=0,0,S$116/NFM!S$15*1000)</f>
        <v>0</v>
      </c>
      <c r="T254" s="275">
        <f>IF(T$116=0,0,T$116/NFM!T$15*1000)</f>
        <v>0</v>
      </c>
      <c r="U254" s="275">
        <f>IF(U$116=0,0,U$116/NFM!U$15*1000)</f>
        <v>0</v>
      </c>
      <c r="V254" s="275">
        <f>IF(V$116=0,0,V$116/NFM!V$15*1000)</f>
        <v>0</v>
      </c>
      <c r="W254" s="275">
        <f>IF(W$116=0,0,W$116/NFM!W$15*1000)</f>
        <v>0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</v>
      </c>
      <c r="C255" s="276">
        <f>IF(C$117=0,0,C$117/NFM!C$15*1000)</f>
        <v>0</v>
      </c>
      <c r="D255" s="276">
        <f>IF(D$117=0,0,D$117/NFM!D$15*1000)</f>
        <v>0</v>
      </c>
      <c r="E255" s="276">
        <f>IF(E$117=0,0,E$117/NFM!E$15*1000)</f>
        <v>0</v>
      </c>
      <c r="F255" s="276">
        <f>IF(F$117=0,0,F$117/NFM!F$15*1000)</f>
        <v>0</v>
      </c>
      <c r="G255" s="276">
        <f>IF(G$117=0,0,G$117/NFM!G$15*1000)</f>
        <v>0</v>
      </c>
      <c r="H255" s="276">
        <f>IF(H$117=0,0,H$117/NFM!H$15*1000)</f>
        <v>0</v>
      </c>
      <c r="I255" s="276">
        <f>IF(I$117=0,0,I$117/NFM!I$15*1000)</f>
        <v>0</v>
      </c>
      <c r="J255" s="276">
        <f>IF(J$117=0,0,J$117/NFM!J$15*1000)</f>
        <v>0</v>
      </c>
      <c r="K255" s="276">
        <f>IF(K$117=0,0,K$117/NFM!K$15*1000)</f>
        <v>0</v>
      </c>
      <c r="L255" s="276">
        <f>IF(L$117=0,0,L$117/NFM!L$15*1000)</f>
        <v>0</v>
      </c>
      <c r="M255" s="276">
        <f>IF(M$117=0,0,M$117/NFM!M$15*1000)</f>
        <v>0</v>
      </c>
      <c r="N255" s="276">
        <f>IF(N$117=0,0,N$117/NFM!N$15*1000)</f>
        <v>0</v>
      </c>
      <c r="O255" s="276">
        <f>IF(O$117=0,0,O$117/NFM!O$15*1000)</f>
        <v>0</v>
      </c>
      <c r="P255" s="276">
        <f>IF(P$117=0,0,P$117/NFM!P$15*1000)</f>
        <v>0</v>
      </c>
      <c r="Q255" s="276">
        <f>IF(Q$117=0,0,Q$117/NFM!Q$15*1000)</f>
        <v>0</v>
      </c>
      <c r="R255" s="276">
        <f>IF(R$117=0,0,R$117/NFM!R$15*1000)</f>
        <v>0</v>
      </c>
      <c r="S255" s="276">
        <f>IF(S$117=0,0,S$117/NFM!S$15*1000)</f>
        <v>0</v>
      </c>
      <c r="T255" s="276">
        <f>IF(T$117=0,0,T$117/NFM!T$15*1000)</f>
        <v>0</v>
      </c>
      <c r="U255" s="276">
        <f>IF(U$117=0,0,U$117/NFM!U$15*1000)</f>
        <v>0</v>
      </c>
      <c r="V255" s="276">
        <f>IF(V$117=0,0,V$117/NFM!V$15*1000)</f>
        <v>0</v>
      </c>
      <c r="W255" s="276">
        <f>IF(W$117=0,0,W$117/NFM!W$15*1000)</f>
        <v>0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0</v>
      </c>
      <c r="C256" s="276">
        <f>IF(C$118=0,0,C$118/NFM!C$15*1000)</f>
        <v>0</v>
      </c>
      <c r="D256" s="276">
        <f>IF(D$118=0,0,D$118/NFM!D$15*1000)</f>
        <v>0</v>
      </c>
      <c r="E256" s="276">
        <f>IF(E$118=0,0,E$118/NFM!E$15*1000)</f>
        <v>0</v>
      </c>
      <c r="F256" s="276">
        <f>IF(F$118=0,0,F$118/NFM!F$15*1000)</f>
        <v>0</v>
      </c>
      <c r="G256" s="276">
        <f>IF(G$118=0,0,G$118/NFM!G$15*1000)</f>
        <v>0</v>
      </c>
      <c r="H256" s="276">
        <f>IF(H$118=0,0,H$118/NFM!H$15*1000)</f>
        <v>0</v>
      </c>
      <c r="I256" s="276">
        <f>IF(I$118=0,0,I$118/NFM!I$15*1000)</f>
        <v>0</v>
      </c>
      <c r="J256" s="276">
        <f>IF(J$118=0,0,J$118/NFM!J$15*1000)</f>
        <v>0</v>
      </c>
      <c r="K256" s="276">
        <f>IF(K$118=0,0,K$118/NFM!K$15*1000)</f>
        <v>0</v>
      </c>
      <c r="L256" s="276">
        <f>IF(L$118=0,0,L$118/NFM!L$15*1000)</f>
        <v>0</v>
      </c>
      <c r="M256" s="276">
        <f>IF(M$118=0,0,M$118/NFM!M$15*1000)</f>
        <v>0</v>
      </c>
      <c r="N256" s="276">
        <f>IF(N$118=0,0,N$118/NFM!N$15*1000)</f>
        <v>0</v>
      </c>
      <c r="O256" s="276">
        <f>IF(O$118=0,0,O$118/NFM!O$15*1000)</f>
        <v>0</v>
      </c>
      <c r="P256" s="276">
        <f>IF(P$118=0,0,P$118/NFM!P$15*1000)</f>
        <v>0</v>
      </c>
      <c r="Q256" s="276">
        <f>IF(Q$118=0,0,Q$118/NFM!Q$15*1000)</f>
        <v>0</v>
      </c>
      <c r="R256" s="276">
        <f>IF(R$118=0,0,R$118/NFM!R$15*1000)</f>
        <v>0</v>
      </c>
      <c r="S256" s="276">
        <f>IF(S$118=0,0,S$118/NFM!S$15*1000)</f>
        <v>0</v>
      </c>
      <c r="T256" s="276">
        <f>IF(T$118=0,0,T$118/NFM!T$15*1000)</f>
        <v>0</v>
      </c>
      <c r="U256" s="276">
        <f>IF(U$118=0,0,U$118/NFM!U$15*1000)</f>
        <v>0</v>
      </c>
      <c r="V256" s="276">
        <f>IF(V$118=0,0,V$118/NFM!V$15*1000)</f>
        <v>0</v>
      </c>
      <c r="W256" s="276">
        <f>IF(W$118=0,0,W$118/NFM!W$15*1000)</f>
        <v>0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</v>
      </c>
      <c r="C257" s="276">
        <f>IF(C$119=0,0,C$119/NFM!C$15*1000)</f>
        <v>0</v>
      </c>
      <c r="D257" s="276">
        <f>IF(D$119=0,0,D$119/NFM!D$15*1000)</f>
        <v>0</v>
      </c>
      <c r="E257" s="276">
        <f>IF(E$119=0,0,E$119/NFM!E$15*1000)</f>
        <v>0</v>
      </c>
      <c r="F257" s="276">
        <f>IF(F$119=0,0,F$119/NFM!F$15*1000)</f>
        <v>0</v>
      </c>
      <c r="G257" s="276">
        <f>IF(G$119=0,0,G$119/NFM!G$15*1000)</f>
        <v>0</v>
      </c>
      <c r="H257" s="276">
        <f>IF(H$119=0,0,H$119/NFM!H$15*1000)</f>
        <v>0</v>
      </c>
      <c r="I257" s="276">
        <f>IF(I$119=0,0,I$119/NFM!I$15*1000)</f>
        <v>0</v>
      </c>
      <c r="J257" s="276">
        <f>IF(J$119=0,0,J$119/NFM!J$15*1000)</f>
        <v>0</v>
      </c>
      <c r="K257" s="276">
        <f>IF(K$119=0,0,K$119/NFM!K$15*1000)</f>
        <v>0</v>
      </c>
      <c r="L257" s="276">
        <f>IF(L$119=0,0,L$119/NFM!L$15*1000)</f>
        <v>0</v>
      </c>
      <c r="M257" s="276">
        <f>IF(M$119=0,0,M$119/NFM!M$15*1000)</f>
        <v>0</v>
      </c>
      <c r="N257" s="276">
        <f>IF(N$119=0,0,N$119/NFM!N$15*1000)</f>
        <v>0</v>
      </c>
      <c r="O257" s="276">
        <f>IF(O$119=0,0,O$119/NFM!O$15*1000)</f>
        <v>0</v>
      </c>
      <c r="P257" s="276">
        <f>IF(P$119=0,0,P$119/NFM!P$15*1000)</f>
        <v>0</v>
      </c>
      <c r="Q257" s="276">
        <f>IF(Q$119=0,0,Q$119/NFM!Q$15*1000)</f>
        <v>0</v>
      </c>
      <c r="R257" s="276">
        <f>IF(R$119=0,0,R$119/NFM!R$15*1000)</f>
        <v>0</v>
      </c>
      <c r="S257" s="276">
        <f>IF(S$119=0,0,S$119/NFM!S$15*1000)</f>
        <v>0</v>
      </c>
      <c r="T257" s="276">
        <f>IF(T$119=0,0,T$119/NFM!T$15*1000)</f>
        <v>0</v>
      </c>
      <c r="U257" s="276">
        <f>IF(U$119=0,0,U$119/NFM!U$15*1000)</f>
        <v>0</v>
      </c>
      <c r="V257" s="276">
        <f>IF(V$119=0,0,V$119/NFM!V$15*1000)</f>
        <v>0</v>
      </c>
      <c r="W257" s="276">
        <f>IF(W$119=0,0,W$119/NFM!W$15*1000)</f>
        <v>0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</v>
      </c>
      <c r="C258" s="277">
        <f>IF(C$120=0,0,C$120/NFM!C$15*1000)</f>
        <v>0</v>
      </c>
      <c r="D258" s="277">
        <f>IF(D$120=0,0,D$120/NFM!D$15*1000)</f>
        <v>0</v>
      </c>
      <c r="E258" s="277">
        <f>IF(E$120=0,0,E$120/NFM!E$15*1000)</f>
        <v>0</v>
      </c>
      <c r="F258" s="277">
        <f>IF(F$120=0,0,F$120/NFM!F$15*1000)</f>
        <v>0</v>
      </c>
      <c r="G258" s="277">
        <f>IF(G$120=0,0,G$120/NFM!G$15*1000)</f>
        <v>0</v>
      </c>
      <c r="H258" s="277">
        <f>IF(H$120=0,0,H$120/NFM!H$15*1000)</f>
        <v>0</v>
      </c>
      <c r="I258" s="277">
        <f>IF(I$120=0,0,I$120/NFM!I$15*1000)</f>
        <v>0</v>
      </c>
      <c r="J258" s="277">
        <f>IF(J$120=0,0,J$120/NFM!J$15*1000)</f>
        <v>0</v>
      </c>
      <c r="K258" s="277">
        <f>IF(K$120=0,0,K$120/NFM!K$15*1000)</f>
        <v>0</v>
      </c>
      <c r="L258" s="277">
        <f>IF(L$120=0,0,L$120/NFM!L$15*1000)</f>
        <v>0</v>
      </c>
      <c r="M258" s="277">
        <f>IF(M$120=0,0,M$120/NFM!M$15*1000)</f>
        <v>0</v>
      </c>
      <c r="N258" s="277">
        <f>IF(N$120=0,0,N$120/NFM!N$15*1000)</f>
        <v>0</v>
      </c>
      <c r="O258" s="277">
        <f>IF(O$120=0,0,O$120/NFM!O$15*1000)</f>
        <v>0</v>
      </c>
      <c r="P258" s="277">
        <f>IF(P$120=0,0,P$120/NFM!P$15*1000)</f>
        <v>0</v>
      </c>
      <c r="Q258" s="277">
        <f>IF(Q$120=0,0,Q$120/NFM!Q$15*1000)</f>
        <v>0</v>
      </c>
      <c r="R258" s="277">
        <f>IF(R$120=0,0,R$120/NFM!R$15*1000)</f>
        <v>0</v>
      </c>
      <c r="S258" s="277">
        <f>IF(S$120=0,0,S$120/NFM!S$15*1000)</f>
        <v>0</v>
      </c>
      <c r="T258" s="277">
        <f>IF(T$120=0,0,T$120/NFM!T$15*1000)</f>
        <v>0</v>
      </c>
      <c r="U258" s="277">
        <f>IF(U$120=0,0,U$120/NFM!U$15*1000)</f>
        <v>0</v>
      </c>
      <c r="V258" s="277">
        <f>IF(V$120=0,0,V$120/NFM!V$15*1000)</f>
        <v>0</v>
      </c>
      <c r="W258" s="277">
        <f>IF(W$120=0,0,W$120/NFM!W$15*1000)</f>
        <v>0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0</v>
      </c>
      <c r="C259" s="278">
        <f>IF(C$126=0,0,C$126/NFM!C$15*1000)</f>
        <v>0</v>
      </c>
      <c r="D259" s="278">
        <f>IF(D$126=0,0,D$126/NFM!D$15*1000)</f>
        <v>0</v>
      </c>
      <c r="E259" s="278">
        <f>IF(E$126=0,0,E$126/NFM!E$15*1000)</f>
        <v>0</v>
      </c>
      <c r="F259" s="278">
        <f>IF(F$126=0,0,F$126/NFM!F$15*1000)</f>
        <v>0</v>
      </c>
      <c r="G259" s="278">
        <f>IF(G$126=0,0,G$126/NFM!G$15*1000)</f>
        <v>0</v>
      </c>
      <c r="H259" s="278">
        <f>IF(H$126=0,0,H$126/NFM!H$15*1000)</f>
        <v>0</v>
      </c>
      <c r="I259" s="278">
        <f>IF(I$126=0,0,I$126/NFM!I$15*1000)</f>
        <v>0</v>
      </c>
      <c r="J259" s="278">
        <f>IF(J$126=0,0,J$126/NFM!J$15*1000)</f>
        <v>0</v>
      </c>
      <c r="K259" s="278">
        <f>IF(K$126=0,0,K$126/NFM!K$15*1000)</f>
        <v>0</v>
      </c>
      <c r="L259" s="278">
        <f>IF(L$126=0,0,L$126/NFM!L$15*1000)</f>
        <v>0</v>
      </c>
      <c r="M259" s="278">
        <f>IF(M$126=0,0,M$126/NFM!M$15*1000)</f>
        <v>0</v>
      </c>
      <c r="N259" s="278">
        <f>IF(N$126=0,0,N$126/NFM!N$15*1000)</f>
        <v>0</v>
      </c>
      <c r="O259" s="278">
        <f>IF(O$126=0,0,O$126/NFM!O$15*1000)</f>
        <v>0</v>
      </c>
      <c r="P259" s="278">
        <f>IF(P$126=0,0,P$126/NFM!P$15*1000)</f>
        <v>0</v>
      </c>
      <c r="Q259" s="278">
        <f>IF(Q$126=0,0,Q$126/NFM!Q$15*1000)</f>
        <v>0</v>
      </c>
      <c r="R259" s="278">
        <f>IF(R$126=0,0,R$126/NFM!R$15*1000)</f>
        <v>0</v>
      </c>
      <c r="S259" s="278">
        <f>IF(S$126=0,0,S$126/NFM!S$15*1000)</f>
        <v>0</v>
      </c>
      <c r="T259" s="278">
        <f>IF(T$126=0,0,T$126/NFM!T$15*1000)</f>
        <v>0</v>
      </c>
      <c r="U259" s="278">
        <f>IF(U$126=0,0,U$126/NFM!U$15*1000)</f>
        <v>0</v>
      </c>
      <c r="V259" s="278">
        <f>IF(V$126=0,0,V$126/NFM!V$15*1000)</f>
        <v>0</v>
      </c>
      <c r="W259" s="278">
        <f>IF(W$126=0,0,W$126/NFM!W$15*1000)</f>
        <v>0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0</v>
      </c>
      <c r="C260" s="278">
        <f>IF(C$134=0,0,C$134/NFM!C$15*1000)</f>
        <v>0</v>
      </c>
      <c r="D260" s="278">
        <f>IF(D$134=0,0,D$134/NFM!D$15*1000)</f>
        <v>0</v>
      </c>
      <c r="E260" s="278">
        <f>IF(E$134=0,0,E$134/NFM!E$15*1000)</f>
        <v>0</v>
      </c>
      <c r="F260" s="278">
        <f>IF(F$134=0,0,F$134/NFM!F$15*1000)</f>
        <v>0</v>
      </c>
      <c r="G260" s="278">
        <f>IF(G$134=0,0,G$134/NFM!G$15*1000)</f>
        <v>0</v>
      </c>
      <c r="H260" s="278">
        <f>IF(H$134=0,0,H$134/NFM!H$15*1000)</f>
        <v>0</v>
      </c>
      <c r="I260" s="278">
        <f>IF(I$134=0,0,I$134/NFM!I$15*1000)</f>
        <v>0</v>
      </c>
      <c r="J260" s="278">
        <f>IF(J$134=0,0,J$134/NFM!J$15*1000)</f>
        <v>0</v>
      </c>
      <c r="K260" s="278">
        <f>IF(K$134=0,0,K$134/NFM!K$15*1000)</f>
        <v>0</v>
      </c>
      <c r="L260" s="278">
        <f>IF(L$134=0,0,L$134/NFM!L$15*1000)</f>
        <v>0</v>
      </c>
      <c r="M260" s="278">
        <f>IF(M$134=0,0,M$134/NFM!M$15*1000)</f>
        <v>0</v>
      </c>
      <c r="N260" s="278">
        <f>IF(N$134=0,0,N$134/NFM!N$15*1000)</f>
        <v>0</v>
      </c>
      <c r="O260" s="278">
        <f>IF(O$134=0,0,O$134/NFM!O$15*1000)</f>
        <v>0</v>
      </c>
      <c r="P260" s="278">
        <f>IF(P$134=0,0,P$134/NFM!P$15*1000)</f>
        <v>0</v>
      </c>
      <c r="Q260" s="278">
        <f>IF(Q$134=0,0,Q$134/NFM!Q$15*1000)</f>
        <v>0</v>
      </c>
      <c r="R260" s="278">
        <f>IF(R$134=0,0,R$134/NFM!R$15*1000)</f>
        <v>0</v>
      </c>
      <c r="S260" s="278">
        <f>IF(S$134=0,0,S$134/NFM!S$15*1000)</f>
        <v>0</v>
      </c>
      <c r="T260" s="278">
        <f>IF(T$134=0,0,T$134/NFM!T$15*1000)</f>
        <v>0</v>
      </c>
      <c r="U260" s="278">
        <f>IF(U$134=0,0,U$134/NFM!U$15*1000)</f>
        <v>0</v>
      </c>
      <c r="V260" s="278">
        <f>IF(V$134=0,0,V$134/NFM!V$15*1000)</f>
        <v>0</v>
      </c>
      <c r="W260" s="278">
        <f>IF(W$134=0,0,W$134/NFM!W$15*1000)</f>
        <v>0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0</v>
      </c>
      <c r="C261" s="279">
        <f>IF(C$141=0,0,C$141/NFM!C$15*1000)</f>
        <v>0</v>
      </c>
      <c r="D261" s="279">
        <f>IF(D$141=0,0,D$141/NFM!D$15*1000)</f>
        <v>0</v>
      </c>
      <c r="E261" s="279">
        <f>IF(E$141=0,0,E$141/NFM!E$15*1000)</f>
        <v>0</v>
      </c>
      <c r="F261" s="279">
        <f>IF(F$141=0,0,F$141/NFM!F$15*1000)</f>
        <v>0</v>
      </c>
      <c r="G261" s="279">
        <f>IF(G$141=0,0,G$141/NFM!G$15*1000)</f>
        <v>0</v>
      </c>
      <c r="H261" s="279">
        <f>IF(H$141=0,0,H$141/NFM!H$15*1000)</f>
        <v>0</v>
      </c>
      <c r="I261" s="279">
        <f>IF(I$141=0,0,I$141/NFM!I$15*1000)</f>
        <v>0</v>
      </c>
      <c r="J261" s="279">
        <f>IF(J$141=0,0,J$141/NFM!J$15*1000)</f>
        <v>0</v>
      </c>
      <c r="K261" s="279">
        <f>IF(K$141=0,0,K$141/NFM!K$15*1000)</f>
        <v>0</v>
      </c>
      <c r="L261" s="279">
        <f>IF(L$141=0,0,L$141/NFM!L$15*1000)</f>
        <v>0</v>
      </c>
      <c r="M261" s="279">
        <f>IF(M$141=0,0,M$141/NFM!M$15*1000)</f>
        <v>0</v>
      </c>
      <c r="N261" s="279">
        <f>IF(N$141=0,0,N$141/NFM!N$15*1000)</f>
        <v>0</v>
      </c>
      <c r="O261" s="279">
        <f>IF(O$141=0,0,O$141/NFM!O$15*1000)</f>
        <v>0</v>
      </c>
      <c r="P261" s="279">
        <f>IF(P$141=0,0,P$141/NFM!P$15*1000)</f>
        <v>0</v>
      </c>
      <c r="Q261" s="279">
        <f>IF(Q$141=0,0,Q$141/NFM!Q$15*1000)</f>
        <v>0</v>
      </c>
      <c r="R261" s="279">
        <f>IF(R$141=0,0,R$141/NFM!R$15*1000)</f>
        <v>0</v>
      </c>
      <c r="S261" s="279">
        <f>IF(S$141=0,0,S$141/NFM!S$15*1000)</f>
        <v>0</v>
      </c>
      <c r="T261" s="279">
        <f>IF(T$141=0,0,T$141/NFM!T$15*1000)</f>
        <v>0</v>
      </c>
      <c r="U261" s="279">
        <f>IF(U$141=0,0,U$141/NFM!U$15*1000)</f>
        <v>0</v>
      </c>
      <c r="V261" s="279">
        <f>IF(V$141=0,0,V$141/NFM!V$15*1000)</f>
        <v>0</v>
      </c>
      <c r="W261" s="279">
        <f>IF(W$141=0,0,W$141/NFM!W$15*1000)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CY: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749</v>
      </c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750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751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752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753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754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755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759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760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761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763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764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766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767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768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769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770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771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773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775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776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777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778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779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782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783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</v>
      </c>
      <c r="C243" s="306">
        <f>IF(C$72=0,0,C$72/NFM_fec!C$72)</f>
        <v>0</v>
      </c>
      <c r="D243" s="306">
        <f>IF(D$72=0,0,D$72/NFM_fec!D$72)</f>
        <v>0</v>
      </c>
      <c r="E243" s="306">
        <f>IF(E$72=0,0,E$72/NFM_fec!E$72)</f>
        <v>0</v>
      </c>
      <c r="F243" s="306">
        <f>IF(F$72=0,0,F$72/NFM_fec!F$72)</f>
        <v>0</v>
      </c>
      <c r="G243" s="306">
        <f>IF(G$72=0,0,G$72/NFM_fec!G$72)</f>
        <v>0</v>
      </c>
      <c r="H243" s="306">
        <f>IF(H$72=0,0,H$72/NFM_fec!H$72)</f>
        <v>0</v>
      </c>
      <c r="I243" s="306">
        <f>IF(I$72=0,0,I$72/NFM_fec!I$72)</f>
        <v>0</v>
      </c>
      <c r="J243" s="306">
        <f>IF(J$72=0,0,J$72/NFM_fec!J$72)</f>
        <v>0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</v>
      </c>
      <c r="C244" s="307">
        <f>IF(C$73=0,0,C$73/NFM_fec!C$73)</f>
        <v>0</v>
      </c>
      <c r="D244" s="307">
        <f>IF(D$73=0,0,D$73/NFM_fec!D$73)</f>
        <v>0</v>
      </c>
      <c r="E244" s="307">
        <f>IF(E$73=0,0,E$73/NFM_fec!E$73)</f>
        <v>0</v>
      </c>
      <c r="F244" s="307">
        <f>IF(F$73=0,0,F$73/NFM_fec!F$73)</f>
        <v>0</v>
      </c>
      <c r="G244" s="307">
        <f>IF(G$73=0,0,G$73/NFM_fec!G$73)</f>
        <v>0</v>
      </c>
      <c r="H244" s="307">
        <f>IF(H$73=0,0,H$73/NFM_fec!H$73)</f>
        <v>0</v>
      </c>
      <c r="I244" s="307">
        <f>IF(I$73=0,0,I$73/NFM_fec!I$73)</f>
        <v>0</v>
      </c>
      <c r="J244" s="307">
        <f>IF(J$73=0,0,J$73/NFM_fec!J$73)</f>
        <v>0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</v>
      </c>
      <c r="C245" s="308">
        <f>IF(C$74=0,0,C$74/NFM_fec!C$74)</f>
        <v>0</v>
      </c>
      <c r="D245" s="308">
        <f>IF(D$74=0,0,D$74/NFM_fec!D$74)</f>
        <v>0</v>
      </c>
      <c r="E245" s="308">
        <f>IF(E$74=0,0,E$74/NFM_fec!E$74)</f>
        <v>0</v>
      </c>
      <c r="F245" s="308">
        <f>IF(F$74=0,0,F$74/NFM_fec!F$74)</f>
        <v>0</v>
      </c>
      <c r="G245" s="308">
        <f>IF(G$74=0,0,G$74/NFM_fec!G$74)</f>
        <v>0</v>
      </c>
      <c r="H245" s="308">
        <f>IF(H$74=0,0,H$74/NFM_fec!H$74)</f>
        <v>0</v>
      </c>
      <c r="I245" s="308">
        <f>IF(I$74=0,0,I$74/NFM_fec!I$74)</f>
        <v>0</v>
      </c>
      <c r="J245" s="308">
        <f>IF(J$74=0,0,J$74/NFM_fec!J$74)</f>
        <v>0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</v>
      </c>
      <c r="C246" s="308">
        <f>IF(C$75=0,0,C$75/NFM_fec!C$75)</f>
        <v>0</v>
      </c>
      <c r="D246" s="308">
        <f>IF(D$75=0,0,D$75/NFM_fec!D$75)</f>
        <v>0</v>
      </c>
      <c r="E246" s="308">
        <f>IF(E$75=0,0,E$75/NFM_fec!E$75)</f>
        <v>0</v>
      </c>
      <c r="F246" s="308">
        <f>IF(F$75=0,0,F$75/NFM_fec!F$75)</f>
        <v>0</v>
      </c>
      <c r="G246" s="308">
        <f>IF(G$75=0,0,G$75/NFM_fec!G$75)</f>
        <v>0</v>
      </c>
      <c r="H246" s="308">
        <f>IF(H$75=0,0,H$75/NFM_fec!H$75)</f>
        <v>0</v>
      </c>
      <c r="I246" s="308">
        <f>IF(I$75=0,0,I$75/NFM_fec!I$75)</f>
        <v>0</v>
      </c>
      <c r="J246" s="308">
        <f>IF(J$75=0,0,J$75/NFM_fec!J$75)</f>
        <v>0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</v>
      </c>
      <c r="C247" s="308">
        <f>IF(C$76=0,0,C$76/NFM_fec!C$76)</f>
        <v>0</v>
      </c>
      <c r="D247" s="308">
        <f>IF(D$76=0,0,D$76/NFM_fec!D$76)</f>
        <v>0</v>
      </c>
      <c r="E247" s="308">
        <f>IF(E$76=0,0,E$76/NFM_fec!E$76)</f>
        <v>0</v>
      </c>
      <c r="F247" s="308">
        <f>IF(F$76=0,0,F$76/NFM_fec!F$76)</f>
        <v>0</v>
      </c>
      <c r="G247" s="308">
        <f>IF(G$76=0,0,G$76/NFM_fec!G$76)</f>
        <v>0</v>
      </c>
      <c r="H247" s="308">
        <f>IF(H$76=0,0,H$76/NFM_fec!H$76)</f>
        <v>0</v>
      </c>
      <c r="I247" s="308">
        <f>IF(I$76=0,0,I$76/NFM_fec!I$76)</f>
        <v>0</v>
      </c>
      <c r="J247" s="308">
        <f>IF(J$76=0,0,J$76/NFM_fec!J$76)</f>
        <v>0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</v>
      </c>
      <c r="C248" s="309">
        <f>IF(C$77=0,0,C$77/NFM_fec!C$77)</f>
        <v>0</v>
      </c>
      <c r="D248" s="309">
        <f>IF(D$77=0,0,D$77/NFM_fec!D$77)</f>
        <v>0</v>
      </c>
      <c r="E248" s="309">
        <f>IF(E$77=0,0,E$77/NFM_fec!E$77)</f>
        <v>0</v>
      </c>
      <c r="F248" s="309">
        <f>IF(F$77=0,0,F$77/NFM_fec!F$77)</f>
        <v>0</v>
      </c>
      <c r="G248" s="309">
        <f>IF(G$77=0,0,G$77/NFM_fec!G$77)</f>
        <v>0</v>
      </c>
      <c r="H248" s="309">
        <f>IF(H$77=0,0,H$77/NFM_fec!H$77)</f>
        <v>0</v>
      </c>
      <c r="I248" s="309">
        <f>IF(I$77=0,0,I$77/NFM_fec!I$77)</f>
        <v>0</v>
      </c>
      <c r="J248" s="309">
        <f>IF(J$77=0,0,J$77/NFM_fec!J$77)</f>
        <v>0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</v>
      </c>
      <c r="C249" s="310">
        <f>IF(C$83=0,0,C$83/NFM_fec!C$83)</f>
        <v>0</v>
      </c>
      <c r="D249" s="310">
        <f>IF(D$83=0,0,D$83/NFM_fec!D$83)</f>
        <v>0</v>
      </c>
      <c r="E249" s="310">
        <f>IF(E$83=0,0,E$83/NFM_fec!E$83)</f>
        <v>0</v>
      </c>
      <c r="F249" s="310">
        <f>IF(F$83=0,0,F$83/NFM_fec!F$83)</f>
        <v>0</v>
      </c>
      <c r="G249" s="310">
        <f>IF(G$83=0,0,G$83/NFM_fec!G$83)</f>
        <v>0</v>
      </c>
      <c r="H249" s="310">
        <f>IF(H$83=0,0,H$83/NFM_fec!H$83)</f>
        <v>0</v>
      </c>
      <c r="I249" s="310">
        <f>IF(I$83=0,0,I$83/NFM_fec!I$83)</f>
        <v>0</v>
      </c>
      <c r="J249" s="310">
        <f>IF(J$83=0,0,J$83/NFM_fec!J$83)</f>
        <v>0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</v>
      </c>
      <c r="C250" s="310">
        <f>IF(C$90=0,0,C$90/NFM_fec!C$90)</f>
        <v>0</v>
      </c>
      <c r="D250" s="310">
        <f>IF(D$90=0,0,D$90/NFM_fec!D$90)</f>
        <v>0</v>
      </c>
      <c r="E250" s="310">
        <f>IF(E$90=0,0,E$90/NFM_fec!E$90)</f>
        <v>0</v>
      </c>
      <c r="F250" s="310">
        <f>IF(F$90=0,0,F$90/NFM_fec!F$90)</f>
        <v>0</v>
      </c>
      <c r="G250" s="310">
        <f>IF(G$90=0,0,G$90/NFM_fec!G$90)</f>
        <v>0</v>
      </c>
      <c r="H250" s="310">
        <f>IF(H$90=0,0,H$90/NFM_fec!H$90)</f>
        <v>0</v>
      </c>
      <c r="I250" s="310">
        <f>IF(I$90=0,0,I$90/NFM_fec!I$90)</f>
        <v>0</v>
      </c>
      <c r="J250" s="310">
        <f>IF(J$90=0,0,J$90/NFM_fec!J$90)</f>
        <v>0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</v>
      </c>
      <c r="C251" s="311">
        <f>IF(C$97=0,0,C$97/NFM_fec!C$97)</f>
        <v>0</v>
      </c>
      <c r="D251" s="311">
        <f>IF(D$97=0,0,D$97/NFM_fec!D$97)</f>
        <v>0</v>
      </c>
      <c r="E251" s="311">
        <f>IF(E$97=0,0,E$97/NFM_fec!E$97)</f>
        <v>0</v>
      </c>
      <c r="F251" s="311">
        <f>IF(F$97=0,0,F$97/NFM_fec!F$97)</f>
        <v>0</v>
      </c>
      <c r="G251" s="311">
        <f>IF(G$97=0,0,G$97/NFM_fec!G$97)</f>
        <v>0</v>
      </c>
      <c r="H251" s="311">
        <f>IF(H$97=0,0,H$97/NFM_fec!H$97)</f>
        <v>0</v>
      </c>
      <c r="I251" s="311">
        <f>IF(I$97=0,0,I$97/NFM_fec!I$97)</f>
        <v>0</v>
      </c>
      <c r="J251" s="311">
        <f>IF(J$97=0,0,J$97/NFM_fec!J$97)</f>
        <v>0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</v>
      </c>
      <c r="C253" s="306">
        <f>IF(C$115=0,0,C$115/NFM_fec!C$115)</f>
        <v>0</v>
      </c>
      <c r="D253" s="306">
        <f>IF(D$115=0,0,D$115/NFM_fec!D$115)</f>
        <v>0</v>
      </c>
      <c r="E253" s="306">
        <f>IF(E$115=0,0,E$115/NFM_fec!E$115)</f>
        <v>0</v>
      </c>
      <c r="F253" s="306">
        <f>IF(F$115=0,0,F$115/NFM_fec!F$115)</f>
        <v>0</v>
      </c>
      <c r="G253" s="306">
        <f>IF(G$115=0,0,G$115/NFM_fec!G$115)</f>
        <v>0</v>
      </c>
      <c r="H253" s="306">
        <f>IF(H$115=0,0,H$115/NFM_fec!H$115)</f>
        <v>0</v>
      </c>
      <c r="I253" s="306">
        <f>IF(I$115=0,0,I$115/NFM_fec!I$115)</f>
        <v>0</v>
      </c>
      <c r="J253" s="306">
        <f>IF(J$115=0,0,J$115/NFM_fec!J$115)</f>
        <v>0</v>
      </c>
      <c r="K253" s="306">
        <f>IF(K$115=0,0,K$115/NFM_fec!K$115)</f>
        <v>0</v>
      </c>
      <c r="L253" s="306">
        <f>IF(L$115=0,0,L$115/NFM_fec!L$115)</f>
        <v>0</v>
      </c>
      <c r="M253" s="306">
        <f>IF(M$115=0,0,M$115/NFM_fec!M$115)</f>
        <v>0</v>
      </c>
      <c r="N253" s="306">
        <f>IF(N$115=0,0,N$115/NFM_fec!N$115)</f>
        <v>0</v>
      </c>
      <c r="O253" s="306">
        <f>IF(O$115=0,0,O$115/NFM_fec!O$115)</f>
        <v>0</v>
      </c>
      <c r="P253" s="306">
        <f>IF(P$115=0,0,P$115/NFM_fec!P$115)</f>
        <v>0</v>
      </c>
      <c r="Q253" s="306">
        <f>IF(Q$115=0,0,Q$115/NFM_fec!Q$115)</f>
        <v>0</v>
      </c>
      <c r="R253" s="306">
        <f>IF(R$115=0,0,R$115/NFM_fec!R$115)</f>
        <v>0</v>
      </c>
      <c r="S253" s="306">
        <f>IF(S$115=0,0,S$115/NFM_fec!S$115)</f>
        <v>0</v>
      </c>
      <c r="T253" s="306">
        <f>IF(T$115=0,0,T$115/NFM_fec!T$115)</f>
        <v>0</v>
      </c>
      <c r="U253" s="306">
        <f>IF(U$115=0,0,U$115/NFM_fec!U$115)</f>
        <v>0</v>
      </c>
      <c r="V253" s="306">
        <f>IF(V$115=0,0,V$115/NFM_fec!V$115)</f>
        <v>0</v>
      </c>
      <c r="W253" s="306">
        <f>IF(W$115=0,0,W$115/NFM_fec!W$115)</f>
        <v>0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</v>
      </c>
      <c r="C254" s="307">
        <f>IF(C$116=0,0,C$116/NFM_fec!C$116)</f>
        <v>0</v>
      </c>
      <c r="D254" s="307">
        <f>IF(D$116=0,0,D$116/NFM_fec!D$116)</f>
        <v>0</v>
      </c>
      <c r="E254" s="307">
        <f>IF(E$116=0,0,E$116/NFM_fec!E$116)</f>
        <v>0</v>
      </c>
      <c r="F254" s="307">
        <f>IF(F$116=0,0,F$116/NFM_fec!F$116)</f>
        <v>0</v>
      </c>
      <c r="G254" s="307">
        <f>IF(G$116=0,0,G$116/NFM_fec!G$116)</f>
        <v>0</v>
      </c>
      <c r="H254" s="307">
        <f>IF(H$116=0,0,H$116/NFM_fec!H$116)</f>
        <v>0</v>
      </c>
      <c r="I254" s="307">
        <f>IF(I$116=0,0,I$116/NFM_fec!I$116)</f>
        <v>0</v>
      </c>
      <c r="J254" s="307">
        <f>IF(J$116=0,0,J$116/NFM_fec!J$116)</f>
        <v>0</v>
      </c>
      <c r="K254" s="307">
        <f>IF(K$116=0,0,K$116/NFM_fec!K$116)</f>
        <v>0</v>
      </c>
      <c r="L254" s="307">
        <f>IF(L$116=0,0,L$116/NFM_fec!L$116)</f>
        <v>0</v>
      </c>
      <c r="M254" s="307">
        <f>IF(M$116=0,0,M$116/NFM_fec!M$116)</f>
        <v>0</v>
      </c>
      <c r="N254" s="307">
        <f>IF(N$116=0,0,N$116/NFM_fec!N$116)</f>
        <v>0</v>
      </c>
      <c r="O254" s="307">
        <f>IF(O$116=0,0,O$116/NFM_fec!O$116)</f>
        <v>0</v>
      </c>
      <c r="P254" s="307">
        <f>IF(P$116=0,0,P$116/NFM_fec!P$116)</f>
        <v>0</v>
      </c>
      <c r="Q254" s="307">
        <f>IF(Q$116=0,0,Q$116/NFM_fec!Q$116)</f>
        <v>0</v>
      </c>
      <c r="R254" s="307">
        <f>IF(R$116=0,0,R$116/NFM_fec!R$116)</f>
        <v>0</v>
      </c>
      <c r="S254" s="307">
        <f>IF(S$116=0,0,S$116/NFM_fec!S$116)</f>
        <v>0</v>
      </c>
      <c r="T254" s="307">
        <f>IF(T$116=0,0,T$116/NFM_fec!T$116)</f>
        <v>0</v>
      </c>
      <c r="U254" s="307">
        <f>IF(U$116=0,0,U$116/NFM_fec!U$116)</f>
        <v>0</v>
      </c>
      <c r="V254" s="307">
        <f>IF(V$116=0,0,V$116/NFM_fec!V$116)</f>
        <v>0</v>
      </c>
      <c r="W254" s="307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</v>
      </c>
      <c r="C255" s="308">
        <f>IF(C$117=0,0,C$117/NFM_fec!C$117)</f>
        <v>0</v>
      </c>
      <c r="D255" s="308">
        <f>IF(D$117=0,0,D$117/NFM_fec!D$117)</f>
        <v>0</v>
      </c>
      <c r="E255" s="308">
        <f>IF(E$117=0,0,E$117/NFM_fec!E$117)</f>
        <v>0</v>
      </c>
      <c r="F255" s="308">
        <f>IF(F$117=0,0,F$117/NFM_fec!F$117)</f>
        <v>0</v>
      </c>
      <c r="G255" s="308">
        <f>IF(G$117=0,0,G$117/NFM_fec!G$117)</f>
        <v>0</v>
      </c>
      <c r="H255" s="308">
        <f>IF(H$117=0,0,H$117/NFM_fec!H$117)</f>
        <v>0</v>
      </c>
      <c r="I255" s="308">
        <f>IF(I$117=0,0,I$117/NFM_fec!I$117)</f>
        <v>0</v>
      </c>
      <c r="J255" s="308">
        <f>IF(J$117=0,0,J$117/NFM_fec!J$117)</f>
        <v>0</v>
      </c>
      <c r="K255" s="308">
        <f>IF(K$117=0,0,K$117/NFM_fec!K$117)</f>
        <v>0</v>
      </c>
      <c r="L255" s="308">
        <f>IF(L$117=0,0,L$117/NFM_fec!L$117)</f>
        <v>0</v>
      </c>
      <c r="M255" s="308">
        <f>IF(M$117=0,0,M$117/NFM_fec!M$117)</f>
        <v>0</v>
      </c>
      <c r="N255" s="308">
        <f>IF(N$117=0,0,N$117/NFM_fec!N$117)</f>
        <v>0</v>
      </c>
      <c r="O255" s="308">
        <f>IF(O$117=0,0,O$117/NFM_fec!O$117)</f>
        <v>0</v>
      </c>
      <c r="P255" s="308">
        <f>IF(P$117=0,0,P$117/NFM_fec!P$117)</f>
        <v>0</v>
      </c>
      <c r="Q255" s="308">
        <f>IF(Q$117=0,0,Q$117/NFM_fec!Q$117)</f>
        <v>0</v>
      </c>
      <c r="R255" s="308">
        <f>IF(R$117=0,0,R$117/NFM_fec!R$117)</f>
        <v>0</v>
      </c>
      <c r="S255" s="308">
        <f>IF(S$117=0,0,S$117/NFM_fec!S$117)</f>
        <v>0</v>
      </c>
      <c r="T255" s="308">
        <f>IF(T$117=0,0,T$117/NFM_fec!T$117)</f>
        <v>0</v>
      </c>
      <c r="U255" s="308">
        <f>IF(U$117=0,0,U$117/NFM_fec!U$117)</f>
        <v>0</v>
      </c>
      <c r="V255" s="308">
        <f>IF(V$117=0,0,V$117/NFM_fec!V$117)</f>
        <v>0</v>
      </c>
      <c r="W255" s="308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</v>
      </c>
      <c r="C256" s="308">
        <f>IF(C$118=0,0,C$118/NFM_fec!C$118)</f>
        <v>0</v>
      </c>
      <c r="D256" s="308">
        <f>IF(D$118=0,0,D$118/NFM_fec!D$118)</f>
        <v>0</v>
      </c>
      <c r="E256" s="308">
        <f>IF(E$118=0,0,E$118/NFM_fec!E$118)</f>
        <v>0</v>
      </c>
      <c r="F256" s="308">
        <f>IF(F$118=0,0,F$118/NFM_fec!F$118)</f>
        <v>0</v>
      </c>
      <c r="G256" s="308">
        <f>IF(G$118=0,0,G$118/NFM_fec!G$118)</f>
        <v>0</v>
      </c>
      <c r="H256" s="308">
        <f>IF(H$118=0,0,H$118/NFM_fec!H$118)</f>
        <v>0</v>
      </c>
      <c r="I256" s="308">
        <f>IF(I$118=0,0,I$118/NFM_fec!I$118)</f>
        <v>0</v>
      </c>
      <c r="J256" s="308">
        <f>IF(J$118=0,0,J$118/NFM_fec!J$118)</f>
        <v>0</v>
      </c>
      <c r="K256" s="308">
        <f>IF(K$118=0,0,K$118/NFM_fec!K$118)</f>
        <v>0</v>
      </c>
      <c r="L256" s="308">
        <f>IF(L$118=0,0,L$118/NFM_fec!L$118)</f>
        <v>0</v>
      </c>
      <c r="M256" s="308">
        <f>IF(M$118=0,0,M$118/NFM_fec!M$118)</f>
        <v>0</v>
      </c>
      <c r="N256" s="308">
        <f>IF(N$118=0,0,N$118/NFM_fec!N$118)</f>
        <v>0</v>
      </c>
      <c r="O256" s="308">
        <f>IF(O$118=0,0,O$118/NFM_fec!O$118)</f>
        <v>0</v>
      </c>
      <c r="P256" s="308">
        <f>IF(P$118=0,0,P$118/NFM_fec!P$118)</f>
        <v>0</v>
      </c>
      <c r="Q256" s="308">
        <f>IF(Q$118=0,0,Q$118/NFM_fec!Q$118)</f>
        <v>0</v>
      </c>
      <c r="R256" s="308">
        <f>IF(R$118=0,0,R$118/NFM_fec!R$118)</f>
        <v>0</v>
      </c>
      <c r="S256" s="308">
        <f>IF(S$118=0,0,S$118/NFM_fec!S$118)</f>
        <v>0</v>
      </c>
      <c r="T256" s="308">
        <f>IF(T$118=0,0,T$118/NFM_fec!T$118)</f>
        <v>0</v>
      </c>
      <c r="U256" s="308">
        <f>IF(U$118=0,0,U$118/NFM_fec!U$118)</f>
        <v>0</v>
      </c>
      <c r="V256" s="308">
        <f>IF(V$118=0,0,V$118/NFM_fec!V$118)</f>
        <v>0</v>
      </c>
      <c r="W256" s="308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</v>
      </c>
      <c r="C257" s="308">
        <f>IF(C$119=0,0,C$119/NFM_fec!C$119)</f>
        <v>0</v>
      </c>
      <c r="D257" s="308">
        <f>IF(D$119=0,0,D$119/NFM_fec!D$119)</f>
        <v>0</v>
      </c>
      <c r="E257" s="308">
        <f>IF(E$119=0,0,E$119/NFM_fec!E$119)</f>
        <v>0</v>
      </c>
      <c r="F257" s="308">
        <f>IF(F$119=0,0,F$119/NFM_fec!F$119)</f>
        <v>0</v>
      </c>
      <c r="G257" s="308">
        <f>IF(G$119=0,0,G$119/NFM_fec!G$119)</f>
        <v>0</v>
      </c>
      <c r="H257" s="308">
        <f>IF(H$119=0,0,H$119/NFM_fec!H$119)</f>
        <v>0</v>
      </c>
      <c r="I257" s="308">
        <f>IF(I$119=0,0,I$119/NFM_fec!I$119)</f>
        <v>0</v>
      </c>
      <c r="J257" s="308">
        <f>IF(J$119=0,0,J$119/NFM_fec!J$119)</f>
        <v>0</v>
      </c>
      <c r="K257" s="308">
        <f>IF(K$119=0,0,K$119/NFM_fec!K$119)</f>
        <v>0</v>
      </c>
      <c r="L257" s="308">
        <f>IF(L$119=0,0,L$119/NFM_fec!L$119)</f>
        <v>0</v>
      </c>
      <c r="M257" s="308">
        <f>IF(M$119=0,0,M$119/NFM_fec!M$119)</f>
        <v>0</v>
      </c>
      <c r="N257" s="308">
        <f>IF(N$119=0,0,N$119/NFM_fec!N$119)</f>
        <v>0</v>
      </c>
      <c r="O257" s="308">
        <f>IF(O$119=0,0,O$119/NFM_fec!O$119)</f>
        <v>0</v>
      </c>
      <c r="P257" s="308">
        <f>IF(P$119=0,0,P$119/NFM_fec!P$119)</f>
        <v>0</v>
      </c>
      <c r="Q257" s="308">
        <f>IF(Q$119=0,0,Q$119/NFM_fec!Q$119)</f>
        <v>0</v>
      </c>
      <c r="R257" s="308">
        <f>IF(R$119=0,0,R$119/NFM_fec!R$119)</f>
        <v>0</v>
      </c>
      <c r="S257" s="308">
        <f>IF(S$119=0,0,S$119/NFM_fec!S$119)</f>
        <v>0</v>
      </c>
      <c r="T257" s="308">
        <f>IF(T$119=0,0,T$119/NFM_fec!T$119)</f>
        <v>0</v>
      </c>
      <c r="U257" s="308">
        <f>IF(U$119=0,0,U$119/NFM_fec!U$119)</f>
        <v>0</v>
      </c>
      <c r="V257" s="308">
        <f>IF(V$119=0,0,V$119/NFM_fec!V$119)</f>
        <v>0</v>
      </c>
      <c r="W257" s="308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</v>
      </c>
      <c r="C258" s="309">
        <f>IF(C$120=0,0,C$120/NFM_fec!C$120)</f>
        <v>0</v>
      </c>
      <c r="D258" s="309">
        <f>IF(D$120=0,0,D$120/NFM_fec!D$120)</f>
        <v>0</v>
      </c>
      <c r="E258" s="309">
        <f>IF(E$120=0,0,E$120/NFM_fec!E$120)</f>
        <v>0</v>
      </c>
      <c r="F258" s="309">
        <f>IF(F$120=0,0,F$120/NFM_fec!F$120)</f>
        <v>0</v>
      </c>
      <c r="G258" s="309">
        <f>IF(G$120=0,0,G$120/NFM_fec!G$120)</f>
        <v>0</v>
      </c>
      <c r="H258" s="309">
        <f>IF(H$120=0,0,H$120/NFM_fec!H$120)</f>
        <v>0</v>
      </c>
      <c r="I258" s="309">
        <f>IF(I$120=0,0,I$120/NFM_fec!I$120)</f>
        <v>0</v>
      </c>
      <c r="J258" s="309">
        <f>IF(J$120=0,0,J$120/NFM_fec!J$120)</f>
        <v>0</v>
      </c>
      <c r="K258" s="309">
        <f>IF(K$120=0,0,K$120/NFM_fec!K$120)</f>
        <v>0</v>
      </c>
      <c r="L258" s="309">
        <f>IF(L$120=0,0,L$120/NFM_fec!L$120)</f>
        <v>0</v>
      </c>
      <c r="M258" s="309">
        <f>IF(M$120=0,0,M$120/NFM_fec!M$120)</f>
        <v>0</v>
      </c>
      <c r="N258" s="309">
        <f>IF(N$120=0,0,N$120/NFM_fec!N$120)</f>
        <v>0</v>
      </c>
      <c r="O258" s="309">
        <f>IF(O$120=0,0,O$120/NFM_fec!O$120)</f>
        <v>0</v>
      </c>
      <c r="P258" s="309">
        <f>IF(P$120=0,0,P$120/NFM_fec!P$120)</f>
        <v>0</v>
      </c>
      <c r="Q258" s="309">
        <f>IF(Q$120=0,0,Q$120/NFM_fec!Q$120)</f>
        <v>0</v>
      </c>
      <c r="R258" s="309">
        <f>IF(R$120=0,0,R$120/NFM_fec!R$120)</f>
        <v>0</v>
      </c>
      <c r="S258" s="309">
        <f>IF(S$120=0,0,S$120/NFM_fec!S$120)</f>
        <v>0</v>
      </c>
      <c r="T258" s="309">
        <f>IF(T$120=0,0,T$120/NFM_fec!T$120)</f>
        <v>0</v>
      </c>
      <c r="U258" s="309">
        <f>IF(U$120=0,0,U$120/NFM_fec!U$120)</f>
        <v>0</v>
      </c>
      <c r="V258" s="309">
        <f>IF(V$120=0,0,V$120/NFM_fec!V$120)</f>
        <v>0</v>
      </c>
      <c r="W258" s="309">
        <f>IF(W$120=0,0,W$120/NFM_fec!W$120)</f>
        <v>0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</v>
      </c>
      <c r="C259" s="310">
        <f>IF(C$126=0,0,C$126/NFM_fec!C$126)</f>
        <v>0</v>
      </c>
      <c r="D259" s="310">
        <f>IF(D$126=0,0,D$126/NFM_fec!D$126)</f>
        <v>0</v>
      </c>
      <c r="E259" s="310">
        <f>IF(E$126=0,0,E$126/NFM_fec!E$126)</f>
        <v>0</v>
      </c>
      <c r="F259" s="310">
        <f>IF(F$126=0,0,F$126/NFM_fec!F$126)</f>
        <v>0</v>
      </c>
      <c r="G259" s="310">
        <f>IF(G$126=0,0,G$126/NFM_fec!G$126)</f>
        <v>0</v>
      </c>
      <c r="H259" s="310">
        <f>IF(H$126=0,0,H$126/NFM_fec!H$126)</f>
        <v>0</v>
      </c>
      <c r="I259" s="310">
        <f>IF(I$126=0,0,I$126/NFM_fec!I$126)</f>
        <v>0</v>
      </c>
      <c r="J259" s="310">
        <f>IF(J$126=0,0,J$126/NFM_fec!J$126)</f>
        <v>0</v>
      </c>
      <c r="K259" s="310">
        <f>IF(K$126=0,0,K$126/NFM_fec!K$126)</f>
        <v>0</v>
      </c>
      <c r="L259" s="310">
        <f>IF(L$126=0,0,L$126/NFM_fec!L$126)</f>
        <v>0</v>
      </c>
      <c r="M259" s="310">
        <f>IF(M$126=0,0,M$126/NFM_fec!M$126)</f>
        <v>0</v>
      </c>
      <c r="N259" s="310">
        <f>IF(N$126=0,0,N$126/NFM_fec!N$126)</f>
        <v>0</v>
      </c>
      <c r="O259" s="310">
        <f>IF(O$126=0,0,O$126/NFM_fec!O$126)</f>
        <v>0</v>
      </c>
      <c r="P259" s="310">
        <f>IF(P$126=0,0,P$126/NFM_fec!P$126)</f>
        <v>0</v>
      </c>
      <c r="Q259" s="310">
        <f>IF(Q$126=0,0,Q$126/NFM_fec!Q$126)</f>
        <v>0</v>
      </c>
      <c r="R259" s="310">
        <f>IF(R$126=0,0,R$126/NFM_fec!R$126)</f>
        <v>0</v>
      </c>
      <c r="S259" s="310">
        <f>IF(S$126=0,0,S$126/NFM_fec!S$126)</f>
        <v>0</v>
      </c>
      <c r="T259" s="310">
        <f>IF(T$126=0,0,T$126/NFM_fec!T$126)</f>
        <v>0</v>
      </c>
      <c r="U259" s="310">
        <f>IF(U$126=0,0,U$126/NFM_fec!U$126)</f>
        <v>0</v>
      </c>
      <c r="V259" s="310">
        <f>IF(V$126=0,0,V$126/NFM_fec!V$126)</f>
        <v>0</v>
      </c>
      <c r="W259" s="310">
        <f>IF(W$126=0,0,W$126/NFM_fec!W$126)</f>
        <v>0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</v>
      </c>
      <c r="C260" s="310">
        <f>IF(C$134=0,0,C$134/NFM_fec!C$134)</f>
        <v>0</v>
      </c>
      <c r="D260" s="310">
        <f>IF(D$134=0,0,D$134/NFM_fec!D$134)</f>
        <v>0</v>
      </c>
      <c r="E260" s="310">
        <f>IF(E$134=0,0,E$134/NFM_fec!E$134)</f>
        <v>0</v>
      </c>
      <c r="F260" s="310">
        <f>IF(F$134=0,0,F$134/NFM_fec!F$134)</f>
        <v>0</v>
      </c>
      <c r="G260" s="310">
        <f>IF(G$134=0,0,G$134/NFM_fec!G$134)</f>
        <v>0</v>
      </c>
      <c r="H260" s="310">
        <f>IF(H$134=0,0,H$134/NFM_fec!H$134)</f>
        <v>0</v>
      </c>
      <c r="I260" s="310">
        <f>IF(I$134=0,0,I$134/NFM_fec!I$134)</f>
        <v>0</v>
      </c>
      <c r="J260" s="310">
        <f>IF(J$134=0,0,J$134/NFM_fec!J$134)</f>
        <v>0</v>
      </c>
      <c r="K260" s="310">
        <f>IF(K$134=0,0,K$134/NFM_fec!K$134)</f>
        <v>0</v>
      </c>
      <c r="L260" s="310">
        <f>IF(L$134=0,0,L$134/NFM_fec!L$134)</f>
        <v>0</v>
      </c>
      <c r="M260" s="310">
        <f>IF(M$134=0,0,M$134/NFM_fec!M$134)</f>
        <v>0</v>
      </c>
      <c r="N260" s="310">
        <f>IF(N$134=0,0,N$134/NFM_fec!N$134)</f>
        <v>0</v>
      </c>
      <c r="O260" s="310">
        <f>IF(O$134=0,0,O$134/NFM_fec!O$134)</f>
        <v>0</v>
      </c>
      <c r="P260" s="310">
        <f>IF(P$134=0,0,P$134/NFM_fec!P$134)</f>
        <v>0</v>
      </c>
      <c r="Q260" s="310">
        <f>IF(Q$134=0,0,Q$134/NFM_fec!Q$134)</f>
        <v>0</v>
      </c>
      <c r="R260" s="310">
        <f>IF(R$134=0,0,R$134/NFM_fec!R$134)</f>
        <v>0</v>
      </c>
      <c r="S260" s="310">
        <f>IF(S$134=0,0,S$134/NFM_fec!S$134)</f>
        <v>0</v>
      </c>
      <c r="T260" s="310">
        <f>IF(T$134=0,0,T$134/NFM_fec!T$134)</f>
        <v>0</v>
      </c>
      <c r="U260" s="310">
        <f>IF(U$134=0,0,U$134/NFM_fec!U$134)</f>
        <v>0</v>
      </c>
      <c r="V260" s="310">
        <f>IF(V$134=0,0,V$134/NFM_fec!V$134)</f>
        <v>0</v>
      </c>
      <c r="W260" s="310">
        <f>IF(W$134=0,0,W$134/NFM_fec!W$134)</f>
        <v>0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</v>
      </c>
      <c r="C261" s="311">
        <f>IF(C$141=0,0,C$141/NFM_fec!C$141)</f>
        <v>0</v>
      </c>
      <c r="D261" s="311">
        <f>IF(D$141=0,0,D$141/NFM_fec!D$141)</f>
        <v>0</v>
      </c>
      <c r="E261" s="311">
        <f>IF(E$141=0,0,E$141/NFM_fec!E$141)</f>
        <v>0</v>
      </c>
      <c r="F261" s="311">
        <f>IF(F$141=0,0,F$141/NFM_fec!F$141)</f>
        <v>0</v>
      </c>
      <c r="G261" s="311">
        <f>IF(G$141=0,0,G$141/NFM_fec!G$141)</f>
        <v>0</v>
      </c>
      <c r="H261" s="311">
        <f>IF(H$141=0,0,H$141/NFM_fec!H$141)</f>
        <v>0</v>
      </c>
      <c r="I261" s="311">
        <f>IF(I$141=0,0,I$141/NFM_fec!I$141)</f>
        <v>0</v>
      </c>
      <c r="J261" s="311">
        <f>IF(J$141=0,0,J$141/NFM_fec!J$141)</f>
        <v>0</v>
      </c>
      <c r="K261" s="311">
        <f>IF(K$141=0,0,K$141/NFM_fec!K$141)</f>
        <v>0</v>
      </c>
      <c r="L261" s="311">
        <f>IF(L$141=0,0,L$141/NFM_fec!L$141)</f>
        <v>0</v>
      </c>
      <c r="M261" s="311">
        <f>IF(M$141=0,0,M$141/NFM_fec!M$141)</f>
        <v>0</v>
      </c>
      <c r="N261" s="311">
        <f>IF(N$141=0,0,N$141/NFM_fec!N$141)</f>
        <v>0</v>
      </c>
      <c r="O261" s="311">
        <f>IF(O$141=0,0,O$141/NFM_fec!O$141)</f>
        <v>0</v>
      </c>
      <c r="P261" s="311">
        <f>IF(P$141=0,0,P$141/NFM_fec!P$141)</f>
        <v>0</v>
      </c>
      <c r="Q261" s="311">
        <f>IF(Q$141=0,0,Q$141/NFM_fec!Q$141)</f>
        <v>0</v>
      </c>
      <c r="R261" s="311">
        <f>IF(R$141=0,0,R$141/NFM_fec!R$141)</f>
        <v>0</v>
      </c>
      <c r="S261" s="311">
        <f>IF(S$141=0,0,S$141/NFM_fec!S$141)</f>
        <v>0</v>
      </c>
      <c r="T261" s="311">
        <f>IF(T$141=0,0,T$141/NFM_fec!T$141)</f>
        <v>0</v>
      </c>
      <c r="U261" s="311">
        <f>IF(U$141=0,0,U$141/NFM_fec!U$141)</f>
        <v>0</v>
      </c>
      <c r="V261" s="311">
        <f>IF(V$141=0,0,V$141/NFM_fec!V$141)</f>
        <v>0</v>
      </c>
      <c r="W261" s="311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CY: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0</v>
      </c>
      <c r="C97" s="296">
        <f t="shared" si="2"/>
        <v>0</v>
      </c>
      <c r="D97" s="296">
        <f t="shared" si="2"/>
        <v>0</v>
      </c>
      <c r="E97" s="296">
        <f t="shared" si="2"/>
        <v>0</v>
      </c>
      <c r="F97" s="296">
        <f t="shared" si="2"/>
        <v>0</v>
      </c>
      <c r="G97" s="296">
        <f t="shared" si="2"/>
        <v>0</v>
      </c>
      <c r="H97" s="296">
        <f t="shared" si="2"/>
        <v>0</v>
      </c>
      <c r="I97" s="296">
        <f t="shared" si="2"/>
        <v>0</v>
      </c>
      <c r="J97" s="296">
        <f t="shared" si="2"/>
        <v>0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0</v>
      </c>
      <c r="C115" s="225">
        <f t="shared" si="3"/>
        <v>0</v>
      </c>
      <c r="D115" s="225">
        <f t="shared" si="3"/>
        <v>0</v>
      </c>
      <c r="E115" s="225">
        <f t="shared" si="3"/>
        <v>0</v>
      </c>
      <c r="F115" s="225">
        <f t="shared" si="3"/>
        <v>0</v>
      </c>
      <c r="G115" s="225">
        <f t="shared" si="3"/>
        <v>0</v>
      </c>
      <c r="H115" s="225">
        <f t="shared" si="3"/>
        <v>0</v>
      </c>
      <c r="I115" s="225">
        <f t="shared" si="3"/>
        <v>0</v>
      </c>
      <c r="J115" s="225">
        <f t="shared" si="3"/>
        <v>0</v>
      </c>
      <c r="K115" s="225">
        <f t="shared" si="3"/>
        <v>0</v>
      </c>
      <c r="L115" s="225">
        <f t="shared" si="3"/>
        <v>0</v>
      </c>
      <c r="M115" s="225">
        <f t="shared" si="3"/>
        <v>0</v>
      </c>
      <c r="N115" s="225">
        <f t="shared" si="3"/>
        <v>0</v>
      </c>
      <c r="O115" s="225">
        <f t="shared" si="3"/>
        <v>0</v>
      </c>
      <c r="P115" s="225">
        <f t="shared" si="3"/>
        <v>0</v>
      </c>
      <c r="Q115" s="225">
        <f t="shared" si="3"/>
        <v>0</v>
      </c>
      <c r="R115" s="225">
        <f t="shared" si="3"/>
        <v>0</v>
      </c>
      <c r="S115" s="225">
        <f t="shared" si="3"/>
        <v>0</v>
      </c>
      <c r="T115" s="225">
        <f t="shared" si="3"/>
        <v>0</v>
      </c>
      <c r="U115" s="225">
        <f t="shared" si="3"/>
        <v>0</v>
      </c>
      <c r="V115" s="225">
        <f t="shared" si="3"/>
        <v>0</v>
      </c>
      <c r="W115" s="225">
        <f t="shared" si="3"/>
        <v>0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899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900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905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906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908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909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913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914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915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916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0</v>
      </c>
      <c r="C141" s="263">
        <f t="shared" si="4"/>
        <v>0</v>
      </c>
      <c r="D141" s="263">
        <f t="shared" si="4"/>
        <v>0</v>
      </c>
      <c r="E141" s="263">
        <f t="shared" si="4"/>
        <v>0</v>
      </c>
      <c r="F141" s="263">
        <f t="shared" si="4"/>
        <v>0</v>
      </c>
      <c r="G141" s="263">
        <f t="shared" si="4"/>
        <v>0</v>
      </c>
      <c r="H141" s="263">
        <f t="shared" si="4"/>
        <v>0</v>
      </c>
      <c r="I141" s="263">
        <f t="shared" si="4"/>
        <v>0</v>
      </c>
      <c r="J141" s="263">
        <f t="shared" si="4"/>
        <v>0</v>
      </c>
      <c r="K141" s="263">
        <f t="shared" si="4"/>
        <v>0</v>
      </c>
      <c r="L141" s="263">
        <f t="shared" si="4"/>
        <v>0</v>
      </c>
      <c r="M141" s="263">
        <f t="shared" si="4"/>
        <v>0</v>
      </c>
      <c r="N141" s="263">
        <f t="shared" si="4"/>
        <v>0</v>
      </c>
      <c r="O141" s="263">
        <f t="shared" si="4"/>
        <v>0</v>
      </c>
      <c r="P141" s="263">
        <f t="shared" si="4"/>
        <v>0</v>
      </c>
      <c r="Q141" s="263">
        <f t="shared" si="4"/>
        <v>0</v>
      </c>
      <c r="R141" s="263">
        <f t="shared" si="4"/>
        <v>0</v>
      </c>
      <c r="S141" s="263">
        <f t="shared" si="4"/>
        <v>0</v>
      </c>
      <c r="T141" s="263">
        <f t="shared" si="4"/>
        <v>0</v>
      </c>
      <c r="U141" s="263">
        <f t="shared" si="4"/>
        <v>0</v>
      </c>
      <c r="V141" s="263">
        <f t="shared" si="4"/>
        <v>0</v>
      </c>
      <c r="W141" s="263">
        <f t="shared" si="4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920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921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922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923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924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927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928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0</v>
      </c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1">
        <v>0</v>
      </c>
      <c r="P158" s="281">
        <v>0</v>
      </c>
      <c r="Q158" s="281">
        <v>0</v>
      </c>
      <c r="R158" s="281">
        <v>0</v>
      </c>
      <c r="S158" s="281">
        <v>0</v>
      </c>
      <c r="T158" s="281">
        <v>0</v>
      </c>
      <c r="U158" s="281">
        <v>0</v>
      </c>
      <c r="V158" s="281">
        <v>0</v>
      </c>
      <c r="W158" s="281">
        <v>0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</v>
      </c>
      <c r="C187" s="234">
        <f t="shared" si="28"/>
        <v>0</v>
      </c>
      <c r="D187" s="234">
        <f t="shared" si="28"/>
        <v>0</v>
      </c>
      <c r="E187" s="234">
        <f t="shared" si="28"/>
        <v>0</v>
      </c>
      <c r="F187" s="234">
        <f t="shared" si="28"/>
        <v>0</v>
      </c>
      <c r="G187" s="234">
        <f t="shared" si="28"/>
        <v>0</v>
      </c>
      <c r="H187" s="234">
        <f t="shared" si="28"/>
        <v>0</v>
      </c>
      <c r="I187" s="234">
        <f t="shared" si="28"/>
        <v>0</v>
      </c>
      <c r="J187" s="234">
        <f t="shared" si="28"/>
        <v>0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0</v>
      </c>
      <c r="C192" s="302">
        <f t="shared" si="33"/>
        <v>0</v>
      </c>
      <c r="D192" s="302">
        <f t="shared" si="33"/>
        <v>0</v>
      </c>
      <c r="E192" s="302">
        <f t="shared" si="33"/>
        <v>0</v>
      </c>
      <c r="F192" s="302">
        <f t="shared" si="33"/>
        <v>0</v>
      </c>
      <c r="G192" s="302">
        <f t="shared" si="33"/>
        <v>0</v>
      </c>
      <c r="H192" s="302">
        <f t="shared" si="33"/>
        <v>0</v>
      </c>
      <c r="I192" s="302">
        <f t="shared" si="33"/>
        <v>0</v>
      </c>
      <c r="J192" s="302">
        <f t="shared" si="33"/>
        <v>0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</v>
      </c>
      <c r="C193" s="303">
        <f t="shared" si="34"/>
        <v>0</v>
      </c>
      <c r="D193" s="303">
        <f t="shared" si="34"/>
        <v>0</v>
      </c>
      <c r="E193" s="303">
        <f t="shared" si="34"/>
        <v>0</v>
      </c>
      <c r="F193" s="303">
        <f t="shared" si="34"/>
        <v>0</v>
      </c>
      <c r="G193" s="303">
        <f t="shared" si="34"/>
        <v>0</v>
      </c>
      <c r="H193" s="303">
        <f t="shared" si="34"/>
        <v>0</v>
      </c>
      <c r="I193" s="303">
        <f t="shared" si="34"/>
        <v>0</v>
      </c>
      <c r="J193" s="303">
        <f t="shared" si="34"/>
        <v>0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</v>
      </c>
      <c r="C194" s="304">
        <f t="shared" si="35"/>
        <v>0</v>
      </c>
      <c r="D194" s="304">
        <f t="shared" si="35"/>
        <v>0</v>
      </c>
      <c r="E194" s="304">
        <f t="shared" si="35"/>
        <v>0</v>
      </c>
      <c r="F194" s="304">
        <f t="shared" si="35"/>
        <v>0</v>
      </c>
      <c r="G194" s="304">
        <f t="shared" si="35"/>
        <v>0</v>
      </c>
      <c r="H194" s="304">
        <f t="shared" si="35"/>
        <v>0</v>
      </c>
      <c r="I194" s="304">
        <f t="shared" si="35"/>
        <v>0</v>
      </c>
      <c r="J194" s="304">
        <f t="shared" si="35"/>
        <v>0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</v>
      </c>
      <c r="C196" s="303">
        <f t="shared" si="37"/>
        <v>0</v>
      </c>
      <c r="D196" s="303">
        <f t="shared" si="37"/>
        <v>0</v>
      </c>
      <c r="E196" s="303">
        <f t="shared" si="37"/>
        <v>0</v>
      </c>
      <c r="F196" s="303">
        <f t="shared" si="37"/>
        <v>0</v>
      </c>
      <c r="G196" s="303">
        <f t="shared" si="37"/>
        <v>0</v>
      </c>
      <c r="H196" s="303">
        <f t="shared" si="37"/>
        <v>0</v>
      </c>
      <c r="I196" s="303">
        <f t="shared" si="37"/>
        <v>0</v>
      </c>
      <c r="J196" s="303">
        <f t="shared" si="37"/>
        <v>0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</v>
      </c>
      <c r="C197" s="304">
        <f t="shared" si="38"/>
        <v>0</v>
      </c>
      <c r="D197" s="304">
        <f t="shared" si="38"/>
        <v>0</v>
      </c>
      <c r="E197" s="304">
        <f t="shared" si="38"/>
        <v>0</v>
      </c>
      <c r="F197" s="304">
        <f t="shared" si="38"/>
        <v>0</v>
      </c>
      <c r="G197" s="304">
        <f t="shared" si="38"/>
        <v>0</v>
      </c>
      <c r="H197" s="304">
        <f t="shared" si="38"/>
        <v>0</v>
      </c>
      <c r="I197" s="304">
        <f t="shared" si="38"/>
        <v>0</v>
      </c>
      <c r="J197" s="304">
        <f t="shared" si="38"/>
        <v>0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</v>
      </c>
      <c r="C199" s="303">
        <f t="shared" si="40"/>
        <v>0</v>
      </c>
      <c r="D199" s="303">
        <f t="shared" si="40"/>
        <v>0</v>
      </c>
      <c r="E199" s="303">
        <f t="shared" si="40"/>
        <v>0</v>
      </c>
      <c r="F199" s="303">
        <f t="shared" si="40"/>
        <v>0</v>
      </c>
      <c r="G199" s="303">
        <f t="shared" si="40"/>
        <v>0</v>
      </c>
      <c r="H199" s="303">
        <f t="shared" si="40"/>
        <v>0</v>
      </c>
      <c r="I199" s="303">
        <f t="shared" si="40"/>
        <v>0</v>
      </c>
      <c r="J199" s="303">
        <f t="shared" si="40"/>
        <v>0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</v>
      </c>
      <c r="C200" s="304">
        <f t="shared" si="41"/>
        <v>0</v>
      </c>
      <c r="D200" s="304">
        <f t="shared" si="41"/>
        <v>0</v>
      </c>
      <c r="E200" s="304">
        <f t="shared" si="41"/>
        <v>0</v>
      </c>
      <c r="F200" s="304">
        <f t="shared" si="41"/>
        <v>0</v>
      </c>
      <c r="G200" s="304">
        <f t="shared" si="41"/>
        <v>0</v>
      </c>
      <c r="H200" s="304">
        <f t="shared" si="41"/>
        <v>0</v>
      </c>
      <c r="I200" s="304">
        <f t="shared" si="41"/>
        <v>0</v>
      </c>
      <c r="J200" s="304">
        <f t="shared" si="41"/>
        <v>0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</v>
      </c>
      <c r="C201" s="304">
        <f t="shared" si="42"/>
        <v>0</v>
      </c>
      <c r="D201" s="304">
        <f t="shared" si="42"/>
        <v>0</v>
      </c>
      <c r="E201" s="304">
        <f t="shared" si="42"/>
        <v>0</v>
      </c>
      <c r="F201" s="304">
        <f t="shared" si="42"/>
        <v>0</v>
      </c>
      <c r="G201" s="304">
        <f t="shared" si="42"/>
        <v>0</v>
      </c>
      <c r="H201" s="304">
        <f t="shared" si="42"/>
        <v>0</v>
      </c>
      <c r="I201" s="304">
        <f t="shared" si="42"/>
        <v>0</v>
      </c>
      <c r="J201" s="304">
        <f t="shared" si="42"/>
        <v>0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</v>
      </c>
      <c r="C204" s="234">
        <f t="shared" si="44"/>
        <v>0</v>
      </c>
      <c r="D204" s="234">
        <f t="shared" si="44"/>
        <v>0</v>
      </c>
      <c r="E204" s="234">
        <f t="shared" si="44"/>
        <v>0</v>
      </c>
      <c r="F204" s="234">
        <f t="shared" si="44"/>
        <v>0</v>
      </c>
      <c r="G204" s="234">
        <f t="shared" si="44"/>
        <v>0</v>
      </c>
      <c r="H204" s="234">
        <f t="shared" si="44"/>
        <v>0</v>
      </c>
      <c r="I204" s="234">
        <f t="shared" si="44"/>
        <v>0</v>
      </c>
      <c r="J204" s="234">
        <f t="shared" si="44"/>
        <v>0</v>
      </c>
      <c r="K204" s="234">
        <f t="shared" si="44"/>
        <v>0</v>
      </c>
      <c r="L204" s="234">
        <f t="shared" si="44"/>
        <v>0</v>
      </c>
      <c r="M204" s="234">
        <f t="shared" si="44"/>
        <v>0</v>
      </c>
      <c r="N204" s="234">
        <f t="shared" si="44"/>
        <v>0</v>
      </c>
      <c r="O204" s="234">
        <f t="shared" si="44"/>
        <v>0</v>
      </c>
      <c r="P204" s="234">
        <f t="shared" si="44"/>
        <v>0</v>
      </c>
      <c r="Q204" s="234">
        <f t="shared" si="44"/>
        <v>0</v>
      </c>
      <c r="R204" s="234">
        <f t="shared" si="44"/>
        <v>0</v>
      </c>
      <c r="S204" s="234">
        <f t="shared" si="44"/>
        <v>0</v>
      </c>
      <c r="T204" s="234">
        <f t="shared" si="44"/>
        <v>0</v>
      </c>
      <c r="U204" s="234">
        <f t="shared" si="44"/>
        <v>0</v>
      </c>
      <c r="V204" s="234">
        <f t="shared" si="44"/>
        <v>0</v>
      </c>
      <c r="W204" s="234">
        <f t="shared" si="44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0</v>
      </c>
      <c r="C209" s="302">
        <f t="shared" si="49"/>
        <v>0</v>
      </c>
      <c r="D209" s="302">
        <f t="shared" si="49"/>
        <v>0</v>
      </c>
      <c r="E209" s="302">
        <f t="shared" si="49"/>
        <v>0</v>
      </c>
      <c r="F209" s="302">
        <f t="shared" si="49"/>
        <v>0</v>
      </c>
      <c r="G209" s="302">
        <f t="shared" si="49"/>
        <v>0</v>
      </c>
      <c r="H209" s="302">
        <f t="shared" si="49"/>
        <v>0</v>
      </c>
      <c r="I209" s="302">
        <f t="shared" si="49"/>
        <v>0</v>
      </c>
      <c r="J209" s="302">
        <f t="shared" si="49"/>
        <v>0</v>
      </c>
      <c r="K209" s="302">
        <f t="shared" si="49"/>
        <v>0</v>
      </c>
      <c r="L209" s="302">
        <f t="shared" si="49"/>
        <v>0</v>
      </c>
      <c r="M209" s="302">
        <f t="shared" si="49"/>
        <v>0</v>
      </c>
      <c r="N209" s="302">
        <f t="shared" si="49"/>
        <v>0</v>
      </c>
      <c r="O209" s="302">
        <f t="shared" si="49"/>
        <v>0</v>
      </c>
      <c r="P209" s="302">
        <f t="shared" si="49"/>
        <v>0</v>
      </c>
      <c r="Q209" s="302">
        <f t="shared" si="49"/>
        <v>0</v>
      </c>
      <c r="R209" s="302">
        <f t="shared" si="49"/>
        <v>0</v>
      </c>
      <c r="S209" s="302">
        <f t="shared" si="49"/>
        <v>0</v>
      </c>
      <c r="T209" s="302">
        <f t="shared" si="49"/>
        <v>0</v>
      </c>
      <c r="U209" s="302">
        <f t="shared" si="49"/>
        <v>0</v>
      </c>
      <c r="V209" s="302">
        <f t="shared" si="49"/>
        <v>0</v>
      </c>
      <c r="W209" s="302">
        <f t="shared" si="49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</v>
      </c>
      <c r="C210" s="303">
        <f t="shared" si="50"/>
        <v>0</v>
      </c>
      <c r="D210" s="303">
        <f t="shared" si="50"/>
        <v>0</v>
      </c>
      <c r="E210" s="303">
        <f t="shared" si="50"/>
        <v>0</v>
      </c>
      <c r="F210" s="303">
        <f t="shared" si="50"/>
        <v>0</v>
      </c>
      <c r="G210" s="303">
        <f t="shared" si="50"/>
        <v>0</v>
      </c>
      <c r="H210" s="303">
        <f t="shared" si="50"/>
        <v>0</v>
      </c>
      <c r="I210" s="303">
        <f t="shared" si="50"/>
        <v>0</v>
      </c>
      <c r="J210" s="303">
        <f t="shared" si="50"/>
        <v>0</v>
      </c>
      <c r="K210" s="303">
        <f t="shared" si="50"/>
        <v>0</v>
      </c>
      <c r="L210" s="303">
        <f t="shared" si="50"/>
        <v>0</v>
      </c>
      <c r="M210" s="303">
        <f t="shared" si="50"/>
        <v>0</v>
      </c>
      <c r="N210" s="303">
        <f t="shared" si="50"/>
        <v>0</v>
      </c>
      <c r="O210" s="303">
        <f t="shared" si="50"/>
        <v>0</v>
      </c>
      <c r="P210" s="303">
        <f t="shared" si="50"/>
        <v>0</v>
      </c>
      <c r="Q210" s="303">
        <f t="shared" si="50"/>
        <v>0</v>
      </c>
      <c r="R210" s="303">
        <f t="shared" si="50"/>
        <v>0</v>
      </c>
      <c r="S210" s="303">
        <f t="shared" si="50"/>
        <v>0</v>
      </c>
      <c r="T210" s="303">
        <f t="shared" si="50"/>
        <v>0</v>
      </c>
      <c r="U210" s="303">
        <f t="shared" si="50"/>
        <v>0</v>
      </c>
      <c r="V210" s="303">
        <f t="shared" si="50"/>
        <v>0</v>
      </c>
      <c r="W210" s="303">
        <f t="shared" si="50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</v>
      </c>
      <c r="C211" s="304">
        <f t="shared" si="51"/>
        <v>0</v>
      </c>
      <c r="D211" s="304">
        <f t="shared" si="51"/>
        <v>0</v>
      </c>
      <c r="E211" s="304">
        <f t="shared" si="51"/>
        <v>0</v>
      </c>
      <c r="F211" s="304">
        <f t="shared" si="51"/>
        <v>0</v>
      </c>
      <c r="G211" s="304">
        <f t="shared" si="51"/>
        <v>0</v>
      </c>
      <c r="H211" s="304">
        <f t="shared" si="51"/>
        <v>0</v>
      </c>
      <c r="I211" s="304">
        <f t="shared" si="51"/>
        <v>0</v>
      </c>
      <c r="J211" s="304">
        <f t="shared" si="51"/>
        <v>0</v>
      </c>
      <c r="K211" s="304">
        <f t="shared" si="51"/>
        <v>0</v>
      </c>
      <c r="L211" s="304">
        <f t="shared" si="51"/>
        <v>0</v>
      </c>
      <c r="M211" s="304">
        <f t="shared" si="51"/>
        <v>0</v>
      </c>
      <c r="N211" s="304">
        <f t="shared" si="51"/>
        <v>0</v>
      </c>
      <c r="O211" s="304">
        <f t="shared" si="51"/>
        <v>0</v>
      </c>
      <c r="P211" s="304">
        <f t="shared" si="51"/>
        <v>0</v>
      </c>
      <c r="Q211" s="304">
        <f t="shared" si="51"/>
        <v>0</v>
      </c>
      <c r="R211" s="304">
        <f t="shared" si="51"/>
        <v>0</v>
      </c>
      <c r="S211" s="304">
        <f t="shared" si="51"/>
        <v>0</v>
      </c>
      <c r="T211" s="304">
        <f t="shared" si="51"/>
        <v>0</v>
      </c>
      <c r="U211" s="304">
        <f t="shared" si="51"/>
        <v>0</v>
      </c>
      <c r="V211" s="304">
        <f t="shared" si="51"/>
        <v>0</v>
      </c>
      <c r="W211" s="304">
        <f t="shared" si="51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</v>
      </c>
      <c r="C213" s="303">
        <f t="shared" si="53"/>
        <v>0</v>
      </c>
      <c r="D213" s="303">
        <f t="shared" si="53"/>
        <v>0</v>
      </c>
      <c r="E213" s="303">
        <f t="shared" si="53"/>
        <v>0</v>
      </c>
      <c r="F213" s="303">
        <f t="shared" si="53"/>
        <v>0</v>
      </c>
      <c r="G213" s="303">
        <f t="shared" si="53"/>
        <v>0</v>
      </c>
      <c r="H213" s="303">
        <f t="shared" si="53"/>
        <v>0</v>
      </c>
      <c r="I213" s="303">
        <f t="shared" si="53"/>
        <v>0</v>
      </c>
      <c r="J213" s="303">
        <f t="shared" si="53"/>
        <v>0</v>
      </c>
      <c r="K213" s="303">
        <f t="shared" si="53"/>
        <v>0</v>
      </c>
      <c r="L213" s="303">
        <f t="shared" si="53"/>
        <v>0</v>
      </c>
      <c r="M213" s="303">
        <f t="shared" si="53"/>
        <v>0</v>
      </c>
      <c r="N213" s="303">
        <f t="shared" si="53"/>
        <v>0</v>
      </c>
      <c r="O213" s="303">
        <f t="shared" si="53"/>
        <v>0</v>
      </c>
      <c r="P213" s="303">
        <f t="shared" si="53"/>
        <v>0</v>
      </c>
      <c r="Q213" s="303">
        <f t="shared" si="53"/>
        <v>0</v>
      </c>
      <c r="R213" s="303">
        <f t="shared" si="53"/>
        <v>0</v>
      </c>
      <c r="S213" s="303">
        <f t="shared" si="53"/>
        <v>0</v>
      </c>
      <c r="T213" s="303">
        <f t="shared" si="53"/>
        <v>0</v>
      </c>
      <c r="U213" s="303">
        <f t="shared" si="53"/>
        <v>0</v>
      </c>
      <c r="V213" s="303">
        <f t="shared" si="53"/>
        <v>0</v>
      </c>
      <c r="W213" s="303">
        <f t="shared" si="53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</v>
      </c>
      <c r="C214" s="304">
        <f t="shared" si="54"/>
        <v>0</v>
      </c>
      <c r="D214" s="304">
        <f t="shared" si="54"/>
        <v>0</v>
      </c>
      <c r="E214" s="304">
        <f t="shared" si="54"/>
        <v>0</v>
      </c>
      <c r="F214" s="304">
        <f t="shared" si="54"/>
        <v>0</v>
      </c>
      <c r="G214" s="304">
        <f t="shared" si="54"/>
        <v>0</v>
      </c>
      <c r="H214" s="304">
        <f t="shared" si="54"/>
        <v>0</v>
      </c>
      <c r="I214" s="304">
        <f t="shared" si="54"/>
        <v>0</v>
      </c>
      <c r="J214" s="304">
        <f t="shared" si="54"/>
        <v>0</v>
      </c>
      <c r="K214" s="304">
        <f t="shared" si="54"/>
        <v>0</v>
      </c>
      <c r="L214" s="304">
        <f t="shared" si="54"/>
        <v>0</v>
      </c>
      <c r="M214" s="304">
        <f t="shared" si="54"/>
        <v>0</v>
      </c>
      <c r="N214" s="304">
        <f t="shared" si="54"/>
        <v>0</v>
      </c>
      <c r="O214" s="304">
        <f t="shared" si="54"/>
        <v>0</v>
      </c>
      <c r="P214" s="304">
        <f t="shared" si="54"/>
        <v>0</v>
      </c>
      <c r="Q214" s="304">
        <f t="shared" si="54"/>
        <v>0</v>
      </c>
      <c r="R214" s="304">
        <f t="shared" si="54"/>
        <v>0</v>
      </c>
      <c r="S214" s="304">
        <f t="shared" si="54"/>
        <v>0</v>
      </c>
      <c r="T214" s="304">
        <f t="shared" si="54"/>
        <v>0</v>
      </c>
      <c r="U214" s="304">
        <f t="shared" si="54"/>
        <v>0</v>
      </c>
      <c r="V214" s="304">
        <f t="shared" si="54"/>
        <v>0</v>
      </c>
      <c r="W214" s="304">
        <f t="shared" si="54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</v>
      </c>
      <c r="C216" s="303">
        <f t="shared" si="56"/>
        <v>0</v>
      </c>
      <c r="D216" s="303">
        <f t="shared" si="56"/>
        <v>0</v>
      </c>
      <c r="E216" s="303">
        <f t="shared" si="56"/>
        <v>0</v>
      </c>
      <c r="F216" s="303">
        <f t="shared" si="56"/>
        <v>0</v>
      </c>
      <c r="G216" s="303">
        <f t="shared" si="56"/>
        <v>0</v>
      </c>
      <c r="H216" s="303">
        <f t="shared" si="56"/>
        <v>0</v>
      </c>
      <c r="I216" s="303">
        <f t="shared" si="56"/>
        <v>0</v>
      </c>
      <c r="J216" s="303">
        <f t="shared" si="56"/>
        <v>0</v>
      </c>
      <c r="K216" s="303">
        <f t="shared" si="56"/>
        <v>0</v>
      </c>
      <c r="L216" s="303">
        <f t="shared" si="56"/>
        <v>0</v>
      </c>
      <c r="M216" s="303">
        <f t="shared" si="56"/>
        <v>0</v>
      </c>
      <c r="N216" s="303">
        <f t="shared" si="56"/>
        <v>0</v>
      </c>
      <c r="O216" s="303">
        <f t="shared" si="56"/>
        <v>0</v>
      </c>
      <c r="P216" s="303">
        <f t="shared" si="56"/>
        <v>0</v>
      </c>
      <c r="Q216" s="303">
        <f t="shared" si="56"/>
        <v>0</v>
      </c>
      <c r="R216" s="303">
        <f t="shared" si="56"/>
        <v>0</v>
      </c>
      <c r="S216" s="303">
        <f t="shared" si="56"/>
        <v>0</v>
      </c>
      <c r="T216" s="303">
        <f t="shared" si="56"/>
        <v>0</v>
      </c>
      <c r="U216" s="303">
        <f t="shared" si="56"/>
        <v>0</v>
      </c>
      <c r="V216" s="303">
        <f t="shared" si="56"/>
        <v>0</v>
      </c>
      <c r="W216" s="303">
        <f t="shared" si="56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0</v>
      </c>
      <c r="C217" s="304">
        <f t="shared" si="57"/>
        <v>0</v>
      </c>
      <c r="D217" s="304">
        <f t="shared" si="57"/>
        <v>0</v>
      </c>
      <c r="E217" s="304">
        <f t="shared" si="57"/>
        <v>0</v>
      </c>
      <c r="F217" s="304">
        <f t="shared" si="57"/>
        <v>0</v>
      </c>
      <c r="G217" s="304">
        <f t="shared" si="57"/>
        <v>0</v>
      </c>
      <c r="H217" s="304">
        <f t="shared" si="57"/>
        <v>0</v>
      </c>
      <c r="I217" s="304">
        <f t="shared" si="57"/>
        <v>0</v>
      </c>
      <c r="J217" s="304">
        <f t="shared" si="57"/>
        <v>0</v>
      </c>
      <c r="K217" s="304">
        <f t="shared" si="57"/>
        <v>0</v>
      </c>
      <c r="L217" s="304">
        <f t="shared" si="57"/>
        <v>0</v>
      </c>
      <c r="M217" s="304">
        <f t="shared" si="57"/>
        <v>0</v>
      </c>
      <c r="N217" s="304">
        <f t="shared" si="57"/>
        <v>0</v>
      </c>
      <c r="O217" s="304">
        <f t="shared" si="57"/>
        <v>0</v>
      </c>
      <c r="P217" s="304">
        <f t="shared" si="57"/>
        <v>0</v>
      </c>
      <c r="Q217" s="304">
        <f t="shared" si="57"/>
        <v>0</v>
      </c>
      <c r="R217" s="304">
        <f t="shared" si="57"/>
        <v>0</v>
      </c>
      <c r="S217" s="304">
        <f t="shared" si="57"/>
        <v>0</v>
      </c>
      <c r="T217" s="304">
        <f t="shared" si="57"/>
        <v>0</v>
      </c>
      <c r="U217" s="304">
        <f t="shared" si="57"/>
        <v>0</v>
      </c>
      <c r="V217" s="304">
        <f t="shared" si="57"/>
        <v>0</v>
      </c>
      <c r="W217" s="304">
        <f t="shared" si="57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</v>
      </c>
      <c r="C218" s="304">
        <f t="shared" si="58"/>
        <v>0</v>
      </c>
      <c r="D218" s="304">
        <f t="shared" si="58"/>
        <v>0</v>
      </c>
      <c r="E218" s="304">
        <f t="shared" si="58"/>
        <v>0</v>
      </c>
      <c r="F218" s="304">
        <f t="shared" si="58"/>
        <v>0</v>
      </c>
      <c r="G218" s="304">
        <f t="shared" si="58"/>
        <v>0</v>
      </c>
      <c r="H218" s="304">
        <f t="shared" si="58"/>
        <v>0</v>
      </c>
      <c r="I218" s="304">
        <f t="shared" si="58"/>
        <v>0</v>
      </c>
      <c r="J218" s="304">
        <f t="shared" si="58"/>
        <v>0</v>
      </c>
      <c r="K218" s="304">
        <f t="shared" si="58"/>
        <v>0</v>
      </c>
      <c r="L218" s="304">
        <f t="shared" si="58"/>
        <v>0</v>
      </c>
      <c r="M218" s="304">
        <f t="shared" si="58"/>
        <v>0</v>
      </c>
      <c r="N218" s="304">
        <f t="shared" si="58"/>
        <v>0</v>
      </c>
      <c r="O218" s="304">
        <f t="shared" si="58"/>
        <v>0</v>
      </c>
      <c r="P218" s="304">
        <f t="shared" si="58"/>
        <v>0</v>
      </c>
      <c r="Q218" s="304">
        <f t="shared" si="58"/>
        <v>0</v>
      </c>
      <c r="R218" s="304">
        <f t="shared" si="58"/>
        <v>0</v>
      </c>
      <c r="S218" s="304">
        <f t="shared" si="58"/>
        <v>0</v>
      </c>
      <c r="T218" s="304">
        <f t="shared" si="58"/>
        <v>0</v>
      </c>
      <c r="U218" s="304">
        <f t="shared" si="58"/>
        <v>0</v>
      </c>
      <c r="V218" s="304">
        <f t="shared" si="58"/>
        <v>0</v>
      </c>
      <c r="W218" s="304">
        <f t="shared" si="58"/>
        <v>0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</v>
      </c>
      <c r="C220" s="312">
        <f t="shared" si="60"/>
        <v>0</v>
      </c>
      <c r="D220" s="312">
        <f t="shared" si="60"/>
        <v>0</v>
      </c>
      <c r="E220" s="312">
        <f t="shared" si="60"/>
        <v>0</v>
      </c>
      <c r="F220" s="312">
        <f t="shared" si="60"/>
        <v>0</v>
      </c>
      <c r="G220" s="312">
        <f t="shared" si="60"/>
        <v>0</v>
      </c>
      <c r="H220" s="312">
        <f t="shared" si="60"/>
        <v>0</v>
      </c>
      <c r="I220" s="312">
        <f t="shared" si="60"/>
        <v>0</v>
      </c>
      <c r="J220" s="312">
        <f t="shared" si="60"/>
        <v>0</v>
      </c>
      <c r="K220" s="312">
        <f t="shared" si="60"/>
        <v>0</v>
      </c>
      <c r="L220" s="312">
        <f t="shared" si="60"/>
        <v>0</v>
      </c>
      <c r="M220" s="312">
        <f t="shared" si="60"/>
        <v>0</v>
      </c>
      <c r="N220" s="312">
        <f t="shared" si="60"/>
        <v>0</v>
      </c>
      <c r="O220" s="312">
        <f t="shared" si="60"/>
        <v>0</v>
      </c>
      <c r="P220" s="312">
        <f t="shared" si="60"/>
        <v>0</v>
      </c>
      <c r="Q220" s="312">
        <f t="shared" si="60"/>
        <v>0</v>
      </c>
      <c r="R220" s="312">
        <f t="shared" si="60"/>
        <v>0</v>
      </c>
      <c r="S220" s="312">
        <f t="shared" si="60"/>
        <v>0</v>
      </c>
      <c r="T220" s="312">
        <f t="shared" si="60"/>
        <v>0</v>
      </c>
      <c r="U220" s="312">
        <f t="shared" si="60"/>
        <v>0</v>
      </c>
      <c r="V220" s="312">
        <f t="shared" si="60"/>
        <v>0</v>
      </c>
      <c r="W220" s="312">
        <f t="shared" si="60"/>
        <v>0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0</v>
      </c>
      <c r="C243" s="274">
        <f>IF(C$72=0,0,C$72/NFM_fec!C$72)</f>
        <v>0</v>
      </c>
      <c r="D243" s="274">
        <f>IF(D$72=0,0,D$72/NFM_fec!D$72)</f>
        <v>0</v>
      </c>
      <c r="E243" s="274">
        <f>IF(E$72=0,0,E$72/NFM_fec!E$72)</f>
        <v>0</v>
      </c>
      <c r="F243" s="274">
        <f>IF(F$72=0,0,F$72/NFM_fec!F$72)</f>
        <v>0</v>
      </c>
      <c r="G243" s="274">
        <f>IF(G$72=0,0,G$72/NFM_fec!G$72)</f>
        <v>0</v>
      </c>
      <c r="H243" s="274">
        <f>IF(H$72=0,0,H$72/NFM_fec!H$72)</f>
        <v>0</v>
      </c>
      <c r="I243" s="274">
        <f>IF(I$72=0,0,I$72/NFM_fec!I$72)</f>
        <v>0</v>
      </c>
      <c r="J243" s="274">
        <f>IF(J$72=0,0,J$72/NFM_fec!J$72)</f>
        <v>0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</v>
      </c>
      <c r="C248" s="277">
        <f>IF(C$77=0,0,C$77/NFM_fec!C$77)</f>
        <v>0</v>
      </c>
      <c r="D248" s="277">
        <f>IF(D$77=0,0,D$77/NFM_fec!D$77)</f>
        <v>0</v>
      </c>
      <c r="E248" s="277">
        <f>IF(E$77=0,0,E$77/NFM_fec!E$77)</f>
        <v>0</v>
      </c>
      <c r="F248" s="277">
        <f>IF(F$77=0,0,F$77/NFM_fec!F$77)</f>
        <v>0</v>
      </c>
      <c r="G248" s="277">
        <f>IF(G$77=0,0,G$77/NFM_fec!G$77)</f>
        <v>0</v>
      </c>
      <c r="H248" s="277">
        <f>IF(H$77=0,0,H$77/NFM_fec!H$77)</f>
        <v>0</v>
      </c>
      <c r="I248" s="277">
        <f>IF(I$77=0,0,I$77/NFM_fec!I$77)</f>
        <v>0</v>
      </c>
      <c r="J248" s="277">
        <f>IF(J$77=0,0,J$77/NFM_fec!J$77)</f>
        <v>0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</v>
      </c>
      <c r="C249" s="278">
        <f>IF(C$83=0,0,C$83/NFM_fec!C$83)</f>
        <v>0</v>
      </c>
      <c r="D249" s="278">
        <f>IF(D$83=0,0,D$83/NFM_fec!D$83)</f>
        <v>0</v>
      </c>
      <c r="E249" s="278">
        <f>IF(E$83=0,0,E$83/NFM_fec!E$83)</f>
        <v>0</v>
      </c>
      <c r="F249" s="278">
        <f>IF(F$83=0,0,F$83/NFM_fec!F$83)</f>
        <v>0</v>
      </c>
      <c r="G249" s="278">
        <f>IF(G$83=0,0,G$83/NFM_fec!G$83)</f>
        <v>0</v>
      </c>
      <c r="H249" s="278">
        <f>IF(H$83=0,0,H$83/NFM_fec!H$83)</f>
        <v>0</v>
      </c>
      <c r="I249" s="278">
        <f>IF(I$83=0,0,I$83/NFM_fec!I$83)</f>
        <v>0</v>
      </c>
      <c r="J249" s="278">
        <f>IF(J$83=0,0,J$83/NFM_fec!J$83)</f>
        <v>0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</v>
      </c>
      <c r="C250" s="278">
        <f>IF(C$90=0,0,C$90/NFM_fec!C$90)</f>
        <v>0</v>
      </c>
      <c r="D250" s="278">
        <f>IF(D$90=0,0,D$90/NFM_fec!D$90)</f>
        <v>0</v>
      </c>
      <c r="E250" s="278">
        <f>IF(E$90=0,0,E$90/NFM_fec!E$90)</f>
        <v>0</v>
      </c>
      <c r="F250" s="278">
        <f>IF(F$90=0,0,F$90/NFM_fec!F$90)</f>
        <v>0</v>
      </c>
      <c r="G250" s="278">
        <f>IF(G$90=0,0,G$90/NFM_fec!G$90)</f>
        <v>0</v>
      </c>
      <c r="H250" s="278">
        <f>IF(H$90=0,0,H$90/NFM_fec!H$90)</f>
        <v>0</v>
      </c>
      <c r="I250" s="278">
        <f>IF(I$90=0,0,I$90/NFM_fec!I$90)</f>
        <v>0</v>
      </c>
      <c r="J250" s="278">
        <f>IF(J$90=0,0,J$90/NFM_fec!J$90)</f>
        <v>0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0</v>
      </c>
      <c r="C251" s="279">
        <f>IF(C$97=0,0,C$97/NFM_fec!C$97)</f>
        <v>0</v>
      </c>
      <c r="D251" s="279">
        <f>IF(D$97=0,0,D$97/NFM_fec!D$97)</f>
        <v>0</v>
      </c>
      <c r="E251" s="279">
        <f>IF(E$97=0,0,E$97/NFM_fec!E$97)</f>
        <v>0</v>
      </c>
      <c r="F251" s="279">
        <f>IF(F$97=0,0,F$97/NFM_fec!F$97)</f>
        <v>0</v>
      </c>
      <c r="G251" s="279">
        <f>IF(G$97=0,0,G$97/NFM_fec!G$97)</f>
        <v>0</v>
      </c>
      <c r="H251" s="279">
        <f>IF(H$97=0,0,H$97/NFM_fec!H$97)</f>
        <v>0</v>
      </c>
      <c r="I251" s="279">
        <f>IF(I$97=0,0,I$97/NFM_fec!I$97)</f>
        <v>0</v>
      </c>
      <c r="J251" s="279">
        <f>IF(J$97=0,0,J$97/NFM_fec!J$97)</f>
        <v>0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0</v>
      </c>
      <c r="C253" s="274">
        <f>IF(C$115=0,0,(C$115-C$158)/NFM_fec!C$115)</f>
        <v>0</v>
      </c>
      <c r="D253" s="274">
        <f>IF(D$115=0,0,(D$115-D$158)/NFM_fec!D$115)</f>
        <v>0</v>
      </c>
      <c r="E253" s="274">
        <f>IF(E$115=0,0,(E$115-E$158)/NFM_fec!E$115)</f>
        <v>0</v>
      </c>
      <c r="F253" s="274">
        <f>IF(F$115=0,0,(F$115-F$158)/NFM_fec!F$115)</f>
        <v>0</v>
      </c>
      <c r="G253" s="274">
        <f>IF(G$115=0,0,(G$115-G$158)/NFM_fec!G$115)</f>
        <v>0</v>
      </c>
      <c r="H253" s="274">
        <f>IF(H$115=0,0,(H$115-H$158)/NFM_fec!H$115)</f>
        <v>0</v>
      </c>
      <c r="I253" s="274">
        <f>IF(I$115=0,0,(I$115-I$158)/NFM_fec!I$115)</f>
        <v>0</v>
      </c>
      <c r="J253" s="274">
        <f>IF(J$115=0,0,(J$115-J$158)/NFM_fec!J$115)</f>
        <v>0</v>
      </c>
      <c r="K253" s="274">
        <f>IF(K$115=0,0,(K$115-K$158)/NFM_fec!K$115)</f>
        <v>0</v>
      </c>
      <c r="L253" s="274">
        <f>IF(L$115=0,0,(L$115-L$158)/NFM_fec!L$115)</f>
        <v>0</v>
      </c>
      <c r="M253" s="274">
        <f>IF(M$115=0,0,(M$115-M$158)/NFM_fec!M$115)</f>
        <v>0</v>
      </c>
      <c r="N253" s="274">
        <f>IF(N$115=0,0,(N$115-N$158)/NFM_fec!N$115)</f>
        <v>0</v>
      </c>
      <c r="O253" s="274">
        <f>IF(O$115=0,0,(O$115-O$158)/NFM_fec!O$115)</f>
        <v>0</v>
      </c>
      <c r="P253" s="274">
        <f>IF(P$115=0,0,(P$115-P$158)/NFM_fec!P$115)</f>
        <v>0</v>
      </c>
      <c r="Q253" s="274">
        <f>IF(Q$115=0,0,(Q$115-Q$158)/NFM_fec!Q$115)</f>
        <v>0</v>
      </c>
      <c r="R253" s="274">
        <f>IF(R$115=0,0,(R$115-R$158)/NFM_fec!R$115)</f>
        <v>0</v>
      </c>
      <c r="S253" s="274">
        <f>IF(S$115=0,0,(S$115-S$158)/NFM_fec!S$115)</f>
        <v>0</v>
      </c>
      <c r="T253" s="274">
        <f>IF(T$115=0,0,(T$115-T$158)/NFM_fec!T$115)</f>
        <v>0</v>
      </c>
      <c r="U253" s="274">
        <f>IF(U$115=0,0,(U$115-U$158)/NFM_fec!U$115)</f>
        <v>0</v>
      </c>
      <c r="V253" s="274">
        <f>IF(V$115=0,0,(V$115-V$158)/NFM_fec!V$115)</f>
        <v>0</v>
      </c>
      <c r="W253" s="274">
        <f>IF(W$115=0,0,(W$115-W$158)/NFM_fec!W$115)</f>
        <v>0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</v>
      </c>
      <c r="C258" s="277">
        <f>IF(C$120=0,0,C$120/NFM_fec!C$120)</f>
        <v>0</v>
      </c>
      <c r="D258" s="277">
        <f>IF(D$120=0,0,D$120/NFM_fec!D$120)</f>
        <v>0</v>
      </c>
      <c r="E258" s="277">
        <f>IF(E$120=0,0,E$120/NFM_fec!E$120)</f>
        <v>0</v>
      </c>
      <c r="F258" s="277">
        <f>IF(F$120=0,0,F$120/NFM_fec!F$120)</f>
        <v>0</v>
      </c>
      <c r="G258" s="277">
        <f>IF(G$120=0,0,G$120/NFM_fec!G$120)</f>
        <v>0</v>
      </c>
      <c r="H258" s="277">
        <f>IF(H$120=0,0,H$120/NFM_fec!H$120)</f>
        <v>0</v>
      </c>
      <c r="I258" s="277">
        <f>IF(I$120=0,0,I$120/NFM_fec!I$120)</f>
        <v>0</v>
      </c>
      <c r="J258" s="277">
        <f>IF(J$120=0,0,J$120/NFM_fec!J$120)</f>
        <v>0</v>
      </c>
      <c r="K258" s="277">
        <f>IF(K$120=0,0,K$120/NFM_fec!K$120)</f>
        <v>0</v>
      </c>
      <c r="L258" s="277">
        <f>IF(L$120=0,0,L$120/NFM_fec!L$120)</f>
        <v>0</v>
      </c>
      <c r="M258" s="277">
        <f>IF(M$120=0,0,M$120/NFM_fec!M$120)</f>
        <v>0</v>
      </c>
      <c r="N258" s="277">
        <f>IF(N$120=0,0,N$120/NFM_fec!N$120)</f>
        <v>0</v>
      </c>
      <c r="O258" s="277">
        <f>IF(O$120=0,0,O$120/NFM_fec!O$120)</f>
        <v>0</v>
      </c>
      <c r="P258" s="277">
        <f>IF(P$120=0,0,P$120/NFM_fec!P$120)</f>
        <v>0</v>
      </c>
      <c r="Q258" s="277">
        <f>IF(Q$120=0,0,Q$120/NFM_fec!Q$120)</f>
        <v>0</v>
      </c>
      <c r="R258" s="277">
        <f>IF(R$120=0,0,R$120/NFM_fec!R$120)</f>
        <v>0</v>
      </c>
      <c r="S258" s="277">
        <f>IF(S$120=0,0,S$120/NFM_fec!S$120)</f>
        <v>0</v>
      </c>
      <c r="T258" s="277">
        <f>IF(T$120=0,0,T$120/NFM_fec!T$120)</f>
        <v>0</v>
      </c>
      <c r="U258" s="277">
        <f>IF(U$120=0,0,U$120/NFM_fec!U$120)</f>
        <v>0</v>
      </c>
      <c r="V258" s="277">
        <f>IF(V$120=0,0,V$120/NFM_fec!V$120)</f>
        <v>0</v>
      </c>
      <c r="W258" s="277">
        <f>IF(W$120=0,0,W$120/NFM_fec!W$120)</f>
        <v>0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0</v>
      </c>
      <c r="C259" s="278">
        <f>IF(C$126=0,0,C$126/NFM_fec!C$126)</f>
        <v>0</v>
      </c>
      <c r="D259" s="278">
        <f>IF(D$126=0,0,D$126/NFM_fec!D$126)</f>
        <v>0</v>
      </c>
      <c r="E259" s="278">
        <f>IF(E$126=0,0,E$126/NFM_fec!E$126)</f>
        <v>0</v>
      </c>
      <c r="F259" s="278">
        <f>IF(F$126=0,0,F$126/NFM_fec!F$126)</f>
        <v>0</v>
      </c>
      <c r="G259" s="278">
        <f>IF(G$126=0,0,G$126/NFM_fec!G$126)</f>
        <v>0</v>
      </c>
      <c r="H259" s="278">
        <f>IF(H$126=0,0,H$126/NFM_fec!H$126)</f>
        <v>0</v>
      </c>
      <c r="I259" s="278">
        <f>IF(I$126=0,0,I$126/NFM_fec!I$126)</f>
        <v>0</v>
      </c>
      <c r="J259" s="278">
        <f>IF(J$126=0,0,J$126/NFM_fec!J$126)</f>
        <v>0</v>
      </c>
      <c r="K259" s="278">
        <f>IF(K$126=0,0,K$126/NFM_fec!K$126)</f>
        <v>0</v>
      </c>
      <c r="L259" s="278">
        <f>IF(L$126=0,0,L$126/NFM_fec!L$126)</f>
        <v>0</v>
      </c>
      <c r="M259" s="278">
        <f>IF(M$126=0,0,M$126/NFM_fec!M$126)</f>
        <v>0</v>
      </c>
      <c r="N259" s="278">
        <f>IF(N$126=0,0,N$126/NFM_fec!N$126)</f>
        <v>0</v>
      </c>
      <c r="O259" s="278">
        <f>IF(O$126=0,0,O$126/NFM_fec!O$126)</f>
        <v>0</v>
      </c>
      <c r="P259" s="278">
        <f>IF(P$126=0,0,P$126/NFM_fec!P$126)</f>
        <v>0</v>
      </c>
      <c r="Q259" s="278">
        <f>IF(Q$126=0,0,Q$126/NFM_fec!Q$126)</f>
        <v>0</v>
      </c>
      <c r="R259" s="278">
        <f>IF(R$126=0,0,R$126/NFM_fec!R$126)</f>
        <v>0</v>
      </c>
      <c r="S259" s="278">
        <f>IF(S$126=0,0,S$126/NFM_fec!S$126)</f>
        <v>0</v>
      </c>
      <c r="T259" s="278">
        <f>IF(T$126=0,0,T$126/NFM_fec!T$126)</f>
        <v>0</v>
      </c>
      <c r="U259" s="278">
        <f>IF(U$126=0,0,U$126/NFM_fec!U$126)</f>
        <v>0</v>
      </c>
      <c r="V259" s="278">
        <f>IF(V$126=0,0,V$126/NFM_fec!V$126)</f>
        <v>0</v>
      </c>
      <c r="W259" s="278">
        <f>IF(W$126=0,0,W$126/NFM_fec!W$126)</f>
        <v>0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0</v>
      </c>
      <c r="C260" s="278">
        <f>IF(C$134=0,0,C$134/NFM_fec!C$134)</f>
        <v>0</v>
      </c>
      <c r="D260" s="278">
        <f>IF(D$134=0,0,D$134/NFM_fec!D$134)</f>
        <v>0</v>
      </c>
      <c r="E260" s="278">
        <f>IF(E$134=0,0,E$134/NFM_fec!E$134)</f>
        <v>0</v>
      </c>
      <c r="F260" s="278">
        <f>IF(F$134=0,0,F$134/NFM_fec!F$134)</f>
        <v>0</v>
      </c>
      <c r="G260" s="278">
        <f>IF(G$134=0,0,G$134/NFM_fec!G$134)</f>
        <v>0</v>
      </c>
      <c r="H260" s="278">
        <f>IF(H$134=0,0,H$134/NFM_fec!H$134)</f>
        <v>0</v>
      </c>
      <c r="I260" s="278">
        <f>IF(I$134=0,0,I$134/NFM_fec!I$134)</f>
        <v>0</v>
      </c>
      <c r="J260" s="278">
        <f>IF(J$134=0,0,J$134/NFM_fec!J$134)</f>
        <v>0</v>
      </c>
      <c r="K260" s="278">
        <f>IF(K$134=0,0,K$134/NFM_fec!K$134)</f>
        <v>0</v>
      </c>
      <c r="L260" s="278">
        <f>IF(L$134=0,0,L$134/NFM_fec!L$134)</f>
        <v>0</v>
      </c>
      <c r="M260" s="278">
        <f>IF(M$134=0,0,M$134/NFM_fec!M$134)</f>
        <v>0</v>
      </c>
      <c r="N260" s="278">
        <f>IF(N$134=0,0,N$134/NFM_fec!N$134)</f>
        <v>0</v>
      </c>
      <c r="O260" s="278">
        <f>IF(O$134=0,0,O$134/NFM_fec!O$134)</f>
        <v>0</v>
      </c>
      <c r="P260" s="278">
        <f>IF(P$134=0,0,P$134/NFM_fec!P$134)</f>
        <v>0</v>
      </c>
      <c r="Q260" s="278">
        <f>IF(Q$134=0,0,Q$134/NFM_fec!Q$134)</f>
        <v>0</v>
      </c>
      <c r="R260" s="278">
        <f>IF(R$134=0,0,R$134/NFM_fec!R$134)</f>
        <v>0</v>
      </c>
      <c r="S260" s="278">
        <f>IF(S$134=0,0,S$134/NFM_fec!S$134)</f>
        <v>0</v>
      </c>
      <c r="T260" s="278">
        <f>IF(T$134=0,0,T$134/NFM_fec!T$134)</f>
        <v>0</v>
      </c>
      <c r="U260" s="278">
        <f>IF(U$134=0,0,U$134/NFM_fec!U$134)</f>
        <v>0</v>
      </c>
      <c r="V260" s="278">
        <f>IF(V$134=0,0,V$134/NFM_fec!V$134)</f>
        <v>0</v>
      </c>
      <c r="W260" s="278">
        <f>IF(W$134=0,0,W$134/NFM_fec!W$134)</f>
        <v>0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0</v>
      </c>
      <c r="C261" s="279">
        <f>IF(C$141=0,0,C$141/NFM_fec!C$141)</f>
        <v>0</v>
      </c>
      <c r="D261" s="279">
        <f>IF(D$141=0,0,D$141/NFM_fec!D$141)</f>
        <v>0</v>
      </c>
      <c r="E261" s="279">
        <f>IF(E$141=0,0,E$141/NFM_fec!E$141)</f>
        <v>0</v>
      </c>
      <c r="F261" s="279">
        <f>IF(F$141=0,0,F$141/NFM_fec!F$141)</f>
        <v>0</v>
      </c>
      <c r="G261" s="279">
        <f>IF(G$141=0,0,G$141/NFM_fec!G$141)</f>
        <v>0</v>
      </c>
      <c r="H261" s="279">
        <f>IF(H$141=0,0,H$141/NFM_fec!H$141)</f>
        <v>0</v>
      </c>
      <c r="I261" s="279">
        <f>IF(I$141=0,0,I$141/NFM_fec!I$141)</f>
        <v>0</v>
      </c>
      <c r="J261" s="279">
        <f>IF(J$141=0,0,J$141/NFM_fec!J$141)</f>
        <v>0</v>
      </c>
      <c r="K261" s="279">
        <f>IF(K$141=0,0,K$141/NFM_fec!K$141)</f>
        <v>0</v>
      </c>
      <c r="L261" s="279">
        <f>IF(L$141=0,0,L$141/NFM_fec!L$141)</f>
        <v>0</v>
      </c>
      <c r="M261" s="279">
        <f>IF(M$141=0,0,M$141/NFM_fec!M$141)</f>
        <v>0</v>
      </c>
      <c r="N261" s="279">
        <f>IF(N$141=0,0,N$141/NFM_fec!N$141)</f>
        <v>0</v>
      </c>
      <c r="O261" s="279">
        <f>IF(O$141=0,0,O$141/NFM_fec!O$141)</f>
        <v>0</v>
      </c>
      <c r="P261" s="279">
        <f>IF(P$141=0,0,P$141/NFM_fec!P$141)</f>
        <v>0</v>
      </c>
      <c r="Q261" s="279">
        <f>IF(Q$141=0,0,Q$141/NFM_fec!Q$141)</f>
        <v>0</v>
      </c>
      <c r="R261" s="279">
        <f>IF(R$141=0,0,R$141/NFM_fec!R$141)</f>
        <v>0</v>
      </c>
      <c r="S261" s="279">
        <f>IF(S$141=0,0,S$141/NFM_fec!S$141)</f>
        <v>0</v>
      </c>
      <c r="T261" s="279">
        <f>IF(T$141=0,0,T$141/NFM_fec!T$141)</f>
        <v>0</v>
      </c>
      <c r="U261" s="279">
        <f>IF(U$141=0,0,U$141/NFM_fec!U$141)</f>
        <v>0</v>
      </c>
      <c r="V261" s="279">
        <f>IF(V$141=0,0,V$141/NFM_fec!V$141)</f>
        <v>0</v>
      </c>
      <c r="W261" s="279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CY: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71.081182192293298</v>
      </c>
      <c r="C3" s="205">
        <f t="shared" si="0"/>
        <v>67.748045262493321</v>
      </c>
      <c r="D3" s="205">
        <f t="shared" si="0"/>
        <v>67.951133531878682</v>
      </c>
      <c r="E3" s="205">
        <f t="shared" si="0"/>
        <v>65.06792282254419</v>
      </c>
      <c r="F3" s="205">
        <f t="shared" si="0"/>
        <v>71.207502385218618</v>
      </c>
      <c r="G3" s="205">
        <f t="shared" si="0"/>
        <v>71.727027427049052</v>
      </c>
      <c r="H3" s="205">
        <f t="shared" si="0"/>
        <v>74.531963596554291</v>
      </c>
      <c r="I3" s="205">
        <f t="shared" si="0"/>
        <v>72.207645770540154</v>
      </c>
      <c r="J3" s="205">
        <f t="shared" si="0"/>
        <v>71.199900216198245</v>
      </c>
      <c r="K3" s="205">
        <f t="shared" si="0"/>
        <v>70.770327376406499</v>
      </c>
      <c r="L3" s="205">
        <f t="shared" si="0"/>
        <v>83.939786661349828</v>
      </c>
      <c r="M3" s="205">
        <f t="shared" si="0"/>
        <v>79.327999377056202</v>
      </c>
      <c r="N3" s="205">
        <f t="shared" si="0"/>
        <v>78.742423079874172</v>
      </c>
      <c r="O3" s="205">
        <f t="shared" si="0"/>
        <v>83.663414162882816</v>
      </c>
      <c r="P3" s="205">
        <f t="shared" si="0"/>
        <v>90.679750506535299</v>
      </c>
      <c r="Q3" s="205">
        <f t="shared" si="0"/>
        <v>107.8</v>
      </c>
      <c r="R3" s="205">
        <f t="shared" si="0"/>
        <v>121.83834034247539</v>
      </c>
      <c r="S3" s="205">
        <f t="shared" si="0"/>
        <v>148.35225173959483</v>
      </c>
      <c r="T3" s="205">
        <f t="shared" si="0"/>
        <v>163.95066620436867</v>
      </c>
      <c r="U3" s="205">
        <f t="shared" si="0"/>
        <v>178.2465289601962</v>
      </c>
      <c r="V3" s="205">
        <f t="shared" si="0"/>
        <v>223.12235303259899</v>
      </c>
      <c r="W3" s="205">
        <f t="shared" si="0"/>
        <v>179.86707546990155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36.039406409776781</v>
      </c>
      <c r="C4" s="243">
        <f t="shared" si="1"/>
        <v>31.810014083823031</v>
      </c>
      <c r="D4" s="243">
        <f t="shared" si="1"/>
        <v>31.605178386920318</v>
      </c>
      <c r="E4" s="243">
        <f t="shared" si="1"/>
        <v>29.85749292222777</v>
      </c>
      <c r="F4" s="243">
        <f t="shared" si="1"/>
        <v>33.044004374840007</v>
      </c>
      <c r="G4" s="243">
        <f t="shared" si="1"/>
        <v>26.186057632097281</v>
      </c>
      <c r="H4" s="243">
        <f t="shared" si="1"/>
        <v>28.530039477612771</v>
      </c>
      <c r="I4" s="243">
        <f t="shared" si="1"/>
        <v>28.514430687165259</v>
      </c>
      <c r="J4" s="243">
        <f t="shared" si="1"/>
        <v>24.634126060202899</v>
      </c>
      <c r="K4" s="243">
        <f t="shared" si="1"/>
        <v>24.235018583575179</v>
      </c>
      <c r="L4" s="243">
        <f t="shared" si="1"/>
        <v>28.810686870700831</v>
      </c>
      <c r="M4" s="243">
        <f t="shared" si="1"/>
        <v>23.749732328836458</v>
      </c>
      <c r="N4" s="243">
        <f t="shared" si="1"/>
        <v>20.045269699992328</v>
      </c>
      <c r="O4" s="243">
        <f t="shared" si="1"/>
        <v>17.969278330596079</v>
      </c>
      <c r="P4" s="243">
        <f t="shared" si="1"/>
        <v>17.182471892256959</v>
      </c>
      <c r="Q4" s="243">
        <f t="shared" si="1"/>
        <v>19.3</v>
      </c>
      <c r="R4" s="243">
        <f t="shared" si="1"/>
        <v>21.731694066040198</v>
      </c>
      <c r="S4" s="243">
        <f t="shared" si="1"/>
        <v>23.26115387303204</v>
      </c>
      <c r="T4" s="243">
        <f t="shared" si="1"/>
        <v>26.945366288572991</v>
      </c>
      <c r="U4" s="243">
        <f t="shared" si="1"/>
        <v>26.951030852606081</v>
      </c>
      <c r="V4" s="243">
        <f t="shared" si="1"/>
        <v>28.558107005478501</v>
      </c>
      <c r="W4" s="243">
        <f t="shared" si="1"/>
        <v>27.518043838433851</v>
      </c>
      <c r="DA4" s="83"/>
    </row>
    <row r="5" spans="1:105" ht="12" customHeight="1" x14ac:dyDescent="0.25">
      <c r="A5" s="99" t="s">
        <v>57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940</v>
      </c>
    </row>
    <row r="6" spans="1:105" ht="12" customHeight="1" x14ac:dyDescent="0.25">
      <c r="A6" s="99" t="s">
        <v>47</v>
      </c>
      <c r="B6" s="284">
        <v>36.039406409776781</v>
      </c>
      <c r="C6" s="284">
        <v>31.810014083823031</v>
      </c>
      <c r="D6" s="284">
        <v>31.605178386920318</v>
      </c>
      <c r="E6" s="284">
        <v>29.85749292222777</v>
      </c>
      <c r="F6" s="284">
        <v>33.044004374840007</v>
      </c>
      <c r="G6" s="284">
        <v>26.186057632097281</v>
      </c>
      <c r="H6" s="284">
        <v>28.530039477612771</v>
      </c>
      <c r="I6" s="284">
        <v>28.514430687165259</v>
      </c>
      <c r="J6" s="284">
        <v>24.634126060202899</v>
      </c>
      <c r="K6" s="284">
        <v>24.235018583575179</v>
      </c>
      <c r="L6" s="284">
        <v>28.810686870700831</v>
      </c>
      <c r="M6" s="284">
        <v>23.749732328836458</v>
      </c>
      <c r="N6" s="284">
        <v>20.045269699992328</v>
      </c>
      <c r="O6" s="284">
        <v>17.969278330596079</v>
      </c>
      <c r="P6" s="284">
        <v>17.182471892256959</v>
      </c>
      <c r="Q6" s="284">
        <v>19.3</v>
      </c>
      <c r="R6" s="284">
        <v>21.731694066040198</v>
      </c>
      <c r="S6" s="284">
        <v>23.26115387303204</v>
      </c>
      <c r="T6" s="284">
        <v>26.945366288572991</v>
      </c>
      <c r="U6" s="284">
        <v>26.951030852606081</v>
      </c>
      <c r="V6" s="284">
        <v>28.558107005478501</v>
      </c>
      <c r="W6" s="284">
        <v>27.518043838433851</v>
      </c>
      <c r="DA6" s="94" t="s">
        <v>941</v>
      </c>
    </row>
    <row r="7" spans="1:105" ht="12" customHeight="1" x14ac:dyDescent="0.25">
      <c r="A7" s="49" t="s">
        <v>48</v>
      </c>
      <c r="B7" s="244">
        <v>35.041775782516517</v>
      </c>
      <c r="C7" s="244">
        <v>35.938031178670293</v>
      </c>
      <c r="D7" s="244">
        <v>36.345955144958367</v>
      </c>
      <c r="E7" s="244">
        <v>35.21042990031642</v>
      </c>
      <c r="F7" s="244">
        <v>38.163498010378603</v>
      </c>
      <c r="G7" s="244">
        <v>45.540969794951778</v>
      </c>
      <c r="H7" s="244">
        <v>46.001924118941517</v>
      </c>
      <c r="I7" s="244">
        <v>43.693215083374888</v>
      </c>
      <c r="J7" s="244">
        <v>46.565774155995342</v>
      </c>
      <c r="K7" s="244">
        <v>46.535308792831323</v>
      </c>
      <c r="L7" s="244">
        <v>55.129099790648993</v>
      </c>
      <c r="M7" s="244">
        <v>55.578267048219743</v>
      </c>
      <c r="N7" s="244">
        <v>58.69715337988184</v>
      </c>
      <c r="O7" s="244">
        <v>65.694135832286733</v>
      </c>
      <c r="P7" s="244">
        <v>73.497278614278343</v>
      </c>
      <c r="Q7" s="244">
        <v>88.5</v>
      </c>
      <c r="R7" s="244">
        <v>100.1066462764352</v>
      </c>
      <c r="S7" s="244">
        <v>125.09109786656281</v>
      </c>
      <c r="T7" s="244">
        <v>137.00529991579569</v>
      </c>
      <c r="U7" s="244">
        <v>151.29549810759011</v>
      </c>
      <c r="V7" s="244">
        <v>194.5642460271205</v>
      </c>
      <c r="W7" s="244">
        <v>152.34903163146771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DA10" s="83" t="s">
        <v>944</v>
      </c>
    </row>
    <row r="11" spans="1:105" ht="12" customHeight="1" x14ac:dyDescent="0.25">
      <c r="A11" s="107" t="s">
        <v>945</v>
      </c>
      <c r="B11" s="284">
        <v>1.341050201430916</v>
      </c>
      <c r="C11" s="284">
        <v>1.5509904026862771</v>
      </c>
      <c r="D11" s="284">
        <v>1.693075033043512</v>
      </c>
      <c r="E11" s="284">
        <v>1.8272856588924491</v>
      </c>
      <c r="F11" s="284">
        <v>2.188016836039933</v>
      </c>
      <c r="G11" s="284">
        <v>1.823736351374037</v>
      </c>
      <c r="H11" s="284">
        <v>1.988941101586859</v>
      </c>
      <c r="I11" s="284">
        <v>2.076144169942391</v>
      </c>
      <c r="J11" s="284">
        <v>1.830160550574558</v>
      </c>
      <c r="K11" s="284">
        <v>1.805091508257993</v>
      </c>
      <c r="L11" s="284">
        <v>2.0561984930037771</v>
      </c>
      <c r="M11" s="284">
        <v>1.9013025781413599</v>
      </c>
      <c r="N11" s="284">
        <v>2.1289333760332272</v>
      </c>
      <c r="O11" s="284">
        <v>1.879462824041281</v>
      </c>
      <c r="P11" s="284">
        <v>2.4470610122077692</v>
      </c>
      <c r="Q11" s="284">
        <v>2.8191114416598149</v>
      </c>
      <c r="R11" s="284">
        <v>3.245132097619619</v>
      </c>
      <c r="S11" s="284">
        <v>3.2508040648934928</v>
      </c>
      <c r="T11" s="284">
        <v>3.7772082854070481</v>
      </c>
      <c r="U11" s="284">
        <v>3.916770739743916</v>
      </c>
      <c r="V11" s="284">
        <v>3.7838563433600401</v>
      </c>
      <c r="W11" s="284">
        <v>4.3301609777486698</v>
      </c>
      <c r="DA11" s="94" t="s">
        <v>946</v>
      </c>
    </row>
    <row r="12" spans="1:105" ht="12" customHeight="1" x14ac:dyDescent="0.25">
      <c r="A12" s="49" t="s">
        <v>947</v>
      </c>
      <c r="B12" s="244">
        <v>0.42209017367118962</v>
      </c>
      <c r="C12" s="244">
        <v>0.54281640054341784</v>
      </c>
      <c r="D12" s="244">
        <v>0.60351415943273479</v>
      </c>
      <c r="E12" s="244">
        <v>0.65541537018086837</v>
      </c>
      <c r="F12" s="244">
        <v>0.77498313538155228</v>
      </c>
      <c r="G12" s="244">
        <v>0.94844756369749739</v>
      </c>
      <c r="H12" s="244">
        <v>0.95851928514955864</v>
      </c>
      <c r="I12" s="244">
        <v>0.93041239436983081</v>
      </c>
      <c r="J12" s="244">
        <v>1.001631388186587</v>
      </c>
      <c r="K12" s="244">
        <v>1.002188313797219</v>
      </c>
      <c r="L12" s="244">
        <v>1.163367557128449</v>
      </c>
      <c r="M12" s="244">
        <v>1.3090678586248059</v>
      </c>
      <c r="N12" s="244">
        <v>1.671469403468705</v>
      </c>
      <c r="O12" s="244">
        <v>1.962505745220581</v>
      </c>
      <c r="P12" s="244">
        <v>2.6875714302144869</v>
      </c>
      <c r="Q12" s="244">
        <v>3.275428422167654</v>
      </c>
      <c r="R12" s="244">
        <v>3.9565777825929409</v>
      </c>
      <c r="S12" s="244">
        <v>4.7904773557995277</v>
      </c>
      <c r="T12" s="244">
        <v>5.254383941551759</v>
      </c>
      <c r="U12" s="244">
        <v>6.0637179933420224</v>
      </c>
      <c r="V12" s="244">
        <v>7.4620498413864276</v>
      </c>
      <c r="W12" s="244">
        <v>6.7013997100516258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949</v>
      </c>
    </row>
    <row r="16" spans="1:105" ht="12" customHeight="1" x14ac:dyDescent="0.25">
      <c r="A16" s="107" t="s">
        <v>945</v>
      </c>
      <c r="B16" s="284">
        <v>1.7122780015899071</v>
      </c>
      <c r="C16" s="284">
        <v>1.7122780015899071</v>
      </c>
      <c r="D16" s="284">
        <v>1.8919882816003291</v>
      </c>
      <c r="E16" s="284">
        <v>2.0716985616107508</v>
      </c>
      <c r="F16" s="284">
        <v>2.4311191216315962</v>
      </c>
      <c r="G16" s="284">
        <v>2.2514088416211742</v>
      </c>
      <c r="H16" s="284">
        <v>2.2514088416211742</v>
      </c>
      <c r="I16" s="284">
        <v>2.2514088416211742</v>
      </c>
      <c r="J16" s="284">
        <v>2.2514088416211742</v>
      </c>
      <c r="K16" s="284">
        <v>2.0716985616107522</v>
      </c>
      <c r="L16" s="284">
        <v>2.2514088416211742</v>
      </c>
      <c r="M16" s="284">
        <v>2.0716985616107522</v>
      </c>
      <c r="N16" s="284">
        <v>2.2514088416211742</v>
      </c>
      <c r="O16" s="284">
        <v>2.0716985616107522</v>
      </c>
      <c r="P16" s="284">
        <v>2.6108294016420182</v>
      </c>
      <c r="Q16" s="284">
        <v>2.970249961662863</v>
      </c>
      <c r="R16" s="284">
        <v>3.509380801694129</v>
      </c>
      <c r="S16" s="284">
        <v>3.509380801694129</v>
      </c>
      <c r="T16" s="284">
        <v>4.0485116417253959</v>
      </c>
      <c r="U16" s="284">
        <v>4.2282219217358179</v>
      </c>
      <c r="V16" s="284">
        <v>4.0485116417253959</v>
      </c>
      <c r="W16" s="284">
        <v>4.5876424817566619</v>
      </c>
      <c r="DA16" s="94" t="s">
        <v>950</v>
      </c>
    </row>
    <row r="17" spans="1:105" ht="12" customHeight="1" x14ac:dyDescent="0.25">
      <c r="A17" s="49" t="s">
        <v>947</v>
      </c>
      <c r="B17" s="244">
        <v>0.58010019296798843</v>
      </c>
      <c r="C17" s="244">
        <v>0.58010019296798843</v>
      </c>
      <c r="D17" s="244">
        <v>0.67704940406419634</v>
      </c>
      <c r="E17" s="244">
        <v>0.72552400961230035</v>
      </c>
      <c r="F17" s="244">
        <v>0.82247322070850826</v>
      </c>
      <c r="G17" s="244">
        <v>1.016371642900924</v>
      </c>
      <c r="H17" s="244">
        <v>1.016371642900924</v>
      </c>
      <c r="I17" s="244">
        <v>1.016371642900924</v>
      </c>
      <c r="J17" s="244">
        <v>1.064846248449028</v>
      </c>
      <c r="K17" s="244">
        <v>1.064846248449028</v>
      </c>
      <c r="L17" s="244">
        <v>1.258744670641444</v>
      </c>
      <c r="M17" s="244">
        <v>1.4041684872857561</v>
      </c>
      <c r="N17" s="244">
        <v>1.791965331670587</v>
      </c>
      <c r="O17" s="244">
        <v>2.0828129649592109</v>
      </c>
      <c r="P17" s="244">
        <v>2.8584066537288741</v>
      </c>
      <c r="Q17" s="244">
        <v>3.4885765258542261</v>
      </c>
      <c r="R17" s="244">
        <v>4.1672210035276809</v>
      </c>
      <c r="S17" s="244">
        <v>5.0882385089416564</v>
      </c>
      <c r="T17" s="244">
        <v>5.5729845644226952</v>
      </c>
      <c r="U17" s="244">
        <v>6.3970528587404623</v>
      </c>
      <c r="V17" s="244">
        <v>7.899765630731685</v>
      </c>
      <c r="W17" s="244">
        <v>7.8512910251835812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0.17971028001042211</v>
      </c>
      <c r="D20" s="284">
        <v>0.17971028001042211</v>
      </c>
      <c r="E20" s="284">
        <v>0.35942056002084433</v>
      </c>
      <c r="F20" s="284">
        <v>0.35942056002084433</v>
      </c>
      <c r="G20" s="284">
        <v>0</v>
      </c>
      <c r="H20" s="284">
        <v>0</v>
      </c>
      <c r="I20" s="284">
        <v>0.17971028001042211</v>
      </c>
      <c r="J20" s="284">
        <v>0</v>
      </c>
      <c r="K20" s="284">
        <v>0</v>
      </c>
      <c r="L20" s="284">
        <v>0.17971028001042211</v>
      </c>
      <c r="M20" s="284">
        <v>0</v>
      </c>
      <c r="N20" s="284">
        <v>0.17971028001042211</v>
      </c>
      <c r="O20" s="284">
        <v>0</v>
      </c>
      <c r="P20" s="284">
        <v>0.53913084003126643</v>
      </c>
      <c r="Q20" s="284">
        <v>0.53913084003126643</v>
      </c>
      <c r="R20" s="284">
        <v>0.53913084003126643</v>
      </c>
      <c r="S20" s="284">
        <v>0.17971028001042211</v>
      </c>
      <c r="T20" s="284">
        <v>0.53913084003126643</v>
      </c>
      <c r="U20" s="284">
        <v>0.17971028001042211</v>
      </c>
      <c r="V20" s="284">
        <v>0</v>
      </c>
      <c r="W20" s="284">
        <v>0.53913084003126643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4.8474605548103962E-2</v>
      </c>
      <c r="D21" s="244">
        <v>9.694921109620791E-2</v>
      </c>
      <c r="E21" s="244">
        <v>9.694921109620791E-2</v>
      </c>
      <c r="F21" s="244">
        <v>0.14542381664431189</v>
      </c>
      <c r="G21" s="244">
        <v>0.19389842219241579</v>
      </c>
      <c r="H21" s="244">
        <v>4.8474605548103962E-2</v>
      </c>
      <c r="I21" s="244">
        <v>0</v>
      </c>
      <c r="J21" s="244">
        <v>9.694921109620791E-2</v>
      </c>
      <c r="K21" s="244">
        <v>4.8474605548103962E-2</v>
      </c>
      <c r="L21" s="244">
        <v>0.19389842219241579</v>
      </c>
      <c r="M21" s="244">
        <v>0.19389842219241579</v>
      </c>
      <c r="N21" s="244">
        <v>0.38779684438483158</v>
      </c>
      <c r="O21" s="244">
        <v>0.33932223883672769</v>
      </c>
      <c r="P21" s="244">
        <v>0.82406829431776729</v>
      </c>
      <c r="Q21" s="244">
        <v>0.63016987212535147</v>
      </c>
      <c r="R21" s="244">
        <v>0.72711908322155927</v>
      </c>
      <c r="S21" s="244">
        <v>0.92101750541397509</v>
      </c>
      <c r="T21" s="244">
        <v>0.53322066102914345</v>
      </c>
      <c r="U21" s="244">
        <v>0.8725428998658713</v>
      </c>
      <c r="V21" s="244">
        <v>1.502712771991223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0.17971028001042222</v>
      </c>
      <c r="D24" s="284">
        <f t="shared" si="3"/>
        <v>0</v>
      </c>
      <c r="E24" s="284">
        <f t="shared" si="3"/>
        <v>0.17971028001042244</v>
      </c>
      <c r="F24" s="284">
        <f t="shared" si="3"/>
        <v>0</v>
      </c>
      <c r="G24" s="284">
        <f t="shared" si="3"/>
        <v>0.179710280010422</v>
      </c>
      <c r="H24" s="284">
        <f t="shared" si="3"/>
        <v>0</v>
      </c>
      <c r="I24" s="284">
        <f t="shared" si="3"/>
        <v>0.179710280010422</v>
      </c>
      <c r="J24" s="284">
        <f t="shared" si="3"/>
        <v>0</v>
      </c>
      <c r="K24" s="284">
        <f t="shared" si="3"/>
        <v>0.179710280010422</v>
      </c>
      <c r="L24" s="284">
        <f t="shared" si="3"/>
        <v>0</v>
      </c>
      <c r="M24" s="284">
        <f t="shared" si="3"/>
        <v>0.179710280010422</v>
      </c>
      <c r="N24" s="284">
        <f t="shared" si="3"/>
        <v>0</v>
      </c>
      <c r="O24" s="284">
        <f t="shared" si="3"/>
        <v>0.179710280010422</v>
      </c>
      <c r="P24" s="284">
        <f t="shared" si="3"/>
        <v>0</v>
      </c>
      <c r="Q24" s="284">
        <f t="shared" si="3"/>
        <v>0.17971028001042155</v>
      </c>
      <c r="R24" s="284">
        <f t="shared" si="3"/>
        <v>0</v>
      </c>
      <c r="S24" s="284">
        <f t="shared" si="3"/>
        <v>0.179710280010422</v>
      </c>
      <c r="T24" s="284">
        <f t="shared" si="3"/>
        <v>0</v>
      </c>
      <c r="U24" s="284">
        <f t="shared" si="3"/>
        <v>0</v>
      </c>
      <c r="V24" s="284">
        <f t="shared" si="3"/>
        <v>0.179710280010422</v>
      </c>
      <c r="W24" s="284">
        <f t="shared" si="3"/>
        <v>0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4.8474605548104011E-2</v>
      </c>
      <c r="D25" s="244">
        <f t="shared" si="4"/>
        <v>0</v>
      </c>
      <c r="E25" s="244">
        <f t="shared" si="4"/>
        <v>4.84746055481039E-2</v>
      </c>
      <c r="F25" s="244">
        <f t="shared" si="4"/>
        <v>4.8474605548104011E-2</v>
      </c>
      <c r="G25" s="244">
        <f t="shared" si="4"/>
        <v>0</v>
      </c>
      <c r="H25" s="244">
        <f t="shared" si="4"/>
        <v>4.8474605548104011E-2</v>
      </c>
      <c r="I25" s="244">
        <f t="shared" si="4"/>
        <v>0</v>
      </c>
      <c r="J25" s="244">
        <f t="shared" si="4"/>
        <v>4.8474605548104011E-2</v>
      </c>
      <c r="K25" s="244">
        <f t="shared" si="4"/>
        <v>4.8474605548104011E-2</v>
      </c>
      <c r="L25" s="244">
        <f t="shared" si="4"/>
        <v>0</v>
      </c>
      <c r="M25" s="244">
        <f t="shared" si="4"/>
        <v>4.8474605548103789E-2</v>
      </c>
      <c r="N25" s="244">
        <f t="shared" si="4"/>
        <v>0</v>
      </c>
      <c r="O25" s="244">
        <f t="shared" si="4"/>
        <v>4.8474605548103789E-2</v>
      </c>
      <c r="P25" s="244">
        <f t="shared" si="4"/>
        <v>4.8474605548103789E-2</v>
      </c>
      <c r="Q25" s="244">
        <f t="shared" si="4"/>
        <v>0</v>
      </c>
      <c r="R25" s="244">
        <f t="shared" si="4"/>
        <v>4.8474605548104677E-2</v>
      </c>
      <c r="S25" s="244">
        <f t="shared" si="4"/>
        <v>0</v>
      </c>
      <c r="T25" s="244">
        <f t="shared" si="4"/>
        <v>4.8474605548104677E-2</v>
      </c>
      <c r="U25" s="244">
        <f t="shared" si="4"/>
        <v>4.8474605548104677E-2</v>
      </c>
      <c r="V25" s="244">
        <f t="shared" si="4"/>
        <v>0</v>
      </c>
      <c r="W25" s="244">
        <f t="shared" si="4"/>
        <v>4.8474605548103789E-2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0</v>
      </c>
      <c r="K27" s="243">
        <f t="shared" si="5"/>
        <v>0</v>
      </c>
      <c r="L27" s="243">
        <f t="shared" si="5"/>
        <v>0</v>
      </c>
      <c r="M27" s="243">
        <f t="shared" si="5"/>
        <v>0</v>
      </c>
      <c r="N27" s="243">
        <f t="shared" si="5"/>
        <v>0</v>
      </c>
      <c r="O27" s="243">
        <f t="shared" si="5"/>
        <v>0</v>
      </c>
      <c r="P27" s="243">
        <f t="shared" si="5"/>
        <v>0</v>
      </c>
      <c r="Q27" s="243">
        <f t="shared" si="5"/>
        <v>0</v>
      </c>
      <c r="R27" s="243">
        <f t="shared" si="5"/>
        <v>0</v>
      </c>
      <c r="S27" s="243">
        <f t="shared" si="5"/>
        <v>0</v>
      </c>
      <c r="T27" s="243">
        <f t="shared" si="5"/>
        <v>0</v>
      </c>
      <c r="U27" s="243">
        <f t="shared" si="5"/>
        <v>0</v>
      </c>
      <c r="V27" s="243">
        <f t="shared" si="5"/>
        <v>0</v>
      </c>
      <c r="W27" s="243">
        <f t="shared" si="5"/>
        <v>0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0.37122780015899104</v>
      </c>
      <c r="C28" s="284">
        <f t="shared" si="6"/>
        <v>0.16128759890362998</v>
      </c>
      <c r="D28" s="284">
        <f t="shared" si="6"/>
        <v>0.19891324855681702</v>
      </c>
      <c r="E28" s="284">
        <f t="shared" si="6"/>
        <v>0.24441290271830174</v>
      </c>
      <c r="F28" s="284">
        <f t="shared" si="6"/>
        <v>0.24310228559166314</v>
      </c>
      <c r="G28" s="284">
        <f t="shared" si="6"/>
        <v>0.42767249024713716</v>
      </c>
      <c r="H28" s="284">
        <f t="shared" si="6"/>
        <v>0.26246774003431517</v>
      </c>
      <c r="I28" s="284">
        <f t="shared" si="6"/>
        <v>0.17526467167878312</v>
      </c>
      <c r="J28" s="284">
        <f t="shared" si="6"/>
        <v>0.42124829104661621</v>
      </c>
      <c r="K28" s="284">
        <f t="shared" si="6"/>
        <v>0.26660705335275914</v>
      </c>
      <c r="L28" s="284">
        <f t="shared" si="6"/>
        <v>0.19521034861739706</v>
      </c>
      <c r="M28" s="284">
        <f t="shared" si="6"/>
        <v>0.17039598346939222</v>
      </c>
      <c r="N28" s="284">
        <f t="shared" si="6"/>
        <v>0.12247546558794697</v>
      </c>
      <c r="O28" s="284">
        <f t="shared" si="6"/>
        <v>0.19223573756947121</v>
      </c>
      <c r="P28" s="284">
        <f t="shared" si="6"/>
        <v>0.16376838943424898</v>
      </c>
      <c r="Q28" s="284">
        <f t="shared" si="6"/>
        <v>0.15113852000304817</v>
      </c>
      <c r="R28" s="284">
        <f t="shared" si="6"/>
        <v>0.26424870407451007</v>
      </c>
      <c r="S28" s="284">
        <f t="shared" si="6"/>
        <v>0.2585767368006362</v>
      </c>
      <c r="T28" s="284">
        <f t="shared" si="6"/>
        <v>0.27130335631834779</v>
      </c>
      <c r="U28" s="284">
        <f t="shared" si="6"/>
        <v>0.31145118199190192</v>
      </c>
      <c r="V28" s="284">
        <f t="shared" si="6"/>
        <v>0.26465529836535584</v>
      </c>
      <c r="W28" s="284">
        <f t="shared" si="6"/>
        <v>0.25748150400799208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0.15801001929679881</v>
      </c>
      <c r="C29" s="244">
        <f t="shared" si="7"/>
        <v>3.7283792424570583E-2</v>
      </c>
      <c r="D29" s="244">
        <f t="shared" si="7"/>
        <v>7.3535244631461549E-2</v>
      </c>
      <c r="E29" s="244">
        <f t="shared" si="7"/>
        <v>7.0108639431431974E-2</v>
      </c>
      <c r="F29" s="244">
        <f t="shared" si="7"/>
        <v>4.7490085326955978E-2</v>
      </c>
      <c r="G29" s="244">
        <f t="shared" si="7"/>
        <v>6.7924079203426579E-2</v>
      </c>
      <c r="H29" s="244">
        <f t="shared" si="7"/>
        <v>5.7852357751365324E-2</v>
      </c>
      <c r="I29" s="244">
        <f t="shared" si="7"/>
        <v>8.5959248531093158E-2</v>
      </c>
      <c r="J29" s="244">
        <f t="shared" si="7"/>
        <v>6.3214860262440942E-2</v>
      </c>
      <c r="K29" s="244">
        <f t="shared" si="7"/>
        <v>6.2657934651809022E-2</v>
      </c>
      <c r="L29" s="244">
        <f t="shared" si="7"/>
        <v>9.5377113512995049E-2</v>
      </c>
      <c r="M29" s="244">
        <f t="shared" si="7"/>
        <v>9.5100628660950148E-2</v>
      </c>
      <c r="N29" s="244">
        <f t="shared" si="7"/>
        <v>0.12049592820188204</v>
      </c>
      <c r="O29" s="244">
        <f t="shared" si="7"/>
        <v>0.1203072197386299</v>
      </c>
      <c r="P29" s="244">
        <f t="shared" si="7"/>
        <v>0.17083522351438729</v>
      </c>
      <c r="Q29" s="244">
        <f t="shared" si="7"/>
        <v>0.21314810368657211</v>
      </c>
      <c r="R29" s="244">
        <f t="shared" si="7"/>
        <v>0.21064322093473997</v>
      </c>
      <c r="S29" s="244">
        <f t="shared" si="7"/>
        <v>0.2977611531421287</v>
      </c>
      <c r="T29" s="244">
        <f t="shared" si="7"/>
        <v>0.31860062287093616</v>
      </c>
      <c r="U29" s="244">
        <f t="shared" si="7"/>
        <v>0.33333486539843982</v>
      </c>
      <c r="V29" s="244">
        <f t="shared" si="7"/>
        <v>0.43771578934525746</v>
      </c>
      <c r="W29" s="244">
        <f t="shared" si="7"/>
        <v>1.1498913151319554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1.375752364574377</v>
      </c>
      <c r="C32" s="212">
        <v>1.633705932932072</v>
      </c>
      <c r="D32" s="212">
        <v>1.633705932932072</v>
      </c>
      <c r="E32" s="212">
        <v>1.7196904557179711</v>
      </c>
      <c r="F32" s="212">
        <v>1.805674978503869</v>
      </c>
      <c r="G32" s="212">
        <v>2.0636285468615649</v>
      </c>
      <c r="H32" s="212">
        <v>2.1496130696474629</v>
      </c>
      <c r="I32" s="212">
        <v>2.3215821152192602</v>
      </c>
      <c r="J32" s="212">
        <v>2.407566638005159</v>
      </c>
      <c r="K32" s="212">
        <v>2.407566638005159</v>
      </c>
      <c r="L32" s="212">
        <v>2.5795356835769558</v>
      </c>
      <c r="M32" s="212">
        <v>2.493551160791057</v>
      </c>
      <c r="N32" s="212">
        <v>3.7751504729148748</v>
      </c>
      <c r="O32" s="212">
        <v>3.0094582975064492</v>
      </c>
      <c r="P32" s="212">
        <v>5.2929492691315563</v>
      </c>
      <c r="Q32" s="212">
        <v>6.6832330180567494</v>
      </c>
      <c r="R32" s="212">
        <v>6.1947549441100591</v>
      </c>
      <c r="S32" s="212">
        <v>6.4418744625967328</v>
      </c>
      <c r="T32" s="212">
        <v>7.1711951848667237</v>
      </c>
      <c r="U32" s="212">
        <v>7.5190025795356821</v>
      </c>
      <c r="V32" s="212">
        <v>7.5525365434221836</v>
      </c>
      <c r="W32" s="212">
        <v>7.1345657781599314</v>
      </c>
      <c r="DA32" s="109" t="s">
        <v>955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0</v>
      </c>
      <c r="C34" s="206">
        <f t="shared" si="8"/>
        <v>0</v>
      </c>
      <c r="D34" s="206">
        <f t="shared" si="8"/>
        <v>0</v>
      </c>
      <c r="E34" s="206">
        <f t="shared" si="8"/>
        <v>0</v>
      </c>
      <c r="F34" s="206">
        <f t="shared" si="8"/>
        <v>0</v>
      </c>
      <c r="G34" s="206">
        <f t="shared" si="8"/>
        <v>0</v>
      </c>
      <c r="H34" s="206">
        <f t="shared" si="8"/>
        <v>0</v>
      </c>
      <c r="I34" s="206">
        <f t="shared" si="8"/>
        <v>0</v>
      </c>
      <c r="J34" s="206">
        <f t="shared" si="8"/>
        <v>0</v>
      </c>
      <c r="K34" s="206">
        <f t="shared" si="8"/>
        <v>0</v>
      </c>
      <c r="L34" s="206">
        <f t="shared" si="8"/>
        <v>0</v>
      </c>
      <c r="M34" s="206">
        <f t="shared" si="8"/>
        <v>0</v>
      </c>
      <c r="N34" s="206">
        <f t="shared" si="8"/>
        <v>1.0236457437661219</v>
      </c>
      <c r="O34" s="206">
        <f t="shared" si="8"/>
        <v>0</v>
      </c>
      <c r="P34" s="206">
        <f t="shared" si="8"/>
        <v>1.0223559759243339</v>
      </c>
      <c r="Q34" s="206">
        <f t="shared" si="8"/>
        <v>2.0018916595012901</v>
      </c>
      <c r="R34" s="206">
        <f t="shared" si="8"/>
        <v>1.9958727429062764</v>
      </c>
      <c r="S34" s="206">
        <f t="shared" si="8"/>
        <v>2.1597592433361998</v>
      </c>
      <c r="T34" s="206">
        <f t="shared" si="8"/>
        <v>2.5004299226139293</v>
      </c>
      <c r="U34" s="206">
        <f t="shared" si="8"/>
        <v>2.6283748925193464</v>
      </c>
      <c r="V34" s="206">
        <f t="shared" si="8"/>
        <v>2.5143594153052451</v>
      </c>
      <c r="W34" s="206">
        <f t="shared" si="8"/>
        <v>2.1949269131556317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0.237231298366294</v>
      </c>
      <c r="T36" s="206">
        <v>0.24737747205503011</v>
      </c>
      <c r="U36" s="206">
        <v>0.27454858125537401</v>
      </c>
      <c r="V36" s="206">
        <v>0.32424763542562329</v>
      </c>
      <c r="W36" s="206">
        <v>0.30163370593293198</v>
      </c>
      <c r="DA36" s="71" t="s">
        <v>958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1.0236457437661219</v>
      </c>
      <c r="O37" s="206">
        <v>0</v>
      </c>
      <c r="P37" s="206">
        <v>1.0223559759243339</v>
      </c>
      <c r="Q37" s="206">
        <v>1.025709372312984</v>
      </c>
      <c r="R37" s="206">
        <v>1.025193465176268</v>
      </c>
      <c r="S37" s="206">
        <v>1.1705073086844371</v>
      </c>
      <c r="T37" s="206">
        <v>1.0608770421324161</v>
      </c>
      <c r="U37" s="206">
        <v>1.4091143594153051</v>
      </c>
      <c r="V37" s="206">
        <v>1.2671539122957871</v>
      </c>
      <c r="W37" s="206">
        <v>1.535597592433362</v>
      </c>
      <c r="DA37" s="71" t="s">
        <v>959</v>
      </c>
    </row>
    <row r="38" spans="1:105" ht="12" customHeight="1" x14ac:dyDescent="0.25">
      <c r="A38" s="18" t="s">
        <v>70</v>
      </c>
      <c r="B38" s="206">
        <v>0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0.97618228718830602</v>
      </c>
      <c r="R38" s="206">
        <v>0.97067927773000851</v>
      </c>
      <c r="S38" s="206">
        <v>0.75202063628546856</v>
      </c>
      <c r="T38" s="206">
        <v>1.1921754084264831</v>
      </c>
      <c r="U38" s="206">
        <v>0.94471195184866719</v>
      </c>
      <c r="V38" s="206">
        <v>0.9229578675838348</v>
      </c>
      <c r="W38" s="206">
        <v>0.35769561478933792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0</v>
      </c>
      <c r="C40" s="206">
        <f t="shared" si="9"/>
        <v>0</v>
      </c>
      <c r="D40" s="206">
        <f t="shared" si="9"/>
        <v>0</v>
      </c>
      <c r="E40" s="206">
        <f t="shared" si="9"/>
        <v>0</v>
      </c>
      <c r="F40" s="206">
        <f t="shared" si="9"/>
        <v>0</v>
      </c>
      <c r="G40" s="206">
        <f t="shared" si="9"/>
        <v>0</v>
      </c>
      <c r="H40" s="206">
        <f t="shared" si="9"/>
        <v>0</v>
      </c>
      <c r="I40" s="206">
        <f t="shared" si="9"/>
        <v>0</v>
      </c>
      <c r="J40" s="206">
        <f t="shared" si="9"/>
        <v>0</v>
      </c>
      <c r="K40" s="206">
        <f t="shared" si="9"/>
        <v>0</v>
      </c>
      <c r="L40" s="206">
        <f t="shared" si="9"/>
        <v>0</v>
      </c>
      <c r="M40" s="206">
        <f t="shared" si="9"/>
        <v>0</v>
      </c>
      <c r="N40" s="206">
        <f t="shared" si="9"/>
        <v>0</v>
      </c>
      <c r="O40" s="206">
        <f t="shared" si="9"/>
        <v>0</v>
      </c>
      <c r="P40" s="206">
        <f t="shared" si="9"/>
        <v>0</v>
      </c>
      <c r="Q40" s="206">
        <f t="shared" si="9"/>
        <v>0</v>
      </c>
      <c r="R40" s="206">
        <f t="shared" si="9"/>
        <v>0</v>
      </c>
      <c r="S40" s="206">
        <f t="shared" si="9"/>
        <v>0</v>
      </c>
      <c r="T40" s="206">
        <f t="shared" si="9"/>
        <v>0</v>
      </c>
      <c r="U40" s="206">
        <f t="shared" si="9"/>
        <v>0</v>
      </c>
      <c r="V40" s="206">
        <f t="shared" si="9"/>
        <v>0</v>
      </c>
      <c r="W40" s="206">
        <f t="shared" si="9"/>
        <v>0</v>
      </c>
      <c r="DA40" s="71"/>
    </row>
    <row r="41" spans="1:105" ht="12" customHeight="1" x14ac:dyDescent="0.25">
      <c r="A41" s="18" t="s">
        <v>72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0</v>
      </c>
      <c r="H43" s="206">
        <f t="shared" si="10"/>
        <v>0</v>
      </c>
      <c r="I43" s="206">
        <f t="shared" si="10"/>
        <v>0</v>
      </c>
      <c r="J43" s="206">
        <f t="shared" si="10"/>
        <v>0</v>
      </c>
      <c r="K43" s="206">
        <f t="shared" si="10"/>
        <v>0</v>
      </c>
      <c r="L43" s="206">
        <f t="shared" si="10"/>
        <v>0</v>
      </c>
      <c r="M43" s="206">
        <f t="shared" si="10"/>
        <v>0</v>
      </c>
      <c r="N43" s="206">
        <f t="shared" si="10"/>
        <v>0</v>
      </c>
      <c r="O43" s="206">
        <f t="shared" si="10"/>
        <v>0</v>
      </c>
      <c r="P43" s="206">
        <f t="shared" si="10"/>
        <v>1.0031814273430779</v>
      </c>
      <c r="Q43" s="206">
        <f t="shared" si="10"/>
        <v>1.241960447119518</v>
      </c>
      <c r="R43" s="206">
        <f t="shared" si="10"/>
        <v>0.50154772141014614</v>
      </c>
      <c r="S43" s="206">
        <f t="shared" si="10"/>
        <v>0.51590713671539123</v>
      </c>
      <c r="T43" s="206">
        <f t="shared" si="10"/>
        <v>0.83121238177128109</v>
      </c>
      <c r="U43" s="206">
        <f t="shared" si="10"/>
        <v>0.83121238177128109</v>
      </c>
      <c r="V43" s="206">
        <f t="shared" si="10"/>
        <v>0.77523645743766112</v>
      </c>
      <c r="W43" s="206">
        <f t="shared" si="10"/>
        <v>0.68486672398968174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1.0031814273430779</v>
      </c>
      <c r="Q44" s="206">
        <v>1.241960447119518</v>
      </c>
      <c r="R44" s="206">
        <v>0.50154772141014614</v>
      </c>
      <c r="S44" s="206">
        <v>0.51590713671539123</v>
      </c>
      <c r="T44" s="206">
        <v>0.42992261392949271</v>
      </c>
      <c r="U44" s="206">
        <v>0.42992261392949271</v>
      </c>
      <c r="V44" s="206">
        <v>0.34393809114359408</v>
      </c>
      <c r="W44" s="206">
        <v>0.25795356835769562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3.000859845227859E-2</v>
      </c>
      <c r="W46" s="206">
        <v>2.5623387790197759E-2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0.40128976784178838</v>
      </c>
      <c r="U47" s="206">
        <v>0.40128976784178838</v>
      </c>
      <c r="V47" s="206">
        <v>0.40128976784178838</v>
      </c>
      <c r="W47" s="206">
        <v>0.40128976784178838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970</v>
      </c>
    </row>
    <row r="51" spans="1:105" ht="12" customHeight="1" x14ac:dyDescent="0.25">
      <c r="A51" s="21" t="s">
        <v>38</v>
      </c>
      <c r="B51" s="209">
        <v>1.375752364574377</v>
      </c>
      <c r="C51" s="209">
        <v>1.633705932932072</v>
      </c>
      <c r="D51" s="209">
        <v>1.633705932932072</v>
      </c>
      <c r="E51" s="209">
        <v>1.7196904557179711</v>
      </c>
      <c r="F51" s="209">
        <v>1.805674978503869</v>
      </c>
      <c r="G51" s="209">
        <v>2.0636285468615649</v>
      </c>
      <c r="H51" s="209">
        <v>2.1496130696474629</v>
      </c>
      <c r="I51" s="209">
        <v>2.3215821152192602</v>
      </c>
      <c r="J51" s="209">
        <v>2.407566638005159</v>
      </c>
      <c r="K51" s="209">
        <v>2.407566638005159</v>
      </c>
      <c r="L51" s="209">
        <v>2.5795356835769558</v>
      </c>
      <c r="M51" s="209">
        <v>2.493551160791057</v>
      </c>
      <c r="N51" s="209">
        <v>2.7515047291487531</v>
      </c>
      <c r="O51" s="209">
        <v>3.0094582975064492</v>
      </c>
      <c r="P51" s="209">
        <v>3.267411865864144</v>
      </c>
      <c r="Q51" s="209">
        <v>3.4393809114359408</v>
      </c>
      <c r="R51" s="209">
        <v>3.6973344797936369</v>
      </c>
      <c r="S51" s="209">
        <v>3.7662080825451421</v>
      </c>
      <c r="T51" s="209">
        <v>3.8395528804815129</v>
      </c>
      <c r="U51" s="209">
        <v>4.0594153052450546</v>
      </c>
      <c r="V51" s="209">
        <v>4.2629406706792778</v>
      </c>
      <c r="W51" s="209">
        <v>4.2547721410146169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1.3757523645743772</v>
      </c>
      <c r="C52" s="286">
        <f t="shared" si="11"/>
        <v>1.633705932932072</v>
      </c>
      <c r="D52" s="286">
        <f t="shared" si="11"/>
        <v>1.633705932932072</v>
      </c>
      <c r="E52" s="286">
        <f t="shared" si="11"/>
        <v>1.7196904557179713</v>
      </c>
      <c r="F52" s="286">
        <f t="shared" si="11"/>
        <v>1.8056749785038688</v>
      </c>
      <c r="G52" s="286">
        <f t="shared" si="11"/>
        <v>2.0636285468615645</v>
      </c>
      <c r="H52" s="286">
        <f t="shared" si="11"/>
        <v>2.1496130696474633</v>
      </c>
      <c r="I52" s="286">
        <f t="shared" si="11"/>
        <v>2.3215821152192602</v>
      </c>
      <c r="J52" s="286">
        <f t="shared" si="11"/>
        <v>2.407566638005159</v>
      </c>
      <c r="K52" s="286">
        <f t="shared" si="11"/>
        <v>2.407566638005159</v>
      </c>
      <c r="L52" s="286">
        <f t="shared" si="11"/>
        <v>2.5795356835769558</v>
      </c>
      <c r="M52" s="286">
        <f t="shared" si="11"/>
        <v>2.493551160791057</v>
      </c>
      <c r="N52" s="286">
        <f t="shared" si="11"/>
        <v>3.7751504729148753</v>
      </c>
      <c r="O52" s="286">
        <f t="shared" si="11"/>
        <v>3.0094582975064492</v>
      </c>
      <c r="P52" s="286">
        <f t="shared" si="11"/>
        <v>5.2929492691315572</v>
      </c>
      <c r="Q52" s="286">
        <f t="shared" si="11"/>
        <v>6.6832330180567494</v>
      </c>
      <c r="R52" s="286">
        <f t="shared" si="11"/>
        <v>6.1947549441100591</v>
      </c>
      <c r="S52" s="286">
        <f t="shared" si="11"/>
        <v>6.4418744625967328</v>
      </c>
      <c r="T52" s="286">
        <f t="shared" si="11"/>
        <v>7.1711951848667237</v>
      </c>
      <c r="U52" s="286">
        <f t="shared" si="11"/>
        <v>7.5190025795356821</v>
      </c>
      <c r="V52" s="286">
        <f t="shared" si="11"/>
        <v>7.5525365434221836</v>
      </c>
      <c r="W52" s="286">
        <f t="shared" si="11"/>
        <v>7.1345657781599305</v>
      </c>
      <c r="DA52" s="118"/>
    </row>
    <row r="53" spans="1:105" ht="12" customHeight="1" x14ac:dyDescent="0.25">
      <c r="A53" s="51" t="s">
        <v>46</v>
      </c>
      <c r="B53" s="239">
        <f>CHI_fec!B5-B58</f>
        <v>0</v>
      </c>
      <c r="C53" s="239">
        <f>CHI_fec!C5-C58</f>
        <v>0</v>
      </c>
      <c r="D53" s="239">
        <f>CHI_fec!D5-D58</f>
        <v>0</v>
      </c>
      <c r="E53" s="239">
        <f>CHI_fec!E5-E58</f>
        <v>0</v>
      </c>
      <c r="F53" s="239">
        <f>CHI_fec!F5-F58</f>
        <v>0</v>
      </c>
      <c r="G53" s="239">
        <f>CHI_fec!G5-G58</f>
        <v>0</v>
      </c>
      <c r="H53" s="239">
        <f>CHI_fec!H5-H58</f>
        <v>0</v>
      </c>
      <c r="I53" s="239">
        <f>CHI_fec!I5-I58</f>
        <v>0</v>
      </c>
      <c r="J53" s="239">
        <f>CHI_fec!J5-J58</f>
        <v>0</v>
      </c>
      <c r="K53" s="239">
        <f>CHI_fec!K5-K58</f>
        <v>0</v>
      </c>
      <c r="L53" s="239">
        <f>CHI_fec!L5-L58</f>
        <v>0</v>
      </c>
      <c r="M53" s="239">
        <f>CHI_fec!M5-M58</f>
        <v>0</v>
      </c>
      <c r="N53" s="239">
        <f>CHI_fec!N5-N58</f>
        <v>0</v>
      </c>
      <c r="O53" s="239">
        <f>CHI_fec!O5-O58</f>
        <v>0</v>
      </c>
      <c r="P53" s="239">
        <f>CHI_fec!P5-P58</f>
        <v>0</v>
      </c>
      <c r="Q53" s="239">
        <f>CHI_fec!Q5-Q58</f>
        <v>0</v>
      </c>
      <c r="R53" s="239">
        <f>CHI_fec!R5-R58</f>
        <v>0</v>
      </c>
      <c r="S53" s="239">
        <f>CHI_fec!S5-S58</f>
        <v>0</v>
      </c>
      <c r="T53" s="239">
        <f>CHI_fec!T5-T58</f>
        <v>0</v>
      </c>
      <c r="U53" s="239">
        <f>CHI_fec!U5-U58</f>
        <v>0</v>
      </c>
      <c r="V53" s="239">
        <f>CHI_fec!V5-V58</f>
        <v>0</v>
      </c>
      <c r="W53" s="239">
        <f>CHI_fec!W5-W58</f>
        <v>0</v>
      </c>
      <c r="DA53" s="83"/>
    </row>
    <row r="54" spans="1:105" ht="12" customHeight="1" x14ac:dyDescent="0.25">
      <c r="A54" s="99" t="s">
        <v>47</v>
      </c>
      <c r="B54" s="240">
        <f>CHI_fec!B61</f>
        <v>0.58297504275996137</v>
      </c>
      <c r="C54" s="240">
        <f>CHI_fec!C61</f>
        <v>0.6922828632774537</v>
      </c>
      <c r="D54" s="240">
        <f>CHI_fec!D61</f>
        <v>0.6922828632774537</v>
      </c>
      <c r="E54" s="240">
        <f>CHI_fec!E61</f>
        <v>0.72871880344995166</v>
      </c>
      <c r="F54" s="240">
        <f>CHI_fec!F61</f>
        <v>0.76515474362244873</v>
      </c>
      <c r="G54" s="240">
        <f>CHI_fec!G61</f>
        <v>0.87446256413994139</v>
      </c>
      <c r="H54" s="240">
        <f>CHI_fec!H61</f>
        <v>0.91089850431243913</v>
      </c>
      <c r="I54" s="240">
        <f>CHI_fec!I61</f>
        <v>0.98377038465743427</v>
      </c>
      <c r="J54" s="240">
        <f>CHI_fec!J61</f>
        <v>1.020206324829932</v>
      </c>
      <c r="K54" s="240">
        <f>CHI_fec!K61</f>
        <v>1.020206324829932</v>
      </c>
      <c r="L54" s="240">
        <f>CHI_fec!L61</f>
        <v>1.093078205174927</v>
      </c>
      <c r="M54" s="240">
        <f>CHI_fec!M61</f>
        <v>1.0566422650024301</v>
      </c>
      <c r="N54" s="240">
        <f>CHI_fec!N61</f>
        <v>1.599719953273506</v>
      </c>
      <c r="O54" s="240">
        <f>CHI_fec!O61</f>
        <v>1.275257906037415</v>
      </c>
      <c r="P54" s="240">
        <f>CHI_fec!P61</f>
        <v>2.2428871691984331</v>
      </c>
      <c r="Q54" s="240">
        <f>CHI_fec!Q61</f>
        <v>2.4723798605139962</v>
      </c>
      <c r="R54" s="240">
        <f>CHI_fec!R61</f>
        <v>1.7593866437374599</v>
      </c>
      <c r="S54" s="240">
        <f>CHI_fec!S61</f>
        <v>1.860810165281362</v>
      </c>
      <c r="T54" s="240">
        <f>CHI_fec!T61</f>
        <v>1.6968472341645171</v>
      </c>
      <c r="U54" s="240">
        <f>CHI_fec!U61</f>
        <v>1.7914779784083299</v>
      </c>
      <c r="V54" s="240">
        <f>CHI_fec!V61</f>
        <v>1.7342505015763829</v>
      </c>
      <c r="W54" s="240">
        <f>CHI_fec!W61</f>
        <v>1.638274003464417</v>
      </c>
      <c r="DA54" s="94"/>
    </row>
    <row r="55" spans="1:105" ht="12" customHeight="1" x14ac:dyDescent="0.25">
      <c r="A55" s="52" t="s">
        <v>48</v>
      </c>
      <c r="B55" s="241">
        <f>CHI_fec!B110</f>
        <v>0.79277732181441574</v>
      </c>
      <c r="C55" s="241">
        <f>CHI_fec!C110</f>
        <v>0.94142306965461819</v>
      </c>
      <c r="D55" s="241">
        <f>CHI_fec!D110</f>
        <v>0.94142306965461819</v>
      </c>
      <c r="E55" s="241">
        <f>CHI_fec!E110</f>
        <v>0.99097165226801953</v>
      </c>
      <c r="F55" s="241">
        <f>CHI_fec!F110</f>
        <v>1.04052023488142</v>
      </c>
      <c r="G55" s="241">
        <f>CHI_fec!G110</f>
        <v>1.189165982721623</v>
      </c>
      <c r="H55" s="241">
        <f>CHI_fec!H110</f>
        <v>1.238714565335024</v>
      </c>
      <c r="I55" s="241">
        <f>CHI_fec!I110</f>
        <v>1.337811730561826</v>
      </c>
      <c r="J55" s="241">
        <f>CHI_fec!J110</f>
        <v>1.387360313175227</v>
      </c>
      <c r="K55" s="241">
        <f>CHI_fec!K110</f>
        <v>1.387360313175227</v>
      </c>
      <c r="L55" s="241">
        <f>CHI_fec!L110</f>
        <v>1.486457478402029</v>
      </c>
      <c r="M55" s="241">
        <f>CHI_fec!M110</f>
        <v>1.4369088957886269</v>
      </c>
      <c r="N55" s="241">
        <f>CHI_fec!N110</f>
        <v>2.175430519641369</v>
      </c>
      <c r="O55" s="241">
        <f>CHI_fec!O110</f>
        <v>1.734200391469034</v>
      </c>
      <c r="P55" s="241">
        <f>CHI_fec!P110</f>
        <v>3.050062099933124</v>
      </c>
      <c r="Q55" s="241">
        <f>CHI_fec!Q110</f>
        <v>4.2108531575427532</v>
      </c>
      <c r="R55" s="241">
        <f>CHI_fec!R110</f>
        <v>4.4353683003725992</v>
      </c>
      <c r="S55" s="241">
        <f>CHI_fec!S110</f>
        <v>4.581064297315371</v>
      </c>
      <c r="T55" s="241">
        <f>CHI_fec!T110</f>
        <v>5.4743479507022066</v>
      </c>
      <c r="U55" s="241">
        <f>CHI_fec!U110</f>
        <v>5.7275246011273522</v>
      </c>
      <c r="V55" s="241">
        <f>CHI_fec!V110</f>
        <v>5.8182860418458002</v>
      </c>
      <c r="W55" s="241">
        <f>CHI_fec!W110</f>
        <v>5.4962917746955133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0</v>
      </c>
      <c r="C58" s="212">
        <v>0</v>
      </c>
      <c r="D58" s="212">
        <v>0</v>
      </c>
      <c r="E58" s="212">
        <v>0</v>
      </c>
      <c r="F58" s="212">
        <v>0</v>
      </c>
      <c r="G58" s="212">
        <v>0</v>
      </c>
      <c r="H58" s="212">
        <v>0</v>
      </c>
      <c r="I58" s="212">
        <v>0</v>
      </c>
      <c r="J58" s="212">
        <v>0</v>
      </c>
      <c r="K58" s="212">
        <v>0</v>
      </c>
      <c r="L58" s="212">
        <v>0</v>
      </c>
      <c r="M58" s="212">
        <v>0</v>
      </c>
      <c r="N58" s="212">
        <v>0</v>
      </c>
      <c r="O58" s="212">
        <v>0</v>
      </c>
      <c r="P58" s="212">
        <v>0</v>
      </c>
      <c r="Q58" s="212">
        <v>0</v>
      </c>
      <c r="R58" s="212">
        <v>0</v>
      </c>
      <c r="S58" s="212">
        <v>0</v>
      </c>
      <c r="T58" s="212">
        <v>0</v>
      </c>
      <c r="U58" s="212">
        <v>0</v>
      </c>
      <c r="V58" s="212">
        <v>0</v>
      </c>
      <c r="W58" s="212">
        <v>0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0</v>
      </c>
      <c r="C60" s="206">
        <f t="shared" si="12"/>
        <v>0</v>
      </c>
      <c r="D60" s="206">
        <f t="shared" si="12"/>
        <v>0</v>
      </c>
      <c r="E60" s="206">
        <f t="shared" si="12"/>
        <v>0</v>
      </c>
      <c r="F60" s="206">
        <f t="shared" si="12"/>
        <v>0</v>
      </c>
      <c r="G60" s="206">
        <f t="shared" si="12"/>
        <v>0</v>
      </c>
      <c r="H60" s="206">
        <f t="shared" si="12"/>
        <v>0</v>
      </c>
      <c r="I60" s="206">
        <f t="shared" si="12"/>
        <v>0</v>
      </c>
      <c r="J60" s="206">
        <f t="shared" si="12"/>
        <v>0</v>
      </c>
      <c r="K60" s="206">
        <f t="shared" si="12"/>
        <v>0</v>
      </c>
      <c r="L60" s="206">
        <f t="shared" si="12"/>
        <v>0</v>
      </c>
      <c r="M60" s="206">
        <f t="shared" si="12"/>
        <v>0</v>
      </c>
      <c r="N60" s="206">
        <f t="shared" si="12"/>
        <v>0</v>
      </c>
      <c r="O60" s="206">
        <f t="shared" si="12"/>
        <v>0</v>
      </c>
      <c r="P60" s="206">
        <f t="shared" si="12"/>
        <v>0</v>
      </c>
      <c r="Q60" s="206">
        <f t="shared" si="12"/>
        <v>0</v>
      </c>
      <c r="R60" s="206">
        <f t="shared" si="12"/>
        <v>0</v>
      </c>
      <c r="S60" s="206">
        <f t="shared" si="12"/>
        <v>0</v>
      </c>
      <c r="T60" s="206">
        <f t="shared" si="12"/>
        <v>0</v>
      </c>
      <c r="U60" s="206">
        <f t="shared" si="12"/>
        <v>0</v>
      </c>
      <c r="V60" s="206">
        <f t="shared" si="12"/>
        <v>0</v>
      </c>
      <c r="W60" s="206">
        <f t="shared" si="12"/>
        <v>0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0</v>
      </c>
      <c r="P62" s="206">
        <v>0</v>
      </c>
      <c r="Q62" s="206">
        <v>0</v>
      </c>
      <c r="R62" s="206">
        <v>0</v>
      </c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0</v>
      </c>
      <c r="C65" s="206">
        <v>0</v>
      </c>
      <c r="D65" s="206">
        <v>0</v>
      </c>
      <c r="E65" s="206">
        <v>0</v>
      </c>
      <c r="F65" s="206">
        <v>0</v>
      </c>
      <c r="G65" s="206">
        <v>0</v>
      </c>
      <c r="H65" s="206">
        <v>0</v>
      </c>
      <c r="I65" s="206">
        <v>0</v>
      </c>
      <c r="J65" s="206">
        <v>0</v>
      </c>
      <c r="K65" s="206">
        <v>0</v>
      </c>
      <c r="L65" s="206">
        <v>0</v>
      </c>
      <c r="M65" s="206">
        <v>0</v>
      </c>
      <c r="N65" s="206">
        <v>0</v>
      </c>
      <c r="O65" s="206">
        <v>0</v>
      </c>
      <c r="P65" s="206">
        <v>0</v>
      </c>
      <c r="Q65" s="206">
        <v>0</v>
      </c>
      <c r="R65" s="206">
        <v>0</v>
      </c>
      <c r="S65" s="206">
        <v>0</v>
      </c>
      <c r="T65" s="206">
        <v>0</v>
      </c>
      <c r="U65" s="206">
        <v>0</v>
      </c>
      <c r="V65" s="206">
        <v>0</v>
      </c>
      <c r="W65" s="206">
        <v>0</v>
      </c>
      <c r="DA65" s="71" t="s">
        <v>979</v>
      </c>
    </row>
    <row r="66" spans="1:105" ht="12" customHeight="1" x14ac:dyDescent="0.25">
      <c r="A66" s="18" t="s">
        <v>84</v>
      </c>
      <c r="B66" s="206">
        <v>0</v>
      </c>
      <c r="C66" s="206">
        <v>0</v>
      </c>
      <c r="D66" s="206">
        <v>0</v>
      </c>
      <c r="E66" s="206">
        <v>0</v>
      </c>
      <c r="F66" s="206">
        <v>0</v>
      </c>
      <c r="G66" s="206">
        <v>0</v>
      </c>
      <c r="H66" s="206">
        <v>0</v>
      </c>
      <c r="I66" s="206">
        <v>0</v>
      </c>
      <c r="J66" s="206">
        <v>0</v>
      </c>
      <c r="K66" s="206">
        <v>0</v>
      </c>
      <c r="L66" s="206">
        <v>0</v>
      </c>
      <c r="M66" s="206">
        <v>0</v>
      </c>
      <c r="N66" s="206">
        <v>0</v>
      </c>
      <c r="O66" s="206">
        <v>0</v>
      </c>
      <c r="P66" s="206">
        <v>0</v>
      </c>
      <c r="Q66" s="206">
        <v>0</v>
      </c>
      <c r="R66" s="206">
        <v>0</v>
      </c>
      <c r="S66" s="206">
        <v>0</v>
      </c>
      <c r="T66" s="206">
        <v>0</v>
      </c>
      <c r="U66" s="206">
        <v>0</v>
      </c>
      <c r="V66" s="206">
        <v>0</v>
      </c>
      <c r="W66" s="206">
        <v>0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0</v>
      </c>
      <c r="C67" s="206">
        <f t="shared" si="13"/>
        <v>0</v>
      </c>
      <c r="D67" s="206">
        <f t="shared" si="13"/>
        <v>0</v>
      </c>
      <c r="E67" s="206">
        <f t="shared" si="13"/>
        <v>0</v>
      </c>
      <c r="F67" s="206">
        <f t="shared" si="13"/>
        <v>0</v>
      </c>
      <c r="G67" s="206">
        <f t="shared" si="13"/>
        <v>0</v>
      </c>
      <c r="H67" s="206">
        <f t="shared" si="13"/>
        <v>0</v>
      </c>
      <c r="I67" s="206">
        <f t="shared" si="13"/>
        <v>0</v>
      </c>
      <c r="J67" s="206">
        <f t="shared" si="13"/>
        <v>0</v>
      </c>
      <c r="K67" s="206">
        <f t="shared" si="13"/>
        <v>0</v>
      </c>
      <c r="L67" s="206">
        <f t="shared" si="13"/>
        <v>0</v>
      </c>
      <c r="M67" s="206">
        <f t="shared" si="13"/>
        <v>0</v>
      </c>
      <c r="N67" s="206">
        <f t="shared" si="13"/>
        <v>0</v>
      </c>
      <c r="O67" s="206">
        <f t="shared" si="13"/>
        <v>0</v>
      </c>
      <c r="P67" s="206">
        <f t="shared" si="13"/>
        <v>0</v>
      </c>
      <c r="Q67" s="206">
        <f t="shared" si="13"/>
        <v>0</v>
      </c>
      <c r="R67" s="206">
        <f t="shared" si="13"/>
        <v>0</v>
      </c>
      <c r="S67" s="206">
        <f t="shared" si="13"/>
        <v>0</v>
      </c>
      <c r="T67" s="206">
        <f t="shared" si="13"/>
        <v>0</v>
      </c>
      <c r="U67" s="206">
        <f t="shared" si="13"/>
        <v>0</v>
      </c>
      <c r="V67" s="206">
        <f t="shared" si="13"/>
        <v>0</v>
      </c>
      <c r="W67" s="206">
        <f t="shared" si="13"/>
        <v>0</v>
      </c>
      <c r="DA67" s="71"/>
    </row>
    <row r="68" spans="1:105" ht="12" customHeight="1" x14ac:dyDescent="0.25">
      <c r="A68" s="18" t="s">
        <v>72</v>
      </c>
      <c r="B68" s="206">
        <v>0</v>
      </c>
      <c r="C68" s="206">
        <v>0</v>
      </c>
      <c r="D68" s="206">
        <v>0</v>
      </c>
      <c r="E68" s="206">
        <v>0</v>
      </c>
      <c r="F68" s="206">
        <v>0</v>
      </c>
      <c r="G68" s="206">
        <v>0</v>
      </c>
      <c r="H68" s="206">
        <v>0</v>
      </c>
      <c r="I68" s="206">
        <v>0</v>
      </c>
      <c r="J68" s="206">
        <v>0</v>
      </c>
      <c r="K68" s="206">
        <v>0</v>
      </c>
      <c r="L68" s="206">
        <v>0</v>
      </c>
      <c r="M68" s="206">
        <v>0</v>
      </c>
      <c r="N68" s="206">
        <v>0</v>
      </c>
      <c r="O68" s="206">
        <v>0</v>
      </c>
      <c r="P68" s="206">
        <v>0</v>
      </c>
      <c r="Q68" s="206">
        <v>0</v>
      </c>
      <c r="R68" s="206">
        <v>0</v>
      </c>
      <c r="S68" s="206">
        <v>0</v>
      </c>
      <c r="T68" s="206">
        <v>0</v>
      </c>
      <c r="U68" s="206">
        <v>0</v>
      </c>
      <c r="V68" s="206">
        <v>0</v>
      </c>
      <c r="W68" s="206">
        <v>0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0</v>
      </c>
      <c r="C71" s="286">
        <f t="shared" si="14"/>
        <v>0</v>
      </c>
      <c r="D71" s="286">
        <f t="shared" si="14"/>
        <v>0</v>
      </c>
      <c r="E71" s="286">
        <f t="shared" si="14"/>
        <v>0</v>
      </c>
      <c r="F71" s="286">
        <f t="shared" si="14"/>
        <v>0</v>
      </c>
      <c r="G71" s="286">
        <f t="shared" si="14"/>
        <v>0</v>
      </c>
      <c r="H71" s="286">
        <f t="shared" si="14"/>
        <v>0</v>
      </c>
      <c r="I71" s="286">
        <f t="shared" si="14"/>
        <v>0</v>
      </c>
      <c r="J71" s="286">
        <f t="shared" si="14"/>
        <v>0</v>
      </c>
      <c r="K71" s="286">
        <f t="shared" si="14"/>
        <v>0</v>
      </c>
      <c r="L71" s="286">
        <f t="shared" si="14"/>
        <v>0</v>
      </c>
      <c r="M71" s="286">
        <f t="shared" si="14"/>
        <v>0</v>
      </c>
      <c r="N71" s="286">
        <f t="shared" si="14"/>
        <v>0</v>
      </c>
      <c r="O71" s="286">
        <f t="shared" si="14"/>
        <v>0</v>
      </c>
      <c r="P71" s="286">
        <f t="shared" si="14"/>
        <v>0</v>
      </c>
      <c r="Q71" s="286">
        <f t="shared" si="14"/>
        <v>0</v>
      </c>
      <c r="R71" s="286">
        <f t="shared" si="14"/>
        <v>0</v>
      </c>
      <c r="S71" s="286">
        <f t="shared" si="14"/>
        <v>0</v>
      </c>
      <c r="T71" s="286">
        <f t="shared" si="14"/>
        <v>0</v>
      </c>
      <c r="U71" s="286">
        <f t="shared" si="14"/>
        <v>0</v>
      </c>
      <c r="V71" s="286">
        <f t="shared" si="14"/>
        <v>0</v>
      </c>
      <c r="W71" s="286">
        <f t="shared" si="14"/>
        <v>0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0</v>
      </c>
      <c r="C72" s="243">
        <f>CHI_fec!C16</f>
        <v>0</v>
      </c>
      <c r="D72" s="243">
        <f>CHI_fec!D16</f>
        <v>0</v>
      </c>
      <c r="E72" s="243">
        <f>CHI_fec!E16</f>
        <v>0</v>
      </c>
      <c r="F72" s="243">
        <f>CHI_fec!F16</f>
        <v>0</v>
      </c>
      <c r="G72" s="243">
        <f>CHI_fec!G16</f>
        <v>0</v>
      </c>
      <c r="H72" s="243">
        <f>CHI_fec!H16</f>
        <v>0</v>
      </c>
      <c r="I72" s="243">
        <f>CHI_fec!I16</f>
        <v>0</v>
      </c>
      <c r="J72" s="243">
        <f>CHI_fec!J16</f>
        <v>0</v>
      </c>
      <c r="K72" s="243">
        <f>CHI_fec!K16</f>
        <v>0</v>
      </c>
      <c r="L72" s="243">
        <f>CHI_fec!L16</f>
        <v>0</v>
      </c>
      <c r="M72" s="243">
        <f>CHI_fec!M16</f>
        <v>0</v>
      </c>
      <c r="N72" s="243">
        <f>CHI_fec!N16</f>
        <v>0</v>
      </c>
      <c r="O72" s="243">
        <f>CHI_fec!O16</f>
        <v>0</v>
      </c>
      <c r="P72" s="243">
        <f>CHI_fec!P16</f>
        <v>0</v>
      </c>
      <c r="Q72" s="243">
        <f>CHI_fec!Q16</f>
        <v>0</v>
      </c>
      <c r="R72" s="243">
        <f>CHI_fec!R16</f>
        <v>0</v>
      </c>
      <c r="S72" s="243">
        <f>CHI_fec!S16</f>
        <v>0</v>
      </c>
      <c r="T72" s="243">
        <f>CHI_fec!T16</f>
        <v>0</v>
      </c>
      <c r="U72" s="243">
        <f>CHI_fec!U16</f>
        <v>0</v>
      </c>
      <c r="V72" s="243">
        <f>CHI_fec!V16</f>
        <v>0</v>
      </c>
      <c r="W72" s="243">
        <f>CHI_fec!W16</f>
        <v>0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0</v>
      </c>
      <c r="C76" s="205">
        <f t="shared" si="15"/>
        <v>0</v>
      </c>
      <c r="D76" s="205">
        <f t="shared" si="15"/>
        <v>0</v>
      </c>
      <c r="E76" s="205">
        <f t="shared" si="15"/>
        <v>0</v>
      </c>
      <c r="F76" s="205">
        <f t="shared" si="15"/>
        <v>0</v>
      </c>
      <c r="G76" s="205">
        <f t="shared" si="15"/>
        <v>0</v>
      </c>
      <c r="H76" s="205">
        <f t="shared" si="15"/>
        <v>0</v>
      </c>
      <c r="I76" s="205">
        <f t="shared" si="15"/>
        <v>0</v>
      </c>
      <c r="J76" s="205">
        <f t="shared" si="15"/>
        <v>0</v>
      </c>
      <c r="K76" s="205">
        <f t="shared" si="15"/>
        <v>0</v>
      </c>
      <c r="L76" s="205">
        <f t="shared" si="15"/>
        <v>0</v>
      </c>
      <c r="M76" s="205">
        <f t="shared" si="15"/>
        <v>0</v>
      </c>
      <c r="N76" s="205">
        <f t="shared" si="15"/>
        <v>3.1757778022183474</v>
      </c>
      <c r="O76" s="205">
        <f t="shared" si="15"/>
        <v>0</v>
      </c>
      <c r="P76" s="205">
        <f t="shared" si="15"/>
        <v>3.1717763988855037</v>
      </c>
      <c r="Q76" s="205">
        <f t="shared" si="15"/>
        <v>6.3455799588855184</v>
      </c>
      <c r="R76" s="205">
        <f t="shared" si="15"/>
        <v>6.3261464381934633</v>
      </c>
      <c r="S76" s="205">
        <f t="shared" si="15"/>
        <v>6.695123757952806</v>
      </c>
      <c r="T76" s="205">
        <f t="shared" si="15"/>
        <v>7.8081677983896647</v>
      </c>
      <c r="U76" s="205">
        <f t="shared" si="15"/>
        <v>8.1584024381906435</v>
      </c>
      <c r="V76" s="205">
        <f t="shared" si="15"/>
        <v>7.778784238715744</v>
      </c>
      <c r="W76" s="205">
        <f t="shared" si="15"/>
        <v>6.7200865219307904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0</v>
      </c>
      <c r="C77" s="215">
        <f>(CHI_emi!C5-CHI_emi!C59)+(CHI_emi!C61-CHI_emi!C108)+CHI_emi!C110</f>
        <v>0</v>
      </c>
      <c r="D77" s="215">
        <f>(CHI_emi!D5-CHI_emi!D59)+(CHI_emi!D61-CHI_emi!D108)+CHI_emi!D110</f>
        <v>0</v>
      </c>
      <c r="E77" s="215">
        <f>(CHI_emi!E5-CHI_emi!E59)+(CHI_emi!E61-CHI_emi!E108)+CHI_emi!E110</f>
        <v>0</v>
      </c>
      <c r="F77" s="215">
        <f>(CHI_emi!F5-CHI_emi!F59)+(CHI_emi!F61-CHI_emi!F108)+CHI_emi!F110</f>
        <v>0</v>
      </c>
      <c r="G77" s="215">
        <f>(CHI_emi!G5-CHI_emi!G59)+(CHI_emi!G61-CHI_emi!G108)+CHI_emi!G110</f>
        <v>0</v>
      </c>
      <c r="H77" s="215">
        <f>(CHI_emi!H5-CHI_emi!H59)+(CHI_emi!H61-CHI_emi!H108)+CHI_emi!H110</f>
        <v>0</v>
      </c>
      <c r="I77" s="215">
        <f>(CHI_emi!I5-CHI_emi!I59)+(CHI_emi!I61-CHI_emi!I108)+CHI_emi!I110</f>
        <v>0</v>
      </c>
      <c r="J77" s="215">
        <f>(CHI_emi!J5-CHI_emi!J59)+(CHI_emi!J61-CHI_emi!J108)+CHI_emi!J110</f>
        <v>0</v>
      </c>
      <c r="K77" s="215">
        <f>(CHI_emi!K5-CHI_emi!K59)+(CHI_emi!K61-CHI_emi!K108)+CHI_emi!K110</f>
        <v>0</v>
      </c>
      <c r="L77" s="215">
        <f>(CHI_emi!L5-CHI_emi!L59)+(CHI_emi!L61-CHI_emi!L108)+CHI_emi!L110</f>
        <v>0</v>
      </c>
      <c r="M77" s="215">
        <f>(CHI_emi!M5-CHI_emi!M59)+(CHI_emi!M61-CHI_emi!M108)+CHI_emi!M110</f>
        <v>0</v>
      </c>
      <c r="N77" s="215">
        <f>(CHI_emi!N5-CHI_emi!N59)+(CHI_emi!N61-CHI_emi!N108)+CHI_emi!N110</f>
        <v>3.1757778022183474</v>
      </c>
      <c r="O77" s="215">
        <f>(CHI_emi!O5-CHI_emi!O59)+(CHI_emi!O61-CHI_emi!O108)+CHI_emi!O110</f>
        <v>0</v>
      </c>
      <c r="P77" s="215">
        <f>(CHI_emi!P5-CHI_emi!P59)+(CHI_emi!P61-CHI_emi!P108)+CHI_emi!P110</f>
        <v>3.1717763988855037</v>
      </c>
      <c r="Q77" s="215">
        <f>(CHI_emi!Q5-CHI_emi!Q59)+(CHI_emi!Q61-CHI_emi!Q108)+CHI_emi!Q110</f>
        <v>6.3455799588855184</v>
      </c>
      <c r="R77" s="215">
        <f>(CHI_emi!R5-CHI_emi!R59)+(CHI_emi!R61-CHI_emi!R108)+CHI_emi!R110</f>
        <v>6.3261464381934633</v>
      </c>
      <c r="S77" s="215">
        <f>(CHI_emi!S5-CHI_emi!S59)+(CHI_emi!S61-CHI_emi!S108)+CHI_emi!S110</f>
        <v>6.695123757952806</v>
      </c>
      <c r="T77" s="215">
        <f>(CHI_emi!T5-CHI_emi!T59)+(CHI_emi!T61-CHI_emi!T108)+CHI_emi!T110</f>
        <v>7.8081677983896647</v>
      </c>
      <c r="U77" s="215">
        <f>(CHI_emi!U5-CHI_emi!U59)+(CHI_emi!U61-CHI_emi!U108)+CHI_emi!U110</f>
        <v>8.1584024381906435</v>
      </c>
      <c r="V77" s="215">
        <f>(CHI_emi!V5-CHI_emi!V59)+(CHI_emi!V61-CHI_emi!V108)+CHI_emi!V110</f>
        <v>7.778784238715744</v>
      </c>
      <c r="W77" s="215">
        <f>(CHI_emi!W5-CHI_emi!W59)+(CHI_emi!W61-CHI_emi!W108)+CHI_emi!W110</f>
        <v>6.7200865219307904</v>
      </c>
      <c r="DA77" s="85"/>
    </row>
    <row r="78" spans="1:105" ht="12" customHeight="1" x14ac:dyDescent="0.25">
      <c r="A78" s="14" t="s">
        <v>147</v>
      </c>
      <c r="B78" s="206">
        <f>CHI_emi!B59+CHI_emi!B108</f>
        <v>0</v>
      </c>
      <c r="C78" s="206">
        <f>CHI_emi!C59+CHI_emi!C108</f>
        <v>0</v>
      </c>
      <c r="D78" s="206">
        <f>CHI_emi!D59+CHI_emi!D108</f>
        <v>0</v>
      </c>
      <c r="E78" s="206">
        <f>CHI_emi!E59+CHI_emi!E108</f>
        <v>0</v>
      </c>
      <c r="F78" s="206">
        <f>CHI_emi!F59+CHI_emi!F108</f>
        <v>0</v>
      </c>
      <c r="G78" s="206">
        <f>CHI_emi!G59+CHI_emi!G108</f>
        <v>0</v>
      </c>
      <c r="H78" s="206">
        <f>CHI_emi!H59+CHI_emi!H108</f>
        <v>0</v>
      </c>
      <c r="I78" s="206">
        <f>CHI_emi!I59+CHI_emi!I108</f>
        <v>0</v>
      </c>
      <c r="J78" s="206">
        <f>CHI_emi!J59+CHI_emi!J108</f>
        <v>0</v>
      </c>
      <c r="K78" s="206">
        <f>CHI_emi!K59+CHI_emi!K108</f>
        <v>0</v>
      </c>
      <c r="L78" s="206">
        <f>CHI_emi!L59+CHI_emi!L108</f>
        <v>0</v>
      </c>
      <c r="M78" s="206">
        <f>CHI_emi!M59+CHI_emi!M108</f>
        <v>0</v>
      </c>
      <c r="N78" s="206">
        <f>CHI_emi!N59+CHI_emi!N108</f>
        <v>0</v>
      </c>
      <c r="O78" s="206">
        <f>CHI_emi!O59+CHI_emi!O108</f>
        <v>0</v>
      </c>
      <c r="P78" s="206">
        <f>CHI_emi!P59+CHI_emi!P108</f>
        <v>0</v>
      </c>
      <c r="Q78" s="206">
        <f>CHI_emi!Q59+CHI_emi!Q108</f>
        <v>0</v>
      </c>
      <c r="R78" s="206">
        <f>CHI_emi!R59+CHI_emi!R108</f>
        <v>0</v>
      </c>
      <c r="S78" s="206">
        <f>CHI_emi!S59+CHI_emi!S108</f>
        <v>0</v>
      </c>
      <c r="T78" s="206">
        <f>CHI_emi!T59+CHI_emi!T108</f>
        <v>0</v>
      </c>
      <c r="U78" s="206">
        <f>CHI_emi!U59+CHI_emi!U108</f>
        <v>0</v>
      </c>
      <c r="V78" s="206">
        <f>CHI_emi!V59+CHI_emi!V108</f>
        <v>0</v>
      </c>
      <c r="W78" s="206">
        <f>CHI_emi!W59+CHI_emi!W108</f>
        <v>0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0</v>
      </c>
      <c r="C79" s="212">
        <f t="shared" si="16"/>
        <v>0</v>
      </c>
      <c r="D79" s="212">
        <f t="shared" si="16"/>
        <v>0</v>
      </c>
      <c r="E79" s="212">
        <f t="shared" si="16"/>
        <v>0</v>
      </c>
      <c r="F79" s="212">
        <f t="shared" si="16"/>
        <v>0</v>
      </c>
      <c r="G79" s="212">
        <f t="shared" si="16"/>
        <v>0</v>
      </c>
      <c r="H79" s="212">
        <f t="shared" si="16"/>
        <v>0</v>
      </c>
      <c r="I79" s="212">
        <f t="shared" si="16"/>
        <v>0</v>
      </c>
      <c r="J79" s="212">
        <f t="shared" si="16"/>
        <v>0</v>
      </c>
      <c r="K79" s="212">
        <f t="shared" si="16"/>
        <v>0</v>
      </c>
      <c r="L79" s="212">
        <f t="shared" si="16"/>
        <v>0</v>
      </c>
      <c r="M79" s="212">
        <f t="shared" si="16"/>
        <v>0</v>
      </c>
      <c r="N79" s="212">
        <f t="shared" si="16"/>
        <v>3.1757778022183474</v>
      </c>
      <c r="O79" s="212">
        <f t="shared" si="16"/>
        <v>0</v>
      </c>
      <c r="P79" s="212">
        <f t="shared" si="16"/>
        <v>3.1717763988855037</v>
      </c>
      <c r="Q79" s="212">
        <f t="shared" si="16"/>
        <v>6.3455799588855184</v>
      </c>
      <c r="R79" s="212">
        <f t="shared" si="16"/>
        <v>6.3261464381934633</v>
      </c>
      <c r="S79" s="212">
        <f t="shared" si="16"/>
        <v>6.695123757952806</v>
      </c>
      <c r="T79" s="212">
        <f t="shared" si="16"/>
        <v>7.8081677983896647</v>
      </c>
      <c r="U79" s="212">
        <f t="shared" si="16"/>
        <v>8.1584024381906435</v>
      </c>
      <c r="V79" s="212">
        <f t="shared" si="16"/>
        <v>7.778784238715744</v>
      </c>
      <c r="W79" s="212">
        <f t="shared" si="16"/>
        <v>6.7200865219307904</v>
      </c>
      <c r="DA79" s="109"/>
    </row>
    <row r="80" spans="1:105" ht="12" customHeight="1" x14ac:dyDescent="0.25">
      <c r="A80" s="51" t="s">
        <v>46</v>
      </c>
      <c r="B80" s="243">
        <f>CHI_emi!B$5</f>
        <v>0</v>
      </c>
      <c r="C80" s="243">
        <f>CHI_emi!C$5</f>
        <v>0</v>
      </c>
      <c r="D80" s="243">
        <f>CHI_emi!D$5</f>
        <v>0</v>
      </c>
      <c r="E80" s="243">
        <f>CHI_emi!E$5</f>
        <v>0</v>
      </c>
      <c r="F80" s="243">
        <f>CHI_emi!F$5</f>
        <v>0</v>
      </c>
      <c r="G80" s="243">
        <f>CHI_emi!G$5</f>
        <v>0</v>
      </c>
      <c r="H80" s="243">
        <f>CHI_emi!H$5</f>
        <v>0</v>
      </c>
      <c r="I80" s="243">
        <f>CHI_emi!I$5</f>
        <v>0</v>
      </c>
      <c r="J80" s="243">
        <f>CHI_emi!J$5</f>
        <v>0</v>
      </c>
      <c r="K80" s="243">
        <f>CHI_emi!K$5</f>
        <v>0</v>
      </c>
      <c r="L80" s="243">
        <f>CHI_emi!L$5</f>
        <v>0</v>
      </c>
      <c r="M80" s="243">
        <f>CHI_emi!M$5</f>
        <v>0</v>
      </c>
      <c r="N80" s="243">
        <f>CHI_emi!N$5</f>
        <v>0</v>
      </c>
      <c r="O80" s="243">
        <f>CHI_emi!O$5</f>
        <v>0</v>
      </c>
      <c r="P80" s="243">
        <f>CHI_emi!P$5</f>
        <v>0</v>
      </c>
      <c r="Q80" s="243">
        <f>CHI_emi!Q$5</f>
        <v>0</v>
      </c>
      <c r="R80" s="243">
        <f>CHI_emi!R$5</f>
        <v>0</v>
      </c>
      <c r="S80" s="243">
        <f>CHI_emi!S$5</f>
        <v>0</v>
      </c>
      <c r="T80" s="243">
        <f>CHI_emi!T$5</f>
        <v>0</v>
      </c>
      <c r="U80" s="243">
        <f>CHI_emi!U$5</f>
        <v>0</v>
      </c>
      <c r="V80" s="243">
        <f>CHI_emi!V$5</f>
        <v>0</v>
      </c>
      <c r="W80" s="243">
        <f>CHI_emi!W$5</f>
        <v>0</v>
      </c>
      <c r="DA80" s="83"/>
    </row>
    <row r="81" spans="1:105" ht="12" customHeight="1" x14ac:dyDescent="0.25">
      <c r="A81" s="99" t="s">
        <v>47</v>
      </c>
      <c r="B81" s="284">
        <f>CHI_emi!B$61</f>
        <v>0</v>
      </c>
      <c r="C81" s="284">
        <f>CHI_emi!C$61</f>
        <v>0</v>
      </c>
      <c r="D81" s="284">
        <f>CHI_emi!D$61</f>
        <v>0</v>
      </c>
      <c r="E81" s="284">
        <f>CHI_emi!E$61</f>
        <v>0</v>
      </c>
      <c r="F81" s="284">
        <f>CHI_emi!F$61</f>
        <v>0</v>
      </c>
      <c r="G81" s="284">
        <f>CHI_emi!G$61</f>
        <v>0</v>
      </c>
      <c r="H81" s="284">
        <f>CHI_emi!H$61</f>
        <v>0</v>
      </c>
      <c r="I81" s="284">
        <f>CHI_emi!I$61</f>
        <v>0</v>
      </c>
      <c r="J81" s="284">
        <f>CHI_emi!J$61</f>
        <v>0</v>
      </c>
      <c r="K81" s="284">
        <f>CHI_emi!K$61</f>
        <v>0</v>
      </c>
      <c r="L81" s="284">
        <f>CHI_emi!L$61</f>
        <v>0</v>
      </c>
      <c r="M81" s="284">
        <f>CHI_emi!M$61</f>
        <v>0</v>
      </c>
      <c r="N81" s="284">
        <f>CHI_emi!N$61</f>
        <v>2.3271703451133363</v>
      </c>
      <c r="O81" s="284">
        <f>CHI_emi!O$61</f>
        <v>0</v>
      </c>
      <c r="P81" s="284">
        <f>CHI_emi!P$61</f>
        <v>2.1668092017713247</v>
      </c>
      <c r="Q81" s="284">
        <f>CHI_emi!Q$61</f>
        <v>3.0716827137314744</v>
      </c>
      <c r="R81" s="284">
        <f>CHI_emi!R$61</f>
        <v>2.597394062652493</v>
      </c>
      <c r="S81" s="284">
        <f>CHI_emi!S$61</f>
        <v>2.7468386196058598</v>
      </c>
      <c r="T81" s="284">
        <f>CHI_emi!T$61</f>
        <v>2.4628739120331158</v>
      </c>
      <c r="U81" s="284">
        <f>CHI_emi!U$61</f>
        <v>2.6020811448445511</v>
      </c>
      <c r="V81" s="284">
        <f>CHI_emi!V$61</f>
        <v>2.4860968297107493</v>
      </c>
      <c r="W81" s="284">
        <f>CHI_emi!W$61</f>
        <v>2.1862019506759274</v>
      </c>
      <c r="DA81" s="94"/>
    </row>
    <row r="82" spans="1:105" ht="12" customHeight="1" x14ac:dyDescent="0.25">
      <c r="A82" s="52" t="s">
        <v>48</v>
      </c>
      <c r="B82" s="244">
        <f>CHI_emi!B$110</f>
        <v>0</v>
      </c>
      <c r="C82" s="244">
        <f>CHI_emi!C$110</f>
        <v>0</v>
      </c>
      <c r="D82" s="244">
        <f>CHI_emi!D$110</f>
        <v>0</v>
      </c>
      <c r="E82" s="244">
        <f>CHI_emi!E$110</f>
        <v>0</v>
      </c>
      <c r="F82" s="244">
        <f>CHI_emi!F$110</f>
        <v>0</v>
      </c>
      <c r="G82" s="244">
        <f>CHI_emi!G$110</f>
        <v>0</v>
      </c>
      <c r="H82" s="244">
        <f>CHI_emi!H$110</f>
        <v>0</v>
      </c>
      <c r="I82" s="244">
        <f>CHI_emi!I$110</f>
        <v>0</v>
      </c>
      <c r="J82" s="244">
        <f>CHI_emi!J$110</f>
        <v>0</v>
      </c>
      <c r="K82" s="244">
        <f>CHI_emi!K$110</f>
        <v>0</v>
      </c>
      <c r="L82" s="244">
        <f>CHI_emi!L$110</f>
        <v>0</v>
      </c>
      <c r="M82" s="244">
        <f>CHI_emi!M$110</f>
        <v>0</v>
      </c>
      <c r="N82" s="244">
        <f>CHI_emi!N$110</f>
        <v>0.84860745710501118</v>
      </c>
      <c r="O82" s="244">
        <f>CHI_emi!O$110</f>
        <v>0</v>
      </c>
      <c r="P82" s="244">
        <f>CHI_emi!P$110</f>
        <v>1.0049671971141789</v>
      </c>
      <c r="Q82" s="244">
        <f>CHI_emi!Q$110</f>
        <v>3.273897245154044</v>
      </c>
      <c r="R82" s="244">
        <f>CHI_emi!R$110</f>
        <v>3.7287523755409699</v>
      </c>
      <c r="S82" s="244">
        <f>CHI_emi!S$110</f>
        <v>3.9482851383469462</v>
      </c>
      <c r="T82" s="244">
        <f>CHI_emi!T$110</f>
        <v>5.3452938863565489</v>
      </c>
      <c r="U82" s="244">
        <f>CHI_emi!U$110</f>
        <v>5.5563212933460928</v>
      </c>
      <c r="V82" s="244">
        <f>CHI_emi!V$110</f>
        <v>5.2926874090049951</v>
      </c>
      <c r="W82" s="244">
        <f>CHI_emi!W$110</f>
        <v>4.5338845712548634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 t="str">
        <f t="shared" ref="B85:W85" si="17">IF(B$5=0,"",B$5/B$10*1000)</f>
        <v/>
      </c>
      <c r="C85" s="289" t="str">
        <f t="shared" si="17"/>
        <v/>
      </c>
      <c r="D85" s="289" t="str">
        <f t="shared" si="17"/>
        <v/>
      </c>
      <c r="E85" s="289" t="str">
        <f t="shared" si="17"/>
        <v/>
      </c>
      <c r="F85" s="289" t="str">
        <f t="shared" si="17"/>
        <v/>
      </c>
      <c r="G85" s="289" t="str">
        <f t="shared" si="17"/>
        <v/>
      </c>
      <c r="H85" s="289" t="str">
        <f t="shared" si="17"/>
        <v/>
      </c>
      <c r="I85" s="289" t="str">
        <f t="shared" si="17"/>
        <v/>
      </c>
      <c r="J85" s="289" t="str">
        <f t="shared" si="17"/>
        <v/>
      </c>
      <c r="K85" s="289" t="str">
        <f t="shared" si="17"/>
        <v/>
      </c>
      <c r="L85" s="289" t="str">
        <f t="shared" si="17"/>
        <v/>
      </c>
      <c r="M85" s="289" t="str">
        <f t="shared" si="17"/>
        <v/>
      </c>
      <c r="N85" s="289" t="str">
        <f t="shared" si="17"/>
        <v/>
      </c>
      <c r="O85" s="289" t="str">
        <f t="shared" si="17"/>
        <v/>
      </c>
      <c r="P85" s="289" t="str">
        <f t="shared" si="17"/>
        <v/>
      </c>
      <c r="Q85" s="289" t="str">
        <f t="shared" si="17"/>
        <v/>
      </c>
      <c r="R85" s="289" t="str">
        <f t="shared" si="17"/>
        <v/>
      </c>
      <c r="S85" s="289" t="str">
        <f t="shared" si="17"/>
        <v/>
      </c>
      <c r="T85" s="289" t="str">
        <f t="shared" si="17"/>
        <v/>
      </c>
      <c r="U85" s="289" t="str">
        <f t="shared" si="17"/>
        <v/>
      </c>
      <c r="V85" s="289" t="str">
        <f t="shared" si="17"/>
        <v/>
      </c>
      <c r="W85" s="289" t="str">
        <f t="shared" si="17"/>
        <v/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26874.017371849553</v>
      </c>
      <c r="C86" s="290">
        <f t="shared" si="18"/>
        <v>20509.48479676526</v>
      </c>
      <c r="D86" s="290">
        <f t="shared" si="18"/>
        <v>18667.322930222468</v>
      </c>
      <c r="E86" s="290">
        <f t="shared" si="18"/>
        <v>16339.805862825486</v>
      </c>
      <c r="F86" s="290">
        <f t="shared" si="18"/>
        <v>15102.262391475004</v>
      </c>
      <c r="G86" s="290">
        <f t="shared" si="18"/>
        <v>14358.466678787323</v>
      </c>
      <c r="H86" s="290">
        <f t="shared" si="18"/>
        <v>14344.336016209998</v>
      </c>
      <c r="I86" s="290">
        <f t="shared" si="18"/>
        <v>13734.321103508182</v>
      </c>
      <c r="J86" s="290">
        <f t="shared" si="18"/>
        <v>13460.090183054868</v>
      </c>
      <c r="K86" s="290">
        <f t="shared" si="18"/>
        <v>13425.922438116851</v>
      </c>
      <c r="L86" s="290">
        <f t="shared" si="18"/>
        <v>14011.627266885613</v>
      </c>
      <c r="M86" s="290">
        <f t="shared" si="18"/>
        <v>12491.29549493026</v>
      </c>
      <c r="N86" s="290">
        <f t="shared" si="18"/>
        <v>9415.639740376484</v>
      </c>
      <c r="O86" s="290">
        <f t="shared" si="18"/>
        <v>9560.8586138234768</v>
      </c>
      <c r="P86" s="290">
        <f t="shared" si="18"/>
        <v>7021.6769449302446</v>
      </c>
      <c r="Q86" s="290">
        <f t="shared" si="18"/>
        <v>6846.1287889480145</v>
      </c>
      <c r="R86" s="290">
        <f t="shared" si="18"/>
        <v>6696.7055307181208</v>
      </c>
      <c r="S86" s="290">
        <f t="shared" si="18"/>
        <v>7155.5078093561297</v>
      </c>
      <c r="T86" s="290">
        <f t="shared" si="18"/>
        <v>7133.6723454394423</v>
      </c>
      <c r="U86" s="290">
        <f t="shared" si="18"/>
        <v>6880.9314211656356</v>
      </c>
      <c r="V86" s="290">
        <f t="shared" si="18"/>
        <v>7547.3549770441559</v>
      </c>
      <c r="W86" s="290">
        <f t="shared" si="18"/>
        <v>6354.9701685088357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83019.643593537519</v>
      </c>
      <c r="C87" s="291">
        <f t="shared" si="19"/>
        <v>66206.605295441404</v>
      </c>
      <c r="D87" s="291">
        <f t="shared" si="19"/>
        <v>60223.864803969591</v>
      </c>
      <c r="E87" s="291">
        <f t="shared" si="19"/>
        <v>53722.313363813475</v>
      </c>
      <c r="F87" s="291">
        <f t="shared" si="19"/>
        <v>49244.2948343506</v>
      </c>
      <c r="G87" s="291">
        <f t="shared" si="19"/>
        <v>48016.328512049236</v>
      </c>
      <c r="H87" s="291">
        <f t="shared" si="19"/>
        <v>47992.695433106281</v>
      </c>
      <c r="I87" s="291">
        <f t="shared" si="19"/>
        <v>46961.127504076663</v>
      </c>
      <c r="J87" s="291">
        <f t="shared" si="19"/>
        <v>46489.931031714957</v>
      </c>
      <c r="K87" s="291">
        <f t="shared" si="19"/>
        <v>46433.697292390498</v>
      </c>
      <c r="L87" s="291">
        <f t="shared" si="19"/>
        <v>47387.516914022141</v>
      </c>
      <c r="M87" s="291">
        <f t="shared" si="19"/>
        <v>42456.368233351546</v>
      </c>
      <c r="N87" s="291">
        <f t="shared" si="19"/>
        <v>35117.097123088817</v>
      </c>
      <c r="O87" s="291">
        <f t="shared" si="19"/>
        <v>33474.620898448818</v>
      </c>
      <c r="P87" s="291">
        <f t="shared" si="19"/>
        <v>27347.097750779689</v>
      </c>
      <c r="Q87" s="291">
        <f t="shared" si="19"/>
        <v>27019.366199866876</v>
      </c>
      <c r="R87" s="291">
        <f t="shared" si="19"/>
        <v>25301.321439163108</v>
      </c>
      <c r="S87" s="291">
        <f t="shared" si="19"/>
        <v>26112.449465004345</v>
      </c>
      <c r="T87" s="291">
        <f t="shared" si="19"/>
        <v>26074.474465475469</v>
      </c>
      <c r="U87" s="291">
        <f t="shared" si="19"/>
        <v>24950.945653098137</v>
      </c>
      <c r="V87" s="291">
        <f t="shared" si="19"/>
        <v>26073.833619820882</v>
      </c>
      <c r="W87" s="291">
        <f t="shared" si="19"/>
        <v>22733.912051680029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 t="str">
        <f t="shared" ref="B89:W89" si="20">IF(SUM(B90,B91)=0,"",SUM(B90,B91))</f>
        <v/>
      </c>
      <c r="C89" s="254" t="str">
        <f t="shared" si="20"/>
        <v/>
      </c>
      <c r="D89" s="254" t="str">
        <f t="shared" si="20"/>
        <v/>
      </c>
      <c r="E89" s="254" t="str">
        <f t="shared" si="20"/>
        <v/>
      </c>
      <c r="F89" s="254" t="str">
        <f t="shared" si="20"/>
        <v/>
      </c>
      <c r="G89" s="254" t="str">
        <f t="shared" si="20"/>
        <v/>
      </c>
      <c r="H89" s="254" t="str">
        <f t="shared" si="20"/>
        <v/>
      </c>
      <c r="I89" s="254" t="str">
        <f t="shared" si="20"/>
        <v/>
      </c>
      <c r="J89" s="254" t="str">
        <f t="shared" si="20"/>
        <v/>
      </c>
      <c r="K89" s="254" t="str">
        <f t="shared" si="20"/>
        <v/>
      </c>
      <c r="L89" s="254" t="str">
        <f t="shared" si="20"/>
        <v/>
      </c>
      <c r="M89" s="254" t="str">
        <f t="shared" si="20"/>
        <v/>
      </c>
      <c r="N89" s="254" t="str">
        <f t="shared" si="20"/>
        <v/>
      </c>
      <c r="O89" s="254" t="str">
        <f t="shared" si="20"/>
        <v/>
      </c>
      <c r="P89" s="254" t="str">
        <f t="shared" si="20"/>
        <v/>
      </c>
      <c r="Q89" s="254" t="str">
        <f t="shared" si="20"/>
        <v/>
      </c>
      <c r="R89" s="254" t="str">
        <f t="shared" si="20"/>
        <v/>
      </c>
      <c r="S89" s="254" t="str">
        <f t="shared" si="20"/>
        <v/>
      </c>
      <c r="T89" s="254" t="str">
        <f t="shared" si="20"/>
        <v/>
      </c>
      <c r="U89" s="254" t="str">
        <f t="shared" si="20"/>
        <v/>
      </c>
      <c r="V89" s="254" t="str">
        <f t="shared" si="20"/>
        <v/>
      </c>
      <c r="W89" s="254" t="str">
        <f t="shared" si="20"/>
        <v/>
      </c>
      <c r="DA89" s="83"/>
    </row>
    <row r="90" spans="1:105" ht="12" customHeight="1" x14ac:dyDescent="0.25">
      <c r="A90" s="99" t="s">
        <v>984</v>
      </c>
      <c r="B90" s="293" t="str">
        <f t="shared" ref="B90:W90" si="21">IF(B$72=0,"",B$72/B$10)</f>
        <v/>
      </c>
      <c r="C90" s="293" t="str">
        <f t="shared" si="21"/>
        <v/>
      </c>
      <c r="D90" s="293" t="str">
        <f t="shared" si="21"/>
        <v/>
      </c>
      <c r="E90" s="293" t="str">
        <f t="shared" si="21"/>
        <v/>
      </c>
      <c r="F90" s="293" t="str">
        <f t="shared" si="21"/>
        <v/>
      </c>
      <c r="G90" s="293" t="str">
        <f t="shared" si="21"/>
        <v/>
      </c>
      <c r="H90" s="293" t="str">
        <f t="shared" si="21"/>
        <v/>
      </c>
      <c r="I90" s="293" t="str">
        <f t="shared" si="21"/>
        <v/>
      </c>
      <c r="J90" s="293" t="str">
        <f t="shared" si="21"/>
        <v/>
      </c>
      <c r="K90" s="293" t="str">
        <f t="shared" si="21"/>
        <v/>
      </c>
      <c r="L90" s="293" t="str">
        <f t="shared" si="21"/>
        <v/>
      </c>
      <c r="M90" s="293" t="str">
        <f t="shared" si="21"/>
        <v/>
      </c>
      <c r="N90" s="293" t="str">
        <f t="shared" si="21"/>
        <v/>
      </c>
      <c r="O90" s="293" t="str">
        <f t="shared" si="21"/>
        <v/>
      </c>
      <c r="P90" s="293" t="str">
        <f t="shared" si="21"/>
        <v/>
      </c>
      <c r="Q90" s="293" t="str">
        <f t="shared" si="21"/>
        <v/>
      </c>
      <c r="R90" s="293" t="str">
        <f t="shared" si="21"/>
        <v/>
      </c>
      <c r="S90" s="293" t="str">
        <f t="shared" si="21"/>
        <v/>
      </c>
      <c r="T90" s="293" t="str">
        <f t="shared" si="21"/>
        <v/>
      </c>
      <c r="U90" s="293" t="str">
        <f t="shared" si="21"/>
        <v/>
      </c>
      <c r="V90" s="293" t="str">
        <f t="shared" si="21"/>
        <v/>
      </c>
      <c r="W90" s="293" t="str">
        <f t="shared" si="21"/>
        <v/>
      </c>
      <c r="DA90" s="94"/>
    </row>
    <row r="91" spans="1:105" ht="12" customHeight="1" x14ac:dyDescent="0.25">
      <c r="A91" s="99" t="s">
        <v>985</v>
      </c>
      <c r="B91" s="293" t="str">
        <f t="shared" ref="B91:W91" si="22">IF(B$53=0,"",B$53/B$10)</f>
        <v/>
      </c>
      <c r="C91" s="293" t="str">
        <f t="shared" si="22"/>
        <v/>
      </c>
      <c r="D91" s="293" t="str">
        <f t="shared" si="22"/>
        <v/>
      </c>
      <c r="E91" s="293" t="str">
        <f t="shared" si="22"/>
        <v/>
      </c>
      <c r="F91" s="293" t="str">
        <f t="shared" si="22"/>
        <v/>
      </c>
      <c r="G91" s="293" t="str">
        <f t="shared" si="22"/>
        <v/>
      </c>
      <c r="H91" s="293" t="str">
        <f t="shared" si="22"/>
        <v/>
      </c>
      <c r="I91" s="293" t="str">
        <f t="shared" si="22"/>
        <v/>
      </c>
      <c r="J91" s="293" t="str">
        <f t="shared" si="22"/>
        <v/>
      </c>
      <c r="K91" s="293" t="str">
        <f t="shared" si="22"/>
        <v/>
      </c>
      <c r="L91" s="293" t="str">
        <f t="shared" si="22"/>
        <v/>
      </c>
      <c r="M91" s="293" t="str">
        <f t="shared" si="22"/>
        <v/>
      </c>
      <c r="N91" s="293" t="str">
        <f t="shared" si="22"/>
        <v/>
      </c>
      <c r="O91" s="293" t="str">
        <f t="shared" si="22"/>
        <v/>
      </c>
      <c r="P91" s="293" t="str">
        <f t="shared" si="22"/>
        <v/>
      </c>
      <c r="Q91" s="293" t="str">
        <f t="shared" si="22"/>
        <v/>
      </c>
      <c r="R91" s="293" t="str">
        <f t="shared" si="22"/>
        <v/>
      </c>
      <c r="S91" s="293" t="str">
        <f t="shared" si="22"/>
        <v/>
      </c>
      <c r="T91" s="293" t="str">
        <f t="shared" si="22"/>
        <v/>
      </c>
      <c r="U91" s="293" t="str">
        <f t="shared" si="22"/>
        <v/>
      </c>
      <c r="V91" s="293" t="str">
        <f t="shared" si="22"/>
        <v/>
      </c>
      <c r="W91" s="293" t="str">
        <f t="shared" si="22"/>
        <v/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0.43471530158820326</v>
      </c>
      <c r="C92" s="293">
        <f t="shared" si="23"/>
        <v>0.44634890201669647</v>
      </c>
      <c r="D92" s="293">
        <f t="shared" si="23"/>
        <v>0.40889083458574754</v>
      </c>
      <c r="E92" s="293">
        <f t="shared" si="23"/>
        <v>0.39879851292197044</v>
      </c>
      <c r="F92" s="293">
        <f t="shared" si="23"/>
        <v>0.34970240220239512</v>
      </c>
      <c r="G92" s="293">
        <f t="shared" si="23"/>
        <v>0.4794895728656749</v>
      </c>
      <c r="H92" s="293">
        <f t="shared" si="23"/>
        <v>0.45798163836309019</v>
      </c>
      <c r="I92" s="293">
        <f t="shared" si="23"/>
        <v>0.4738449279679513</v>
      </c>
      <c r="J92" s="293">
        <f t="shared" si="23"/>
        <v>0.55744088927588886</v>
      </c>
      <c r="K92" s="293">
        <f t="shared" si="23"/>
        <v>0.56518260717678748</v>
      </c>
      <c r="L92" s="293">
        <f t="shared" si="23"/>
        <v>0.53160150097090808</v>
      </c>
      <c r="M92" s="293">
        <f t="shared" si="23"/>
        <v>0.55574650618491395</v>
      </c>
      <c r="N92" s="293">
        <f t="shared" si="23"/>
        <v>0.75141851374147395</v>
      </c>
      <c r="O92" s="293">
        <f t="shared" si="23"/>
        <v>0.6785225489564698</v>
      </c>
      <c r="P92" s="293">
        <f t="shared" si="23"/>
        <v>0.91656364839668303</v>
      </c>
      <c r="Q92" s="293">
        <f t="shared" si="23"/>
        <v>0.87700678447047387</v>
      </c>
      <c r="R92" s="293">
        <f t="shared" si="23"/>
        <v>0.54216179520951135</v>
      </c>
      <c r="S92" s="293">
        <f t="shared" si="23"/>
        <v>0.57241535575055591</v>
      </c>
      <c r="T92" s="293">
        <f t="shared" si="23"/>
        <v>0.44923316533010771</v>
      </c>
      <c r="U92" s="293">
        <f t="shared" si="23"/>
        <v>0.45738647918041259</v>
      </c>
      <c r="V92" s="293">
        <f t="shared" si="23"/>
        <v>0.45832884343499669</v>
      </c>
      <c r="W92" s="293">
        <f t="shared" si="23"/>
        <v>0.37834020764654935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1.8782179052384036</v>
      </c>
      <c r="C93" s="255">
        <f t="shared" si="24"/>
        <v>1.7343305558051525</v>
      </c>
      <c r="D93" s="255">
        <f t="shared" si="24"/>
        <v>1.5599022076623628</v>
      </c>
      <c r="E93" s="255">
        <f t="shared" si="24"/>
        <v>1.5119749968551257</v>
      </c>
      <c r="F93" s="255">
        <f t="shared" si="24"/>
        <v>1.3426359715158629</v>
      </c>
      <c r="G93" s="255">
        <f t="shared" si="24"/>
        <v>1.2538025592956255</v>
      </c>
      <c r="H93" s="255">
        <f t="shared" si="24"/>
        <v>1.2923209626833394</v>
      </c>
      <c r="I93" s="255">
        <f t="shared" si="24"/>
        <v>1.4378696357198972</v>
      </c>
      <c r="J93" s="255">
        <f t="shared" si="24"/>
        <v>1.3851006762946863</v>
      </c>
      <c r="K93" s="255">
        <f t="shared" si="24"/>
        <v>1.3843309626297868</v>
      </c>
      <c r="L93" s="255">
        <f t="shared" si="24"/>
        <v>1.2777195558651007</v>
      </c>
      <c r="M93" s="255">
        <f t="shared" si="24"/>
        <v>1.0976580673962308</v>
      </c>
      <c r="N93" s="255">
        <f t="shared" si="24"/>
        <v>1.3015078320469535</v>
      </c>
      <c r="O93" s="255">
        <f t="shared" si="24"/>
        <v>0.88366640234936689</v>
      </c>
      <c r="P93" s="255">
        <f t="shared" si="24"/>
        <v>1.1348766643533295</v>
      </c>
      <c r="Q93" s="255">
        <f t="shared" si="24"/>
        <v>1.2855885138702077</v>
      </c>
      <c r="R93" s="255">
        <f t="shared" si="24"/>
        <v>1.1210112739059772</v>
      </c>
      <c r="S93" s="255">
        <f t="shared" si="24"/>
        <v>0.95628555508552116</v>
      </c>
      <c r="T93" s="255">
        <f t="shared" si="24"/>
        <v>1.0418629494146723</v>
      </c>
      <c r="U93" s="255">
        <f t="shared" si="24"/>
        <v>0.94455655876744082</v>
      </c>
      <c r="V93" s="255">
        <f t="shared" si="24"/>
        <v>0.77971685602742891</v>
      </c>
      <c r="W93" s="255">
        <f t="shared" si="24"/>
        <v>0.82017071246346707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 t="str">
        <f t="shared" ref="B95:W95" si="25">IF(SUM(B96,B97)=0,"",SUM(B96,B97))</f>
        <v/>
      </c>
      <c r="C95" s="254" t="str">
        <f t="shared" si="25"/>
        <v/>
      </c>
      <c r="D95" s="254" t="str">
        <f t="shared" si="25"/>
        <v/>
      </c>
      <c r="E95" s="254" t="str">
        <f t="shared" si="25"/>
        <v/>
      </c>
      <c r="F95" s="254" t="str">
        <f t="shared" si="25"/>
        <v/>
      </c>
      <c r="G95" s="254" t="str">
        <f t="shared" si="25"/>
        <v/>
      </c>
      <c r="H95" s="254" t="str">
        <f t="shared" si="25"/>
        <v/>
      </c>
      <c r="I95" s="254" t="str">
        <f t="shared" si="25"/>
        <v/>
      </c>
      <c r="J95" s="254" t="str">
        <f t="shared" si="25"/>
        <v/>
      </c>
      <c r="K95" s="254" t="str">
        <f t="shared" si="25"/>
        <v/>
      </c>
      <c r="L95" s="254" t="str">
        <f t="shared" si="25"/>
        <v/>
      </c>
      <c r="M95" s="254" t="str">
        <f t="shared" si="25"/>
        <v/>
      </c>
      <c r="N95" s="254" t="str">
        <f t="shared" si="25"/>
        <v/>
      </c>
      <c r="O95" s="254" t="str">
        <f t="shared" si="25"/>
        <v/>
      </c>
      <c r="P95" s="254" t="str">
        <f t="shared" si="25"/>
        <v/>
      </c>
      <c r="Q95" s="254" t="str">
        <f t="shared" si="25"/>
        <v/>
      </c>
      <c r="R95" s="254" t="str">
        <f t="shared" si="25"/>
        <v/>
      </c>
      <c r="S95" s="254" t="str">
        <f t="shared" si="25"/>
        <v/>
      </c>
      <c r="T95" s="254" t="str">
        <f t="shared" si="25"/>
        <v/>
      </c>
      <c r="U95" s="254" t="str">
        <f t="shared" si="25"/>
        <v/>
      </c>
      <c r="V95" s="254" t="str">
        <f t="shared" si="25"/>
        <v/>
      </c>
      <c r="W95" s="254" t="str">
        <f t="shared" si="25"/>
        <v/>
      </c>
      <c r="DA95" s="83"/>
    </row>
    <row r="96" spans="1:105" ht="12" customHeight="1" x14ac:dyDescent="0.25">
      <c r="A96" s="99" t="s">
        <v>984</v>
      </c>
      <c r="B96" s="293" t="str">
        <f>IF(CHI_ued!B$16=0,"",CHI_ued!B$16/B$10)</f>
        <v/>
      </c>
      <c r="C96" s="293" t="str">
        <f>IF(CHI_ued!C$16=0,"",CHI_ued!C$16/C$10)</f>
        <v/>
      </c>
      <c r="D96" s="293" t="str">
        <f>IF(CHI_ued!D$16=0,"",CHI_ued!D$16/D$10)</f>
        <v/>
      </c>
      <c r="E96" s="293" t="str">
        <f>IF(CHI_ued!E$16=0,"",CHI_ued!E$16/E$10)</f>
        <v/>
      </c>
      <c r="F96" s="293" t="str">
        <f>IF(CHI_ued!F$16=0,"",CHI_ued!F$16/F$10)</f>
        <v/>
      </c>
      <c r="G96" s="293" t="str">
        <f>IF(CHI_ued!G$16=0,"",CHI_ued!G$16/G$10)</f>
        <v/>
      </c>
      <c r="H96" s="293" t="str">
        <f>IF(CHI_ued!H$16=0,"",CHI_ued!H$16/H$10)</f>
        <v/>
      </c>
      <c r="I96" s="293" t="str">
        <f>IF(CHI_ued!I$16=0,"",CHI_ued!I$16/I$10)</f>
        <v/>
      </c>
      <c r="J96" s="293" t="str">
        <f>IF(CHI_ued!J$16=0,"",CHI_ued!J$16/J$10)</f>
        <v/>
      </c>
      <c r="K96" s="293" t="str">
        <f>IF(CHI_ued!K$16=0,"",CHI_ued!K$16/K$10)</f>
        <v/>
      </c>
      <c r="L96" s="293" t="str">
        <f>IF(CHI_ued!L$16=0,"",CHI_ued!L$16/L$10)</f>
        <v/>
      </c>
      <c r="M96" s="293" t="str">
        <f>IF(CHI_ued!M$16=0,"",CHI_ued!M$16/M$10)</f>
        <v/>
      </c>
      <c r="N96" s="293" t="str">
        <f>IF(CHI_ued!N$16=0,"",CHI_ued!N$16/N$10)</f>
        <v/>
      </c>
      <c r="O96" s="293" t="str">
        <f>IF(CHI_ued!O$16=0,"",CHI_ued!O$16/O$10)</f>
        <v/>
      </c>
      <c r="P96" s="293" t="str">
        <f>IF(CHI_ued!P$16=0,"",CHI_ued!P$16/P$10)</f>
        <v/>
      </c>
      <c r="Q96" s="293" t="str">
        <f>IF(CHI_ued!Q$16=0,"",CHI_ued!Q$16/Q$10)</f>
        <v/>
      </c>
      <c r="R96" s="293" t="str">
        <f>IF(CHI_ued!R$16=0,"",CHI_ued!R$16/R$10)</f>
        <v/>
      </c>
      <c r="S96" s="293" t="str">
        <f>IF(CHI_ued!S$16=0,"",CHI_ued!S$16/S$10)</f>
        <v/>
      </c>
      <c r="T96" s="293" t="str">
        <f>IF(CHI_ued!T$16=0,"",CHI_ued!T$16/T$10)</f>
        <v/>
      </c>
      <c r="U96" s="293" t="str">
        <f>IF(CHI_ued!U$16=0,"",CHI_ued!U$16/U$10)</f>
        <v/>
      </c>
      <c r="V96" s="293" t="str">
        <f>IF(CHI_ued!V$16=0,"",CHI_ued!V$16/V$10)</f>
        <v/>
      </c>
      <c r="W96" s="293" t="str">
        <f>IF(CHI_ued!W$16=0,"",CHI_ued!W$16/W$10)</f>
        <v/>
      </c>
      <c r="DA96" s="94"/>
    </row>
    <row r="97" spans="1:105" ht="12" customHeight="1" x14ac:dyDescent="0.25">
      <c r="A97" s="99" t="s">
        <v>985</v>
      </c>
      <c r="B97" s="293" t="str">
        <f>IF((CHI_ued!B$5-CHI_ued!B$16)=0,"",(CHI_ued!B$5-CHI_ued!B$16)/B$10)</f>
        <v/>
      </c>
      <c r="C97" s="293" t="str">
        <f>IF((CHI_ued!C$5-CHI_ued!C$16)=0,"",(CHI_ued!C$5-CHI_ued!C$16)/C$10)</f>
        <v/>
      </c>
      <c r="D97" s="293" t="str">
        <f>IF((CHI_ued!D$5-CHI_ued!D$16)=0,"",(CHI_ued!D$5-CHI_ued!D$16)/D$10)</f>
        <v/>
      </c>
      <c r="E97" s="293" t="str">
        <f>IF((CHI_ued!E$5-CHI_ued!E$16)=0,"",(CHI_ued!E$5-CHI_ued!E$16)/E$10)</f>
        <v/>
      </c>
      <c r="F97" s="293" t="str">
        <f>IF((CHI_ued!F$5-CHI_ued!F$16)=0,"",(CHI_ued!F$5-CHI_ued!F$16)/F$10)</f>
        <v/>
      </c>
      <c r="G97" s="293" t="str">
        <f>IF((CHI_ued!G$5-CHI_ued!G$16)=0,"",(CHI_ued!G$5-CHI_ued!G$16)/G$10)</f>
        <v/>
      </c>
      <c r="H97" s="293" t="str">
        <f>IF((CHI_ued!H$5-CHI_ued!H$16)=0,"",(CHI_ued!H$5-CHI_ued!H$16)/H$10)</f>
        <v/>
      </c>
      <c r="I97" s="293" t="str">
        <f>IF((CHI_ued!I$5-CHI_ued!I$16)=0,"",(CHI_ued!I$5-CHI_ued!I$16)/I$10)</f>
        <v/>
      </c>
      <c r="J97" s="293" t="str">
        <f>IF((CHI_ued!J$5-CHI_ued!J$16)=0,"",(CHI_ued!J$5-CHI_ued!J$16)/J$10)</f>
        <v/>
      </c>
      <c r="K97" s="293" t="str">
        <f>IF((CHI_ued!K$5-CHI_ued!K$16)=0,"",(CHI_ued!K$5-CHI_ued!K$16)/K$10)</f>
        <v/>
      </c>
      <c r="L97" s="293" t="str">
        <f>IF((CHI_ued!L$5-CHI_ued!L$16)=0,"",(CHI_ued!L$5-CHI_ued!L$16)/L$10)</f>
        <v/>
      </c>
      <c r="M97" s="293" t="str">
        <f>IF((CHI_ued!M$5-CHI_ued!M$16)=0,"",(CHI_ued!M$5-CHI_ued!M$16)/M$10)</f>
        <v/>
      </c>
      <c r="N97" s="293" t="str">
        <f>IF((CHI_ued!N$5-CHI_ued!N$16)=0,"",(CHI_ued!N$5-CHI_ued!N$16)/N$10)</f>
        <v/>
      </c>
      <c r="O97" s="293" t="str">
        <f>IF((CHI_ued!O$5-CHI_ued!O$16)=0,"",(CHI_ued!O$5-CHI_ued!O$16)/O$10)</f>
        <v/>
      </c>
      <c r="P97" s="293" t="str">
        <f>IF((CHI_ued!P$5-CHI_ued!P$16)=0,"",(CHI_ued!P$5-CHI_ued!P$16)/P$10)</f>
        <v/>
      </c>
      <c r="Q97" s="293" t="str">
        <f>IF((CHI_ued!Q$5-CHI_ued!Q$16)=0,"",(CHI_ued!Q$5-CHI_ued!Q$16)/Q$10)</f>
        <v/>
      </c>
      <c r="R97" s="293" t="str">
        <f>IF((CHI_ued!R$5-CHI_ued!R$16)=0,"",(CHI_ued!R$5-CHI_ued!R$16)/R$10)</f>
        <v/>
      </c>
      <c r="S97" s="293" t="str">
        <f>IF((CHI_ued!S$5-CHI_ued!S$16)=0,"",(CHI_ued!S$5-CHI_ued!S$16)/S$10)</f>
        <v/>
      </c>
      <c r="T97" s="293" t="str">
        <f>IF((CHI_ued!T$5-CHI_ued!T$16)=0,"",(CHI_ued!T$5-CHI_ued!T$16)/T$10)</f>
        <v/>
      </c>
      <c r="U97" s="293" t="str">
        <f>IF((CHI_ued!U$5-CHI_ued!U$16)=0,"",(CHI_ued!U$5-CHI_ued!U$16)/U$10)</f>
        <v/>
      </c>
      <c r="V97" s="293" t="str">
        <f>IF((CHI_ued!V$5-CHI_ued!V$16)=0,"",(CHI_ued!V$5-CHI_ued!V$16)/V$10)</f>
        <v/>
      </c>
      <c r="W97" s="293" t="str">
        <f>IF((CHI_ued!W$5-CHI_ued!W$16)=0,"",(CHI_ued!W$5-CHI_ued!W$16)/W$10)</f>
        <v/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0.21210858055107176</v>
      </c>
      <c r="C98" s="293">
        <f>IF(CHI_ued!C$61=0,"",CHI_ued!C$61/C$11)</f>
        <v>0.21813299008195766</v>
      </c>
      <c r="D98" s="293">
        <f>IF(CHI_ued!D$61=0,"",CHI_ued!D$61/D$11)</f>
        <v>0.20037831309926271</v>
      </c>
      <c r="E98" s="293">
        <f>IF(CHI_ued!E$61=0,"",CHI_ued!E$61/E$11)</f>
        <v>0.19685117387410536</v>
      </c>
      <c r="F98" s="293">
        <f>IF(CHI_ued!F$61=0,"",CHI_ued!F$61/F$11)</f>
        <v>0.17389494604410136</v>
      </c>
      <c r="G98" s="293">
        <f>IF(CHI_ued!G$61=0,"",CHI_ued!G$61/G$11)</f>
        <v>0.23843363064440126</v>
      </c>
      <c r="H98" s="293">
        <f>IF(CHI_ued!H$61=0,"",CHI_ued!H$61/H$11)</f>
        <v>0.22773847646103823</v>
      </c>
      <c r="I98" s="293">
        <f>IF(CHI_ued!I$61=0,"",CHI_ued!I$61/I$11)</f>
        <v>0.23733291627833705</v>
      </c>
      <c r="J98" s="293">
        <f>IF(CHI_ued!J$61=0,"",CHI_ued!J$61/J$11)</f>
        <v>0.27920330913320318</v>
      </c>
      <c r="K98" s="293">
        <f>IF(CHI_ued!K$61=0,"",CHI_ued!K$61/K$11)</f>
        <v>0.28308087408742533</v>
      </c>
      <c r="L98" s="293">
        <f>IF(CHI_ued!L$61=0,"",CHI_ued!L$61/L$11)</f>
        <v>0.26909010439807091</v>
      </c>
      <c r="M98" s="293">
        <f>IF(CHI_ued!M$61=0,"",CHI_ued!M$61/M$11)</f>
        <v>0.28131200738717532</v>
      </c>
      <c r="N98" s="293">
        <f>IF(CHI_ued!N$61=0,"",CHI_ued!N$61/N$11)</f>
        <v>0.39838934987007779</v>
      </c>
      <c r="O98" s="293">
        <f>IF(CHI_ued!O$61=0,"",CHI_ued!O$61/O$11)</f>
        <v>0.34772551795550372</v>
      </c>
      <c r="P98" s="293">
        <f>IF(CHI_ued!P$61=0,"",CHI_ued!P$61/P$11)</f>
        <v>0.49600677935823168</v>
      </c>
      <c r="Q98" s="293">
        <f>IF(CHI_ued!Q$61=0,"",CHI_ued!Q$61/Q$11)</f>
        <v>0.47934082274669565</v>
      </c>
      <c r="R98" s="293">
        <f>IF(CHI_ued!R$61=0,"",CHI_ued!R$61/R$11)</f>
        <v>0.30309340378518773</v>
      </c>
      <c r="S98" s="293">
        <f>IF(CHI_ued!S$61=0,"",CHI_ued!S$61/S$11)</f>
        <v>0.32501624699378723</v>
      </c>
      <c r="T98" s="293">
        <f>IF(CHI_ued!T$61=0,"",CHI_ued!T$61/T$11)</f>
        <v>0.26123264064197083</v>
      </c>
      <c r="U98" s="293">
        <f>IF(CHI_ued!U$61=0,"",CHI_ued!U$61/U$11)</f>
        <v>0.26896984088987269</v>
      </c>
      <c r="V98" s="293">
        <f>IF(CHI_ued!V$61=0,"",CHI_ued!V$61/V$11)</f>
        <v>0.27034773887498353</v>
      </c>
      <c r="W98" s="293">
        <f>IF(CHI_ued!W$61=0,"",CHI_ued!W$61/W$11)</f>
        <v>0.22914039195719535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0.68420210664300851</v>
      </c>
      <c r="C99" s="255">
        <f>IF(CHI_ued!C$110=0,"",CHI_ued!C$110/C$12)</f>
        <v>0.63259041253184367</v>
      </c>
      <c r="D99" s="255">
        <f>IF(CHI_ued!D$110=0,"",CHI_ued!D$110/D$12)</f>
        <v>0.57136191568606498</v>
      </c>
      <c r="E99" s="255">
        <f>IF(CHI_ued!E$110=0,"",CHI_ued!E$110/E$12)</f>
        <v>0.5568173162638147</v>
      </c>
      <c r="F99" s="255">
        <f>IF(CHI_ued!F$110=0,"",CHI_ued!F$110/F$12)</f>
        <v>0.49889693953357028</v>
      </c>
      <c r="G99" s="255">
        <f>IF(CHI_ued!G$110=0,"",CHI_ued!G$110/G$12)</f>
        <v>0.47098242282943387</v>
      </c>
      <c r="H99" s="255">
        <f>IF(CHI_ued!H$110=0,"",CHI_ued!H$110/H$12)</f>
        <v>0.4868826137350778</v>
      </c>
      <c r="I99" s="255">
        <f>IF(CHI_ued!I$110=0,"",CHI_ued!I$110/I$12)</f>
        <v>0.54171815413099422</v>
      </c>
      <c r="J99" s="255">
        <f>IF(CHI_ued!J$110=0,"",CHI_ued!J$110/J$12)</f>
        <v>0.52616925618029564</v>
      </c>
      <c r="K99" s="255">
        <f>IF(CHI_ued!K$110=0,"",CHI_ued!K$110/K$12)</f>
        <v>0.52823900788808364</v>
      </c>
      <c r="L99" s="255">
        <f>IF(CHI_ued!L$110=0,"",CHI_ued!L$110/L$12)</f>
        <v>0.49585041840014166</v>
      </c>
      <c r="M99" s="255">
        <f>IF(CHI_ued!M$110=0,"",CHI_ued!M$110/M$12)</f>
        <v>0.43235364741070875</v>
      </c>
      <c r="N99" s="255">
        <f>IF(CHI_ued!N$110=0,"",CHI_ued!N$110/N$12)</f>
        <v>0.52818878855405582</v>
      </c>
      <c r="O99" s="255">
        <f>IF(CHI_ued!O$110=0,"",CHI_ued!O$110/O$12)</f>
        <v>0.36204552723401939</v>
      </c>
      <c r="P99" s="255">
        <f>IF(CHI_ued!P$110=0,"",CHI_ued!P$110/P$12)</f>
        <v>0.47906486537214488</v>
      </c>
      <c r="Q99" s="255">
        <f>IF(CHI_ued!Q$110=0,"",CHI_ued!Q$110/Q$12)</f>
        <v>0.56520994822176529</v>
      </c>
      <c r="R99" s="255">
        <f>IF(CHI_ued!R$110=0,"",CHI_ued!R$110/R$12)</f>
        <v>0.50175327256768965</v>
      </c>
      <c r="S99" s="255">
        <f>IF(CHI_ued!S$110=0,"",CHI_ued!S$110/S$12)</f>
        <v>0.43672958425335873</v>
      </c>
      <c r="T99" s="255">
        <f>IF(CHI_ued!T$110=0,"",CHI_ued!T$110/T$12)</f>
        <v>0.49184950367923624</v>
      </c>
      <c r="U99" s="255">
        <f>IF(CHI_ued!U$110=0,"",CHI_ued!U$110/U$12)</f>
        <v>0.45238272278004299</v>
      </c>
      <c r="V99" s="255">
        <f>IF(CHI_ued!V$110=0,"",CHI_ued!V$110/V$12)</f>
        <v>0.37935129380654281</v>
      </c>
      <c r="W99" s="255">
        <f>IF(CHI_ued!W$110=0,"",CHI_ued!W$110/W$12)</f>
        <v>0.40224443677492411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0</v>
      </c>
      <c r="C100" s="315">
        <f t="shared" si="26"/>
        <v>0</v>
      </c>
      <c r="D100" s="315">
        <f t="shared" si="26"/>
        <v>0</v>
      </c>
      <c r="E100" s="315">
        <f t="shared" si="26"/>
        <v>0</v>
      </c>
      <c r="F100" s="315">
        <f t="shared" si="26"/>
        <v>0</v>
      </c>
      <c r="G100" s="315">
        <f t="shared" si="26"/>
        <v>0</v>
      </c>
      <c r="H100" s="315">
        <f t="shared" si="26"/>
        <v>0</v>
      </c>
      <c r="I100" s="315">
        <f t="shared" si="26"/>
        <v>0</v>
      </c>
      <c r="J100" s="315">
        <f t="shared" si="26"/>
        <v>0</v>
      </c>
      <c r="K100" s="315">
        <f t="shared" si="26"/>
        <v>0</v>
      </c>
      <c r="L100" s="315">
        <f t="shared" si="26"/>
        <v>0</v>
      </c>
      <c r="M100" s="315">
        <f t="shared" si="26"/>
        <v>0</v>
      </c>
      <c r="N100" s="315">
        <f t="shared" si="26"/>
        <v>0.84123211114450247</v>
      </c>
      <c r="O100" s="315">
        <f t="shared" si="26"/>
        <v>0</v>
      </c>
      <c r="P100" s="315">
        <f t="shared" si="26"/>
        <v>0.59924556945657526</v>
      </c>
      <c r="Q100" s="315">
        <f t="shared" si="26"/>
        <v>0.94947758693151052</v>
      </c>
      <c r="R100" s="315">
        <f t="shared" si="26"/>
        <v>1.021210119733361</v>
      </c>
      <c r="S100" s="315">
        <f t="shared" si="26"/>
        <v>1.0393129820872027</v>
      </c>
      <c r="T100" s="315">
        <f t="shared" si="26"/>
        <v>1.0888237730395536</v>
      </c>
      <c r="U100" s="315">
        <f t="shared" si="26"/>
        <v>1.0850378560043592</v>
      </c>
      <c r="V100" s="315">
        <f t="shared" si="26"/>
        <v>1.0299565177861481</v>
      </c>
      <c r="W100" s="315">
        <f t="shared" si="26"/>
        <v>0.9419054685152769</v>
      </c>
      <c r="DA100" s="118"/>
    </row>
    <row r="101" spans="1:105" ht="12" customHeight="1" x14ac:dyDescent="0.25">
      <c r="A101" s="50" t="s">
        <v>987</v>
      </c>
      <c r="B101" s="257" t="str">
        <f t="shared" ref="B101:W101" si="27">IF(B$53=0,"",B$80/B$53)</f>
        <v/>
      </c>
      <c r="C101" s="257" t="str">
        <f t="shared" si="27"/>
        <v/>
      </c>
      <c r="D101" s="257" t="str">
        <f t="shared" si="27"/>
        <v/>
      </c>
      <c r="E101" s="257" t="str">
        <f t="shared" si="27"/>
        <v/>
      </c>
      <c r="F101" s="257" t="str">
        <f t="shared" si="27"/>
        <v/>
      </c>
      <c r="G101" s="257" t="str">
        <f t="shared" si="27"/>
        <v/>
      </c>
      <c r="H101" s="257" t="str">
        <f t="shared" si="27"/>
        <v/>
      </c>
      <c r="I101" s="257" t="str">
        <f t="shared" si="27"/>
        <v/>
      </c>
      <c r="J101" s="257" t="str">
        <f t="shared" si="27"/>
        <v/>
      </c>
      <c r="K101" s="257" t="str">
        <f t="shared" si="27"/>
        <v/>
      </c>
      <c r="L101" s="257" t="str">
        <f t="shared" si="27"/>
        <v/>
      </c>
      <c r="M101" s="257" t="str">
        <f t="shared" si="27"/>
        <v/>
      </c>
      <c r="N101" s="257" t="str">
        <f t="shared" si="27"/>
        <v/>
      </c>
      <c r="O101" s="257" t="str">
        <f t="shared" si="27"/>
        <v/>
      </c>
      <c r="P101" s="257" t="str">
        <f t="shared" si="27"/>
        <v/>
      </c>
      <c r="Q101" s="257" t="str">
        <f t="shared" si="27"/>
        <v/>
      </c>
      <c r="R101" s="257" t="str">
        <f t="shared" si="27"/>
        <v/>
      </c>
      <c r="S101" s="257" t="str">
        <f t="shared" si="27"/>
        <v/>
      </c>
      <c r="T101" s="257" t="str">
        <f t="shared" si="27"/>
        <v/>
      </c>
      <c r="U101" s="257" t="str">
        <f t="shared" si="27"/>
        <v/>
      </c>
      <c r="V101" s="257" t="str">
        <f t="shared" si="27"/>
        <v/>
      </c>
      <c r="W101" s="257" t="str">
        <f t="shared" si="27"/>
        <v/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0</v>
      </c>
      <c r="C102" s="295">
        <f t="shared" si="28"/>
        <v>0</v>
      </c>
      <c r="D102" s="295">
        <f t="shared" si="28"/>
        <v>0</v>
      </c>
      <c r="E102" s="295">
        <f t="shared" si="28"/>
        <v>0</v>
      </c>
      <c r="F102" s="295">
        <f t="shared" si="28"/>
        <v>0</v>
      </c>
      <c r="G102" s="295">
        <f t="shared" si="28"/>
        <v>0</v>
      </c>
      <c r="H102" s="295">
        <f t="shared" si="28"/>
        <v>0</v>
      </c>
      <c r="I102" s="295">
        <f t="shared" si="28"/>
        <v>0</v>
      </c>
      <c r="J102" s="295">
        <f t="shared" si="28"/>
        <v>0</v>
      </c>
      <c r="K102" s="295">
        <f t="shared" si="28"/>
        <v>0</v>
      </c>
      <c r="L102" s="295">
        <f t="shared" si="28"/>
        <v>0</v>
      </c>
      <c r="M102" s="295">
        <f t="shared" si="28"/>
        <v>0</v>
      </c>
      <c r="N102" s="295">
        <f t="shared" si="28"/>
        <v>1.4547360869952575</v>
      </c>
      <c r="O102" s="295">
        <f t="shared" si="28"/>
        <v>0</v>
      </c>
      <c r="P102" s="295">
        <f t="shared" si="28"/>
        <v>0.96608034123522257</v>
      </c>
      <c r="Q102" s="295">
        <f t="shared" si="28"/>
        <v>1.2423991809627855</v>
      </c>
      <c r="R102" s="295">
        <f t="shared" si="28"/>
        <v>1.476306570757441</v>
      </c>
      <c r="S102" s="295">
        <f t="shared" si="28"/>
        <v>1.476151985224418</v>
      </c>
      <c r="T102" s="295">
        <f t="shared" si="28"/>
        <v>1.4514411565433409</v>
      </c>
      <c r="U102" s="295">
        <f t="shared" si="28"/>
        <v>1.4524773266576325</v>
      </c>
      <c r="V102" s="295">
        <f t="shared" si="28"/>
        <v>1.4335281018808759</v>
      </c>
      <c r="W102" s="295">
        <f t="shared" si="28"/>
        <v>1.3344543989911462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0</v>
      </c>
      <c r="C103" s="258">
        <f t="shared" si="29"/>
        <v>0</v>
      </c>
      <c r="D103" s="258">
        <f t="shared" si="29"/>
        <v>0</v>
      </c>
      <c r="E103" s="258">
        <f t="shared" si="29"/>
        <v>0</v>
      </c>
      <c r="F103" s="258">
        <f t="shared" si="29"/>
        <v>0</v>
      </c>
      <c r="G103" s="258">
        <f t="shared" si="29"/>
        <v>0</v>
      </c>
      <c r="H103" s="258">
        <f t="shared" si="29"/>
        <v>0</v>
      </c>
      <c r="I103" s="258">
        <f t="shared" si="29"/>
        <v>0</v>
      </c>
      <c r="J103" s="258">
        <f t="shared" si="29"/>
        <v>0</v>
      </c>
      <c r="K103" s="258">
        <f t="shared" si="29"/>
        <v>0</v>
      </c>
      <c r="L103" s="258">
        <f t="shared" si="29"/>
        <v>0</v>
      </c>
      <c r="M103" s="258">
        <f t="shared" si="29"/>
        <v>0</v>
      </c>
      <c r="N103" s="258">
        <f t="shared" si="29"/>
        <v>0.39008713422155561</v>
      </c>
      <c r="O103" s="258">
        <f t="shared" si="29"/>
        <v>0</v>
      </c>
      <c r="P103" s="258">
        <f t="shared" si="29"/>
        <v>0.32949073303662046</v>
      </c>
      <c r="Q103" s="258">
        <f t="shared" si="29"/>
        <v>0.77749024310895931</v>
      </c>
      <c r="R103" s="258">
        <f t="shared" si="29"/>
        <v>0.84068607678594154</v>
      </c>
      <c r="S103" s="258">
        <f t="shared" si="29"/>
        <v>0.86187070997033355</v>
      </c>
      <c r="T103" s="258">
        <f t="shared" si="29"/>
        <v>0.97642567379570677</v>
      </c>
      <c r="U103" s="258">
        <f t="shared" si="29"/>
        <v>0.97010867351882502</v>
      </c>
      <c r="V103" s="258">
        <f t="shared" si="29"/>
        <v>0.90966435320287831</v>
      </c>
      <c r="W103" s="258">
        <f t="shared" si="29"/>
        <v>0.82489881489343497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CY: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989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990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991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992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993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994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998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 t="s">
        <v>979</v>
      </c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 t="s">
        <v>980</v>
      </c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 t="s">
        <v>981</v>
      </c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1001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1004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1005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1007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1010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1011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1013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1015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1017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1018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1019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1020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1025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1027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1030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1031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1033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1036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1037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1039</v>
      </c>
    </row>
    <row r="58" spans="1:105" ht="12" customHeight="1" x14ac:dyDescent="0.25">
      <c r="A58" s="132" t="s">
        <v>1040</v>
      </c>
      <c r="B58" s="318">
        <v>0</v>
      </c>
      <c r="C58" s="318">
        <v>0</v>
      </c>
      <c r="D58" s="318">
        <v>0</v>
      </c>
      <c r="E58" s="318">
        <v>0</v>
      </c>
      <c r="F58" s="318">
        <v>0</v>
      </c>
      <c r="G58" s="318">
        <v>0</v>
      </c>
      <c r="H58" s="318">
        <v>0</v>
      </c>
      <c r="I58" s="318">
        <v>0</v>
      </c>
      <c r="J58" s="318">
        <v>0</v>
      </c>
      <c r="K58" s="318">
        <v>0</v>
      </c>
      <c r="L58" s="318">
        <v>0</v>
      </c>
      <c r="M58" s="318">
        <v>0</v>
      </c>
      <c r="N58" s="318">
        <v>0</v>
      </c>
      <c r="O58" s="318">
        <v>0</v>
      </c>
      <c r="P58" s="318">
        <v>0</v>
      </c>
      <c r="Q58" s="318">
        <v>0</v>
      </c>
      <c r="R58" s="318">
        <v>0</v>
      </c>
      <c r="S58" s="318">
        <v>0</v>
      </c>
      <c r="T58" s="318">
        <v>0</v>
      </c>
      <c r="U58" s="318">
        <v>0</v>
      </c>
      <c r="V58" s="318">
        <v>0</v>
      </c>
      <c r="W58" s="318">
        <v>0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0.58297504275996137</v>
      </c>
      <c r="C61" s="225">
        <v>0.6922828632774537</v>
      </c>
      <c r="D61" s="225">
        <v>0.6922828632774537</v>
      </c>
      <c r="E61" s="225">
        <v>0.72871880344995166</v>
      </c>
      <c r="F61" s="225">
        <v>0.76515474362244873</v>
      </c>
      <c r="G61" s="225">
        <v>0.87446256413994139</v>
      </c>
      <c r="H61" s="225">
        <v>0.91089850431243913</v>
      </c>
      <c r="I61" s="225">
        <v>0.98377038465743427</v>
      </c>
      <c r="J61" s="225">
        <v>1.020206324829932</v>
      </c>
      <c r="K61" s="225">
        <v>1.020206324829932</v>
      </c>
      <c r="L61" s="225">
        <v>1.093078205174927</v>
      </c>
      <c r="M61" s="225">
        <v>1.0566422650024301</v>
      </c>
      <c r="N61" s="225">
        <v>1.599719953273506</v>
      </c>
      <c r="O61" s="225">
        <v>1.275257906037415</v>
      </c>
      <c r="P61" s="225">
        <v>2.2428871691984331</v>
      </c>
      <c r="Q61" s="225">
        <v>2.4723798605139962</v>
      </c>
      <c r="R61" s="225">
        <v>1.7593866437374599</v>
      </c>
      <c r="S61" s="225">
        <v>1.860810165281362</v>
      </c>
      <c r="T61" s="225">
        <v>1.6968472341645171</v>
      </c>
      <c r="U61" s="225">
        <v>1.7914779784083299</v>
      </c>
      <c r="V61" s="225">
        <v>1.7342505015763829</v>
      </c>
      <c r="W61" s="225">
        <v>1.638274003464417</v>
      </c>
      <c r="DA61" s="89" t="s">
        <v>1042</v>
      </c>
    </row>
    <row r="62" spans="1:105" ht="12" customHeight="1" x14ac:dyDescent="0.25">
      <c r="A62" s="55" t="s">
        <v>92</v>
      </c>
      <c r="B62" s="261">
        <v>9.9767222919118458E-3</v>
      </c>
      <c r="C62" s="261">
        <v>1.1847357721645311E-2</v>
      </c>
      <c r="D62" s="261">
        <v>1.1847357721645311E-2</v>
      </c>
      <c r="E62" s="261">
        <v>1.2470902864889799E-2</v>
      </c>
      <c r="F62" s="261">
        <v>1.309444800813428E-2</v>
      </c>
      <c r="G62" s="261">
        <v>1.496508343786776E-2</v>
      </c>
      <c r="H62" s="261">
        <v>1.5588628581112251E-2</v>
      </c>
      <c r="I62" s="261">
        <v>1.683571886760124E-2</v>
      </c>
      <c r="J62" s="261">
        <v>1.7459264010845719E-2</v>
      </c>
      <c r="K62" s="261">
        <v>1.7459264010845719E-2</v>
      </c>
      <c r="L62" s="261">
        <v>1.87063542973347E-2</v>
      </c>
      <c r="M62" s="261">
        <v>1.8082809154090211E-2</v>
      </c>
      <c r="N62" s="261">
        <v>1.9142136988291491E-2</v>
      </c>
      <c r="O62" s="261">
        <v>2.1824080013557151E-2</v>
      </c>
      <c r="P62" s="261">
        <v>1.956055391563678E-2</v>
      </c>
      <c r="Q62" s="261">
        <v>2.1282493989583349E-2</v>
      </c>
      <c r="R62" s="261">
        <v>1.721545241602445E-2</v>
      </c>
      <c r="S62" s="261">
        <v>1.79917199587761E-2</v>
      </c>
      <c r="T62" s="261">
        <v>1.6859159773149741E-2</v>
      </c>
      <c r="U62" s="261">
        <v>1.7887034019860661E-2</v>
      </c>
      <c r="V62" s="261">
        <v>1.766485613733243E-2</v>
      </c>
      <c r="W62" s="261">
        <v>1.7882350764864791E-2</v>
      </c>
      <c r="DA62" s="67" t="s">
        <v>1043</v>
      </c>
    </row>
    <row r="63" spans="1:105" ht="12" customHeight="1" x14ac:dyDescent="0.25">
      <c r="A63" s="202" t="s">
        <v>93</v>
      </c>
      <c r="B63" s="226">
        <v>7.9175973955151746E-2</v>
      </c>
      <c r="C63" s="226">
        <v>9.4021469071742664E-2</v>
      </c>
      <c r="D63" s="226">
        <v>9.4021469071742664E-2</v>
      </c>
      <c r="E63" s="226">
        <v>9.8969967443939683E-2</v>
      </c>
      <c r="F63" s="226">
        <v>0.1039184658161366</v>
      </c>
      <c r="G63" s="226">
        <v>0.11876396093272761</v>
      </c>
      <c r="H63" s="226">
        <v>0.1237124593049245</v>
      </c>
      <c r="I63" s="226">
        <v>0.13360945604931851</v>
      </c>
      <c r="J63" s="226">
        <v>0.1385579544215155</v>
      </c>
      <c r="K63" s="226">
        <v>0.1385579544215155</v>
      </c>
      <c r="L63" s="226">
        <v>0.14845495116590951</v>
      </c>
      <c r="M63" s="226">
        <v>0.14350645279371249</v>
      </c>
      <c r="N63" s="226">
        <v>0.15191335343268131</v>
      </c>
      <c r="O63" s="226">
        <v>0.17319744302689441</v>
      </c>
      <c r="P63" s="226">
        <v>0.1552339397708159</v>
      </c>
      <c r="Q63" s="226">
        <v>0.16889937802378341</v>
      </c>
      <c r="R63" s="226">
        <v>0.1366230483555039</v>
      </c>
      <c r="S63" s="226">
        <v>0.14278356249519911</v>
      </c>
      <c r="T63" s="226">
        <v>0.13379548473418021</v>
      </c>
      <c r="U63" s="226">
        <v>0.14195276747750479</v>
      </c>
      <c r="V63" s="226">
        <v>0.1401895480828218</v>
      </c>
      <c r="W63" s="226">
        <v>0.1419156008345204</v>
      </c>
      <c r="DA63" s="174" t="s">
        <v>1044</v>
      </c>
    </row>
    <row r="64" spans="1:105" ht="12" customHeight="1" x14ac:dyDescent="0.25">
      <c r="A64" s="202" t="s">
        <v>94</v>
      </c>
      <c r="B64" s="226">
        <v>8.8628164333248466E-2</v>
      </c>
      <c r="C64" s="226">
        <v>0.1052459451457325</v>
      </c>
      <c r="D64" s="226">
        <v>0.1052459451457325</v>
      </c>
      <c r="E64" s="226">
        <v>0.11078520541656051</v>
      </c>
      <c r="F64" s="226">
        <v>0.1163244656873885</v>
      </c>
      <c r="G64" s="226">
        <v>0.1329422464998726</v>
      </c>
      <c r="H64" s="226">
        <v>0.13848150677070059</v>
      </c>
      <c r="I64" s="226">
        <v>0.14956002731235671</v>
      </c>
      <c r="J64" s="226">
        <v>0.1550992875831847</v>
      </c>
      <c r="K64" s="226">
        <v>0.1550992875831847</v>
      </c>
      <c r="L64" s="226">
        <v>0.16617780812484079</v>
      </c>
      <c r="M64" s="226">
        <v>0.16063854785401269</v>
      </c>
      <c r="N64" s="226">
        <v>0.17004908155689921</v>
      </c>
      <c r="O64" s="226">
        <v>0.1938741094789809</v>
      </c>
      <c r="P64" s="226">
        <v>0.1737660863117208</v>
      </c>
      <c r="Q64" s="226">
        <v>0.18906293264866519</v>
      </c>
      <c r="R64" s="226">
        <v>0.1529333884572073</v>
      </c>
      <c r="S64" s="226">
        <v>0.15982935742702989</v>
      </c>
      <c r="T64" s="226">
        <v>0.14976826448367281</v>
      </c>
      <c r="U64" s="226">
        <v>0.1588993803938813</v>
      </c>
      <c r="V64" s="226">
        <v>0.15692566424665649</v>
      </c>
      <c r="W64" s="226">
        <v>0.1588577767207266</v>
      </c>
      <c r="DA64" s="174" t="s">
        <v>1045</v>
      </c>
    </row>
    <row r="65" spans="1:105" ht="12" customHeight="1" x14ac:dyDescent="0.25">
      <c r="A65" s="202" t="s">
        <v>95</v>
      </c>
      <c r="B65" s="226">
        <v>0.14268381836884</v>
      </c>
      <c r="C65" s="226">
        <v>0.16943703431299739</v>
      </c>
      <c r="D65" s="226">
        <v>0.16943703431299739</v>
      </c>
      <c r="E65" s="226">
        <v>0.17835477296105001</v>
      </c>
      <c r="F65" s="226">
        <v>0.18727251160910241</v>
      </c>
      <c r="G65" s="226">
        <v>0.21402572755325991</v>
      </c>
      <c r="H65" s="226">
        <v>0.22294346620131239</v>
      </c>
      <c r="I65" s="226">
        <v>0.24077894349741741</v>
      </c>
      <c r="J65" s="226">
        <v>0.24969668214546989</v>
      </c>
      <c r="K65" s="226">
        <v>0.24969668214546989</v>
      </c>
      <c r="L65" s="226">
        <v>0.26753215944157488</v>
      </c>
      <c r="M65" s="226">
        <v>0.25861442079352248</v>
      </c>
      <c r="N65" s="226">
        <v>0.2737645809228435</v>
      </c>
      <c r="O65" s="226">
        <v>0.31212085268183742</v>
      </c>
      <c r="P65" s="226">
        <v>0.2797486429340898</v>
      </c>
      <c r="Q65" s="226">
        <v>0.30437526654495278</v>
      </c>
      <c r="R65" s="226">
        <v>0.24620976847845341</v>
      </c>
      <c r="S65" s="226">
        <v>0.25731169292165429</v>
      </c>
      <c r="T65" s="226">
        <v>0.24111418765996129</v>
      </c>
      <c r="U65" s="226">
        <v>0.25581450887092733</v>
      </c>
      <c r="V65" s="226">
        <v>0.25263699347973212</v>
      </c>
      <c r="W65" s="226">
        <v>0.25574753049008703</v>
      </c>
      <c r="DA65" s="174" t="s">
        <v>1046</v>
      </c>
    </row>
    <row r="66" spans="1:105" ht="12" customHeight="1" x14ac:dyDescent="0.25">
      <c r="A66" s="56" t="s">
        <v>96</v>
      </c>
      <c r="B66" s="262">
        <v>2.7934822417353129E-2</v>
      </c>
      <c r="C66" s="262">
        <v>3.3172601620606819E-2</v>
      </c>
      <c r="D66" s="262">
        <v>3.3172601620606819E-2</v>
      </c>
      <c r="E66" s="262">
        <v>3.4918528021691403E-2</v>
      </c>
      <c r="F66" s="262">
        <v>3.6664454422775952E-2</v>
      </c>
      <c r="G66" s="262">
        <v>4.1902233626029663E-2</v>
      </c>
      <c r="H66" s="262">
        <v>4.3648160027114247E-2</v>
      </c>
      <c r="I66" s="262">
        <v>4.7140012829283373E-2</v>
      </c>
      <c r="J66" s="262">
        <v>4.8885939230367943E-2</v>
      </c>
      <c r="K66" s="262">
        <v>4.8885939230367943E-2</v>
      </c>
      <c r="L66" s="262">
        <v>5.2377792032537097E-2</v>
      </c>
      <c r="M66" s="262">
        <v>5.063186563145252E-2</v>
      </c>
      <c r="N66" s="262">
        <v>5.116357737067985E-2</v>
      </c>
      <c r="O66" s="262">
        <v>6.1107424037959927E-2</v>
      </c>
      <c r="P66" s="262">
        <v>5.832177002049959E-2</v>
      </c>
      <c r="Q66" s="262">
        <v>6.4252557767400159E-2</v>
      </c>
      <c r="R66" s="262">
        <v>4.9718194954142557E-2</v>
      </c>
      <c r="S66" s="262">
        <v>5.2431230917872447E-2</v>
      </c>
      <c r="T66" s="262">
        <v>0.1000763316059252</v>
      </c>
      <c r="U66" s="262">
        <v>0.10336647179503571</v>
      </c>
      <c r="V66" s="262">
        <v>0.1026428145716476</v>
      </c>
      <c r="W66" s="262">
        <v>0.10337094821363201</v>
      </c>
      <c r="DA66" s="68" t="s">
        <v>1047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1.0240150250945049E-2</v>
      </c>
      <c r="O67" s="228">
        <v>0</v>
      </c>
      <c r="P67" s="228">
        <v>1.914598053482508E-2</v>
      </c>
      <c r="Q67" s="228">
        <v>2.1680885253136831E-2</v>
      </c>
      <c r="R67" s="228">
        <v>1.312908925725177E-2</v>
      </c>
      <c r="S67" s="228">
        <v>1.550477774394147E-2</v>
      </c>
      <c r="T67" s="228">
        <v>5.082961546803981E-3</v>
      </c>
      <c r="U67" s="228">
        <v>6.6020131035048864E-3</v>
      </c>
      <c r="V67" s="228">
        <v>5.5105562500617402E-3</v>
      </c>
      <c r="W67" s="228">
        <v>5.0056907806769529E-3</v>
      </c>
      <c r="DA67" s="69" t="s">
        <v>1048</v>
      </c>
    </row>
    <row r="68" spans="1:105" ht="12" customHeight="1" x14ac:dyDescent="0.25">
      <c r="A68" s="37" t="s">
        <v>162</v>
      </c>
      <c r="B68" s="228">
        <v>0</v>
      </c>
      <c r="C68" s="228">
        <v>0</v>
      </c>
      <c r="D68" s="228">
        <v>0</v>
      </c>
      <c r="E68" s="228">
        <v>0</v>
      </c>
      <c r="F68" s="228">
        <v>0</v>
      </c>
      <c r="G68" s="228">
        <v>0</v>
      </c>
      <c r="H68" s="228">
        <v>0</v>
      </c>
      <c r="I68" s="228">
        <v>0</v>
      </c>
      <c r="J68" s="228">
        <v>0</v>
      </c>
      <c r="K68" s="228">
        <v>0</v>
      </c>
      <c r="L68" s="228">
        <v>0</v>
      </c>
      <c r="M68" s="228">
        <v>0</v>
      </c>
      <c r="N68" s="228">
        <v>0</v>
      </c>
      <c r="O68" s="228">
        <v>0</v>
      </c>
      <c r="P68" s="228">
        <v>0</v>
      </c>
      <c r="Q68" s="228">
        <v>0</v>
      </c>
      <c r="R68" s="228">
        <v>0</v>
      </c>
      <c r="S68" s="228">
        <v>0</v>
      </c>
      <c r="T68" s="228">
        <v>0</v>
      </c>
      <c r="U68" s="228">
        <v>0</v>
      </c>
      <c r="V68" s="228">
        <v>0</v>
      </c>
      <c r="W68" s="228">
        <v>0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7.8867601248270872E-2</v>
      </c>
      <c r="U69" s="228">
        <v>7.9982147146425028E-2</v>
      </c>
      <c r="V69" s="228">
        <v>8.0088347273687729E-2</v>
      </c>
      <c r="W69" s="228">
        <v>8.1767765740681328E-2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2.7934822417353129E-2</v>
      </c>
      <c r="C71" s="228">
        <v>3.3172601620606819E-2</v>
      </c>
      <c r="D71" s="228">
        <v>3.3172601620606819E-2</v>
      </c>
      <c r="E71" s="228">
        <v>3.4918528021691403E-2</v>
      </c>
      <c r="F71" s="228">
        <v>3.6664454422775952E-2</v>
      </c>
      <c r="G71" s="228">
        <v>4.1902233626029663E-2</v>
      </c>
      <c r="H71" s="228">
        <v>4.3648160027114247E-2</v>
      </c>
      <c r="I71" s="228">
        <v>4.7140012829283373E-2</v>
      </c>
      <c r="J71" s="228">
        <v>4.8885939230367943E-2</v>
      </c>
      <c r="K71" s="228">
        <v>4.8885939230367943E-2</v>
      </c>
      <c r="L71" s="228">
        <v>5.2377792032537097E-2</v>
      </c>
      <c r="M71" s="228">
        <v>5.063186563145252E-2</v>
      </c>
      <c r="N71" s="228">
        <v>4.0923427119734797E-2</v>
      </c>
      <c r="O71" s="228">
        <v>6.1107424037959927E-2</v>
      </c>
      <c r="P71" s="228">
        <v>3.917578948567451E-2</v>
      </c>
      <c r="Q71" s="228">
        <v>4.2571672514263331E-2</v>
      </c>
      <c r="R71" s="228">
        <v>3.6589105696890799E-2</v>
      </c>
      <c r="S71" s="228">
        <v>3.6926453173930972E-2</v>
      </c>
      <c r="T71" s="228">
        <v>1.6125768810850389E-2</v>
      </c>
      <c r="U71" s="228">
        <v>1.6782311545105771E-2</v>
      </c>
      <c r="V71" s="228">
        <v>1.7043911047898121E-2</v>
      </c>
      <c r="W71" s="228">
        <v>1.6597491692273699E-2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4.2303630556652532E-4</v>
      </c>
      <c r="C72" s="263">
        <f t="shared" si="2"/>
        <v>5.0235561286024845E-4</v>
      </c>
      <c r="D72" s="263">
        <f t="shared" si="2"/>
        <v>5.0235561286024845E-4</v>
      </c>
      <c r="E72" s="263">
        <f t="shared" si="2"/>
        <v>5.2879538195815649E-4</v>
      </c>
      <c r="F72" s="263">
        <f t="shared" si="2"/>
        <v>5.552351510560642E-4</v>
      </c>
      <c r="G72" s="263">
        <f t="shared" si="2"/>
        <v>6.3455445834978766E-4</v>
      </c>
      <c r="H72" s="263">
        <f t="shared" si="2"/>
        <v>6.6099422744769548E-4</v>
      </c>
      <c r="I72" s="263">
        <f t="shared" si="2"/>
        <v>7.1387376564351122E-4</v>
      </c>
      <c r="J72" s="263">
        <f t="shared" si="2"/>
        <v>7.4031353474141894E-4</v>
      </c>
      <c r="K72" s="263">
        <f t="shared" si="2"/>
        <v>7.4031353474141894E-4</v>
      </c>
      <c r="L72" s="263">
        <f t="shared" si="2"/>
        <v>7.9319307293723468E-4</v>
      </c>
      <c r="M72" s="263">
        <f t="shared" si="2"/>
        <v>7.6675330383932665E-4</v>
      </c>
      <c r="N72" s="263">
        <f t="shared" si="2"/>
        <v>0.52014557685024565</v>
      </c>
      <c r="O72" s="263">
        <f t="shared" si="2"/>
        <v>9.2539191842677367E-4</v>
      </c>
      <c r="P72" s="263">
        <f t="shared" si="2"/>
        <v>1.007687528659879</v>
      </c>
      <c r="Q72" s="263">
        <f t="shared" si="2"/>
        <v>1.0933058725712592</v>
      </c>
      <c r="R72" s="263">
        <f t="shared" si="2"/>
        <v>0.69795473326233637</v>
      </c>
      <c r="S72" s="263">
        <f t="shared" si="2"/>
        <v>0.74352369983184463</v>
      </c>
      <c r="T72" s="263">
        <f t="shared" si="2"/>
        <v>0.62608880503589304</v>
      </c>
      <c r="U72" s="263">
        <f t="shared" si="2"/>
        <v>0.65981909130630811</v>
      </c>
      <c r="V72" s="263">
        <f t="shared" si="2"/>
        <v>0.62611431234984416</v>
      </c>
      <c r="W72" s="263">
        <f t="shared" si="2"/>
        <v>0.55281268834333064</v>
      </c>
      <c r="DA72" s="70"/>
    </row>
    <row r="73" spans="1:105" ht="12" customHeight="1" x14ac:dyDescent="0.25">
      <c r="A73" s="60" t="s">
        <v>1054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0.51933390557432568</v>
      </c>
      <c r="O73" s="264">
        <v>0</v>
      </c>
      <c r="P73" s="264">
        <v>1.0068581155298759</v>
      </c>
      <c r="Q73" s="264">
        <v>1.0924034451640241</v>
      </c>
      <c r="R73" s="264">
        <v>0.69722475790814264</v>
      </c>
      <c r="S73" s="264">
        <v>0.74276080892244056</v>
      </c>
      <c r="T73" s="264">
        <v>0.62537393732115565</v>
      </c>
      <c r="U73" s="264">
        <v>0.6590606393249957</v>
      </c>
      <c r="V73" s="264">
        <v>0.62536528122919655</v>
      </c>
      <c r="W73" s="264">
        <v>0.55205443494295825</v>
      </c>
      <c r="DA73" s="72" t="s">
        <v>1055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6.0055707664778718E-2</v>
      </c>
      <c r="T76" s="231">
        <v>4.9097648811871238E-2</v>
      </c>
      <c r="U76" s="231">
        <v>5.5350434063939052E-2</v>
      </c>
      <c r="V76" s="231">
        <v>6.6552263928215838E-2</v>
      </c>
      <c r="W76" s="231">
        <v>6.4422381224306755E-2</v>
      </c>
      <c r="DA76" s="73" t="s">
        <v>1058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0.51933390557432568</v>
      </c>
      <c r="O77" s="231">
        <v>0</v>
      </c>
      <c r="P77" s="231">
        <v>0.32784993119157901</v>
      </c>
      <c r="Q77" s="231">
        <v>0.24501637505804399</v>
      </c>
      <c r="R77" s="231">
        <v>0.24711639787565209</v>
      </c>
      <c r="S77" s="231">
        <v>0.28187352558518841</v>
      </c>
      <c r="T77" s="231">
        <v>0.20542195373918451</v>
      </c>
      <c r="U77" s="231">
        <v>0.27740689491936532</v>
      </c>
      <c r="V77" s="231">
        <v>0.26057713078686617</v>
      </c>
      <c r="W77" s="231">
        <v>0.3281959239388022</v>
      </c>
      <c r="DA77" s="73" t="s">
        <v>1059</v>
      </c>
    </row>
    <row r="78" spans="1:105" ht="12" customHeight="1" x14ac:dyDescent="0.25">
      <c r="A78" s="64" t="s">
        <v>70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0.2488276757812701</v>
      </c>
      <c r="R78" s="231">
        <v>0.24555045098798109</v>
      </c>
      <c r="S78" s="231">
        <v>0.19037594028131741</v>
      </c>
      <c r="T78" s="231">
        <v>0.23661414695050209</v>
      </c>
      <c r="U78" s="231">
        <v>0.19045888476683309</v>
      </c>
      <c r="V78" s="231">
        <v>0.18943834553313951</v>
      </c>
      <c r="W78" s="231">
        <v>7.6395982295643164E-2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1061</v>
      </c>
    </row>
    <row r="80" spans="1:105" ht="12" customHeight="1" x14ac:dyDescent="0.25">
      <c r="A80" s="64" t="s">
        <v>162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0.67900818433829679</v>
      </c>
      <c r="Q82" s="231">
        <v>0.59855939432471039</v>
      </c>
      <c r="R82" s="231">
        <v>0.20455790904450941</v>
      </c>
      <c r="S82" s="231">
        <v>0.210455635391156</v>
      </c>
      <c r="T82" s="231">
        <v>0.13424018781959779</v>
      </c>
      <c r="U82" s="231">
        <v>0.13584442557485821</v>
      </c>
      <c r="V82" s="231">
        <v>0.1087975409809751</v>
      </c>
      <c r="W82" s="231">
        <v>8.3040147484206156E-2</v>
      </c>
      <c r="DA82" s="73" t="s">
        <v>1064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1065</v>
      </c>
    </row>
    <row r="84" spans="1:105" ht="12" customHeight="1" x14ac:dyDescent="0.25">
      <c r="A84" s="60" t="s">
        <v>1066</v>
      </c>
      <c r="B84" s="264">
        <v>4.2303630556652532E-4</v>
      </c>
      <c r="C84" s="264">
        <v>5.0235561286024845E-4</v>
      </c>
      <c r="D84" s="264">
        <v>5.0235561286024845E-4</v>
      </c>
      <c r="E84" s="264">
        <v>5.2879538195815649E-4</v>
      </c>
      <c r="F84" s="264">
        <v>5.552351510560642E-4</v>
      </c>
      <c r="G84" s="264">
        <v>6.3455445834978766E-4</v>
      </c>
      <c r="H84" s="264">
        <v>6.6099422744769548E-4</v>
      </c>
      <c r="I84" s="264">
        <v>7.1387376564351122E-4</v>
      </c>
      <c r="J84" s="264">
        <v>7.4031353474141894E-4</v>
      </c>
      <c r="K84" s="264">
        <v>7.4031353474141894E-4</v>
      </c>
      <c r="L84" s="264">
        <v>7.9319307293723468E-4</v>
      </c>
      <c r="M84" s="264">
        <v>7.6675330383932665E-4</v>
      </c>
      <c r="N84" s="264">
        <v>8.1167127591995705E-4</v>
      </c>
      <c r="O84" s="264">
        <v>9.2539191842677367E-4</v>
      </c>
      <c r="P84" s="264">
        <v>8.2941313000305095E-4</v>
      </c>
      <c r="Q84" s="264">
        <v>9.0242740723514938E-4</v>
      </c>
      <c r="R84" s="264">
        <v>7.2997535419377653E-4</v>
      </c>
      <c r="S84" s="264">
        <v>7.6289090940403754E-4</v>
      </c>
      <c r="T84" s="264">
        <v>7.1486771473743514E-4</v>
      </c>
      <c r="U84" s="264">
        <v>7.5845198131244801E-4</v>
      </c>
      <c r="V84" s="264">
        <v>7.4903112064766541E-4</v>
      </c>
      <c r="W84" s="264">
        <v>7.5825340037238473E-4</v>
      </c>
      <c r="DA84" s="72" t="s">
        <v>1067</v>
      </c>
    </row>
    <row r="85" spans="1:105" ht="12" customHeight="1" x14ac:dyDescent="0.25">
      <c r="A85" s="57" t="s">
        <v>1012</v>
      </c>
      <c r="B85" s="263">
        <v>0.17712532114979471</v>
      </c>
      <c r="C85" s="263">
        <v>0.21033631886538109</v>
      </c>
      <c r="D85" s="263">
        <v>0.21033631886538109</v>
      </c>
      <c r="E85" s="263">
        <v>0.22140665143724339</v>
      </c>
      <c r="F85" s="263">
        <v>0.23247698400910541</v>
      </c>
      <c r="G85" s="263">
        <v>0.26568798172469188</v>
      </c>
      <c r="H85" s="263">
        <v>0.27675831429655412</v>
      </c>
      <c r="I85" s="263">
        <v>0.29889897944027838</v>
      </c>
      <c r="J85" s="263">
        <v>0.30996931201214051</v>
      </c>
      <c r="K85" s="263">
        <v>0.30996931201214051</v>
      </c>
      <c r="L85" s="263">
        <v>0.33210997715586488</v>
      </c>
      <c r="M85" s="263">
        <v>0.32103964458400269</v>
      </c>
      <c r="N85" s="263">
        <v>0.2927336728689649</v>
      </c>
      <c r="O85" s="263">
        <v>0.38746164001517569</v>
      </c>
      <c r="P85" s="263">
        <v>0.41467564722743</v>
      </c>
      <c r="Q85" s="263">
        <v>0.48558935836104122</v>
      </c>
      <c r="R85" s="263">
        <v>0.34503520550706351</v>
      </c>
      <c r="S85" s="263">
        <v>0.36780609873118297</v>
      </c>
      <c r="T85" s="263">
        <v>0.31906070026272693</v>
      </c>
      <c r="U85" s="263">
        <v>0.33704018666422081</v>
      </c>
      <c r="V85" s="263">
        <v>0.32338682221749909</v>
      </c>
      <c r="W85" s="263">
        <v>0.29336241167602772</v>
      </c>
      <c r="DA85" s="70" t="s">
        <v>1068</v>
      </c>
    </row>
    <row r="86" spans="1:105" ht="12" customHeight="1" x14ac:dyDescent="0.25">
      <c r="A86" s="60" t="s">
        <v>1014</v>
      </c>
      <c r="B86" s="264">
        <v>0</v>
      </c>
      <c r="C86" s="264">
        <v>0</v>
      </c>
      <c r="D86" s="264">
        <v>0</v>
      </c>
      <c r="E86" s="264">
        <v>0</v>
      </c>
      <c r="F86" s="264">
        <v>0</v>
      </c>
      <c r="G86" s="264">
        <v>0</v>
      </c>
      <c r="H86" s="264">
        <v>0</v>
      </c>
      <c r="I86" s="264">
        <v>0</v>
      </c>
      <c r="J86" s="264">
        <v>0</v>
      </c>
      <c r="K86" s="264">
        <v>0</v>
      </c>
      <c r="L86" s="264">
        <v>0</v>
      </c>
      <c r="M86" s="264">
        <v>0</v>
      </c>
      <c r="N86" s="264">
        <v>0.20914971327352311</v>
      </c>
      <c r="O86" s="264">
        <v>0</v>
      </c>
      <c r="P86" s="264">
        <v>0.34423879261999007</v>
      </c>
      <c r="Q86" s="264">
        <v>0.44248261645869358</v>
      </c>
      <c r="R86" s="264">
        <v>0.30271913839055431</v>
      </c>
      <c r="S86" s="264">
        <v>0.32661513475288828</v>
      </c>
      <c r="T86" s="264">
        <v>0.28168309558773341</v>
      </c>
      <c r="U86" s="264">
        <v>0.29701041334872119</v>
      </c>
      <c r="V86" s="264">
        <v>0.27974132342826319</v>
      </c>
      <c r="W86" s="264">
        <v>0.23811496176487079</v>
      </c>
      <c r="DA86" s="72" t="s">
        <v>1069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3.6849356397357938E-2</v>
      </c>
      <c r="T88" s="297">
        <v>2.8159290045620091E-2</v>
      </c>
      <c r="U88" s="297">
        <v>3.1420385814367083E-2</v>
      </c>
      <c r="V88" s="297">
        <v>3.6040613723729832E-2</v>
      </c>
      <c r="W88" s="297">
        <v>3.2706749564376157E-2</v>
      </c>
      <c r="DA88" s="122" t="s">
        <v>1071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0.20914971327352311</v>
      </c>
      <c r="O89" s="297">
        <v>0</v>
      </c>
      <c r="P89" s="297">
        <v>0.34423879261999007</v>
      </c>
      <c r="Q89" s="297">
        <v>0.2195338518843146</v>
      </c>
      <c r="R89" s="297">
        <v>0.15184066721688599</v>
      </c>
      <c r="S89" s="297">
        <v>0.17295371925756281</v>
      </c>
      <c r="T89" s="297">
        <v>0.1178169732576077</v>
      </c>
      <c r="U89" s="297">
        <v>0.1574735919119141</v>
      </c>
      <c r="V89" s="297">
        <v>0.14111255067230949</v>
      </c>
      <c r="W89" s="297">
        <v>0.16662255707284221</v>
      </c>
      <c r="DA89" s="122" t="s">
        <v>1072</v>
      </c>
    </row>
    <row r="90" spans="1:105" ht="12" customHeight="1" x14ac:dyDescent="0.25">
      <c r="A90" s="59" t="s">
        <v>70</v>
      </c>
      <c r="B90" s="297">
        <v>0</v>
      </c>
      <c r="C90" s="297">
        <v>0</v>
      </c>
      <c r="D90" s="297">
        <v>0</v>
      </c>
      <c r="E90" s="297">
        <v>0</v>
      </c>
      <c r="F90" s="297">
        <v>0</v>
      </c>
      <c r="G90" s="297">
        <v>0</v>
      </c>
      <c r="H90" s="297">
        <v>0</v>
      </c>
      <c r="I90" s="297">
        <v>0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0.22294876457437901</v>
      </c>
      <c r="R90" s="297">
        <v>0.15087847117366829</v>
      </c>
      <c r="S90" s="297">
        <v>0.1168120590979676</v>
      </c>
      <c r="T90" s="297">
        <v>0.13570683228450561</v>
      </c>
      <c r="U90" s="297">
        <v>0.10811643562244</v>
      </c>
      <c r="V90" s="297">
        <v>0.1025881590322239</v>
      </c>
      <c r="W90" s="297">
        <v>3.8785655127652467E-2</v>
      </c>
      <c r="DA90" s="122" t="s">
        <v>1073</v>
      </c>
    </row>
    <row r="91" spans="1:105" ht="12" customHeight="1" x14ac:dyDescent="0.25">
      <c r="A91" s="59" t="s">
        <v>162</v>
      </c>
      <c r="B91" s="297">
        <v>0</v>
      </c>
      <c r="C91" s="297">
        <v>0</v>
      </c>
      <c r="D91" s="297">
        <v>0</v>
      </c>
      <c r="E91" s="297">
        <v>0</v>
      </c>
      <c r="F91" s="297">
        <v>0</v>
      </c>
      <c r="G91" s="297">
        <v>0</v>
      </c>
      <c r="H91" s="297">
        <v>0</v>
      </c>
      <c r="I91" s="297">
        <v>0</v>
      </c>
      <c r="J91" s="297">
        <v>0</v>
      </c>
      <c r="K91" s="297">
        <v>0</v>
      </c>
      <c r="L91" s="297">
        <v>0</v>
      </c>
      <c r="M91" s="297">
        <v>0</v>
      </c>
      <c r="N91" s="297">
        <v>0</v>
      </c>
      <c r="O91" s="297">
        <v>0</v>
      </c>
      <c r="P91" s="297">
        <v>0</v>
      </c>
      <c r="Q91" s="297">
        <v>0</v>
      </c>
      <c r="R91" s="297">
        <v>0</v>
      </c>
      <c r="S91" s="297">
        <v>0</v>
      </c>
      <c r="T91" s="297">
        <v>0</v>
      </c>
      <c r="U91" s="297">
        <v>0</v>
      </c>
      <c r="V91" s="297">
        <v>0</v>
      </c>
      <c r="W91" s="297">
        <v>0</v>
      </c>
      <c r="DA91" s="122" t="s">
        <v>1074</v>
      </c>
    </row>
    <row r="92" spans="1:105" ht="12" customHeight="1" x14ac:dyDescent="0.25">
      <c r="A92" s="60" t="s">
        <v>1021</v>
      </c>
      <c r="B92" s="264">
        <v>0.17712532114979471</v>
      </c>
      <c r="C92" s="264">
        <v>0.21033631886538109</v>
      </c>
      <c r="D92" s="264">
        <v>0.21033631886538109</v>
      </c>
      <c r="E92" s="264">
        <v>0.22140665143724339</v>
      </c>
      <c r="F92" s="264">
        <v>0.23247698400910541</v>
      </c>
      <c r="G92" s="264">
        <v>0.26568798172469188</v>
      </c>
      <c r="H92" s="264">
        <v>0.27675831429655412</v>
      </c>
      <c r="I92" s="264">
        <v>0.29889897944027838</v>
      </c>
      <c r="J92" s="264">
        <v>0.30996931201214051</v>
      </c>
      <c r="K92" s="264">
        <v>0.30996931201214051</v>
      </c>
      <c r="L92" s="264">
        <v>0.33210997715586488</v>
      </c>
      <c r="M92" s="264">
        <v>0.32103964458400269</v>
      </c>
      <c r="N92" s="264">
        <v>8.3583959595441848E-2</v>
      </c>
      <c r="O92" s="264">
        <v>0.38746164001517569</v>
      </c>
      <c r="P92" s="264">
        <v>7.0436854607439953E-2</v>
      </c>
      <c r="Q92" s="264">
        <v>4.3106741902347569E-2</v>
      </c>
      <c r="R92" s="264">
        <v>4.2316067116509197E-2</v>
      </c>
      <c r="S92" s="264">
        <v>4.1190963978294769E-2</v>
      </c>
      <c r="T92" s="264">
        <v>3.7377604674993452E-2</v>
      </c>
      <c r="U92" s="264">
        <v>4.0029773315499617E-2</v>
      </c>
      <c r="V92" s="264">
        <v>4.3645498789235897E-2</v>
      </c>
      <c r="W92" s="264">
        <v>5.5247449911156883E-2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2.9964607792394991E-2</v>
      </c>
      <c r="C93" s="263">
        <f t="shared" si="3"/>
        <v>3.5582971753469028E-2</v>
      </c>
      <c r="D93" s="263">
        <f t="shared" si="3"/>
        <v>3.5582971753469028E-2</v>
      </c>
      <c r="E93" s="263">
        <f t="shared" si="3"/>
        <v>3.7455759740493727E-2</v>
      </c>
      <c r="F93" s="263">
        <f t="shared" si="3"/>
        <v>3.9328547727518412E-2</v>
      </c>
      <c r="G93" s="263">
        <f t="shared" si="3"/>
        <v>4.4946911688592453E-2</v>
      </c>
      <c r="H93" s="263">
        <f t="shared" si="3"/>
        <v>4.6819699675617138E-2</v>
      </c>
      <c r="I93" s="263">
        <f t="shared" si="3"/>
        <v>5.0565275649666522E-2</v>
      </c>
      <c r="J93" s="263">
        <f t="shared" si="3"/>
        <v>5.2438063636691207E-2</v>
      </c>
      <c r="K93" s="263">
        <f t="shared" si="3"/>
        <v>5.2438063636691207E-2</v>
      </c>
      <c r="L93" s="263">
        <f t="shared" si="3"/>
        <v>5.6183639610740577E-2</v>
      </c>
      <c r="M93" s="263">
        <f t="shared" si="3"/>
        <v>5.4310851623715899E-2</v>
      </c>
      <c r="N93" s="263">
        <f t="shared" si="3"/>
        <v>6.8883551145076785E-2</v>
      </c>
      <c r="O93" s="263">
        <f t="shared" si="3"/>
        <v>6.5547579545864015E-2</v>
      </c>
      <c r="P93" s="263">
        <f t="shared" si="3"/>
        <v>8.0833592237605542E-2</v>
      </c>
      <c r="Q93" s="263">
        <f t="shared" si="3"/>
        <v>8.7881706297080114E-2</v>
      </c>
      <c r="R93" s="263">
        <f t="shared" si="3"/>
        <v>6.6998700523047211E-2</v>
      </c>
      <c r="S93" s="263">
        <f t="shared" si="3"/>
        <v>7.0328969721694862E-2</v>
      </c>
      <c r="T93" s="263">
        <f t="shared" si="3"/>
        <v>6.4352618222371843E-2</v>
      </c>
      <c r="U93" s="263">
        <f t="shared" si="3"/>
        <v>6.8178672736540866E-2</v>
      </c>
      <c r="V93" s="263">
        <f t="shared" si="3"/>
        <v>6.6772298818895862E-2</v>
      </c>
      <c r="W93" s="263">
        <f t="shared" si="3"/>
        <v>6.581753494289265E-2</v>
      </c>
      <c r="DA93" s="70"/>
    </row>
    <row r="94" spans="1:105" ht="12" customHeight="1" x14ac:dyDescent="0.25">
      <c r="A94" s="60" t="s">
        <v>1024</v>
      </c>
      <c r="B94" s="264">
        <v>0</v>
      </c>
      <c r="C94" s="264">
        <v>0</v>
      </c>
      <c r="D94" s="264">
        <v>0</v>
      </c>
      <c r="E94" s="264">
        <v>0</v>
      </c>
      <c r="F94" s="264">
        <v>0</v>
      </c>
      <c r="G94" s="264">
        <v>0</v>
      </c>
      <c r="H94" s="264">
        <v>0</v>
      </c>
      <c r="I94" s="264">
        <v>0</v>
      </c>
      <c r="J94" s="264">
        <v>0</v>
      </c>
      <c r="K94" s="264">
        <v>0</v>
      </c>
      <c r="L94" s="264">
        <v>0</v>
      </c>
      <c r="M94" s="264">
        <v>0</v>
      </c>
      <c r="N94" s="264">
        <v>0</v>
      </c>
      <c r="O94" s="264">
        <v>0</v>
      </c>
      <c r="P94" s="264">
        <v>0</v>
      </c>
      <c r="Q94" s="264">
        <v>0</v>
      </c>
      <c r="R94" s="264">
        <v>0</v>
      </c>
      <c r="S94" s="264">
        <v>0</v>
      </c>
      <c r="T94" s="264">
        <v>0</v>
      </c>
      <c r="U94" s="264">
        <v>0</v>
      </c>
      <c r="V94" s="264">
        <v>0</v>
      </c>
      <c r="W94" s="264">
        <v>0</v>
      </c>
      <c r="DA94" s="72" t="s">
        <v>1076</v>
      </c>
    </row>
    <row r="95" spans="1:105" ht="12" customHeight="1" x14ac:dyDescent="0.25">
      <c r="A95" s="60" t="s">
        <v>1026</v>
      </c>
      <c r="B95" s="264">
        <v>0</v>
      </c>
      <c r="C95" s="264">
        <v>0</v>
      </c>
      <c r="D95" s="264">
        <v>0</v>
      </c>
      <c r="E95" s="264">
        <v>0</v>
      </c>
      <c r="F95" s="264">
        <v>0</v>
      </c>
      <c r="G95" s="264">
        <v>0</v>
      </c>
      <c r="H95" s="264">
        <v>0</v>
      </c>
      <c r="I95" s="264">
        <v>0</v>
      </c>
      <c r="J95" s="264">
        <v>0</v>
      </c>
      <c r="K95" s="264">
        <v>0</v>
      </c>
      <c r="L95" s="264">
        <v>0</v>
      </c>
      <c r="M95" s="264">
        <v>0</v>
      </c>
      <c r="N95" s="264">
        <v>1.1391059084086001E-2</v>
      </c>
      <c r="O95" s="264">
        <v>0</v>
      </c>
      <c r="P95" s="264">
        <v>2.2084404966027909E-2</v>
      </c>
      <c r="Q95" s="264">
        <v>2.3960754447105149E-2</v>
      </c>
      <c r="R95" s="264">
        <v>1.529291333951343E-2</v>
      </c>
      <c r="S95" s="264">
        <v>1.629170013543077E-2</v>
      </c>
      <c r="T95" s="264">
        <v>1.3716938935066821E-2</v>
      </c>
      <c r="U95" s="264">
        <v>1.4455822356224109E-2</v>
      </c>
      <c r="V95" s="264">
        <v>1.371674907252581E-2</v>
      </c>
      <c r="W95" s="264">
        <v>1.210875049475652E-2</v>
      </c>
      <c r="DA95" s="72" t="s">
        <v>1077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1.317260642918267E-3</v>
      </c>
      <c r="T98" s="231">
        <v>1.076906807937439E-3</v>
      </c>
      <c r="U98" s="231">
        <v>1.2140552696147831E-3</v>
      </c>
      <c r="V98" s="231">
        <v>1.4597559728891901E-3</v>
      </c>
      <c r="W98" s="231">
        <v>1.413039169957614E-3</v>
      </c>
      <c r="DA98" s="73" t="s">
        <v>1080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1.1391059084086001E-2</v>
      </c>
      <c r="O99" s="231">
        <v>0</v>
      </c>
      <c r="P99" s="231">
        <v>7.1910535723385917E-3</v>
      </c>
      <c r="Q99" s="231">
        <v>5.3741840748260479E-3</v>
      </c>
      <c r="R99" s="231">
        <v>5.4202459316325044E-3</v>
      </c>
      <c r="S99" s="231">
        <v>6.1826080479565016E-3</v>
      </c>
      <c r="T99" s="231">
        <v>4.5057208610781553E-3</v>
      </c>
      <c r="U99" s="231">
        <v>6.0846370638265252E-3</v>
      </c>
      <c r="V99" s="231">
        <v>5.7154933673591833E-3</v>
      </c>
      <c r="W99" s="231">
        <v>7.1986425700604449E-3</v>
      </c>
      <c r="DA99" s="73" t="s">
        <v>1081</v>
      </c>
    </row>
    <row r="100" spans="1:105" ht="12" customHeight="1" x14ac:dyDescent="0.25">
      <c r="A100" s="64" t="s">
        <v>70</v>
      </c>
      <c r="B100" s="231">
        <v>0</v>
      </c>
      <c r="C100" s="231">
        <v>0</v>
      </c>
      <c r="D100" s="231">
        <v>0</v>
      </c>
      <c r="E100" s="231">
        <v>0</v>
      </c>
      <c r="F100" s="231">
        <v>0</v>
      </c>
      <c r="G100" s="231">
        <v>0</v>
      </c>
      <c r="H100" s="231">
        <v>0</v>
      </c>
      <c r="I100" s="231">
        <v>0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5.457781065624244E-3</v>
      </c>
      <c r="R100" s="231">
        <v>5.385898485165911E-3</v>
      </c>
      <c r="S100" s="231">
        <v>4.1757019148108612E-3</v>
      </c>
      <c r="T100" s="231">
        <v>5.1898897782595016E-3</v>
      </c>
      <c r="U100" s="231">
        <v>4.1775212174311356E-3</v>
      </c>
      <c r="V100" s="231">
        <v>4.1551367311038357E-3</v>
      </c>
      <c r="W100" s="231">
        <v>1.675667886836852E-3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1083</v>
      </c>
    </row>
    <row r="102" spans="1:105" ht="12" customHeight="1" x14ac:dyDescent="0.25">
      <c r="A102" s="64" t="s">
        <v>162</v>
      </c>
      <c r="B102" s="231">
        <v>0</v>
      </c>
      <c r="C102" s="231">
        <v>0</v>
      </c>
      <c r="D102" s="231">
        <v>0</v>
      </c>
      <c r="E102" s="231">
        <v>0</v>
      </c>
      <c r="F102" s="231">
        <v>0</v>
      </c>
      <c r="G102" s="231">
        <v>0</v>
      </c>
      <c r="H102" s="231">
        <v>0</v>
      </c>
      <c r="I102" s="231">
        <v>0</v>
      </c>
      <c r="J102" s="231">
        <v>0</v>
      </c>
      <c r="K102" s="231">
        <v>0</v>
      </c>
      <c r="L102" s="231">
        <v>0</v>
      </c>
      <c r="M102" s="231">
        <v>0</v>
      </c>
      <c r="N102" s="231">
        <v>0</v>
      </c>
      <c r="O102" s="231">
        <v>0</v>
      </c>
      <c r="P102" s="231">
        <v>0</v>
      </c>
      <c r="Q102" s="231">
        <v>0</v>
      </c>
      <c r="R102" s="231">
        <v>0</v>
      </c>
      <c r="S102" s="231">
        <v>0</v>
      </c>
      <c r="T102" s="231">
        <v>0</v>
      </c>
      <c r="U102" s="231">
        <v>0</v>
      </c>
      <c r="V102" s="231">
        <v>0</v>
      </c>
      <c r="W102" s="231">
        <v>0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1.4893351393689309E-2</v>
      </c>
      <c r="Q104" s="231">
        <v>1.3128789306654849E-2</v>
      </c>
      <c r="R104" s="231">
        <v>4.4867689227150124E-3</v>
      </c>
      <c r="S104" s="231">
        <v>4.6161295297451402E-3</v>
      </c>
      <c r="T104" s="231">
        <v>2.9444214877917198E-3</v>
      </c>
      <c r="U104" s="231">
        <v>2.9796088053516698E-3</v>
      </c>
      <c r="V104" s="231">
        <v>2.386363001173601E-3</v>
      </c>
      <c r="W104" s="231">
        <v>1.8214008679016071E-3</v>
      </c>
      <c r="DA104" s="73" t="s">
        <v>1086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1087</v>
      </c>
    </row>
    <row r="106" spans="1:105" ht="12" customHeight="1" x14ac:dyDescent="0.25">
      <c r="A106" s="60" t="s">
        <v>1038</v>
      </c>
      <c r="B106" s="264">
        <v>2.9964607792394991E-2</v>
      </c>
      <c r="C106" s="264">
        <v>3.5582971753469028E-2</v>
      </c>
      <c r="D106" s="264">
        <v>3.5582971753469028E-2</v>
      </c>
      <c r="E106" s="264">
        <v>3.7455759740493727E-2</v>
      </c>
      <c r="F106" s="264">
        <v>3.9328547727518412E-2</v>
      </c>
      <c r="G106" s="264">
        <v>4.4946911688592453E-2</v>
      </c>
      <c r="H106" s="264">
        <v>4.6819699675617138E-2</v>
      </c>
      <c r="I106" s="264">
        <v>5.0565275649666522E-2</v>
      </c>
      <c r="J106" s="264">
        <v>5.2438063636691207E-2</v>
      </c>
      <c r="K106" s="264">
        <v>5.2438063636691207E-2</v>
      </c>
      <c r="L106" s="264">
        <v>5.6183639610740577E-2</v>
      </c>
      <c r="M106" s="264">
        <v>5.4310851623715899E-2</v>
      </c>
      <c r="N106" s="264">
        <v>5.7492492060990788E-2</v>
      </c>
      <c r="O106" s="264">
        <v>6.5547579545864015E-2</v>
      </c>
      <c r="P106" s="264">
        <v>5.874918727157763E-2</v>
      </c>
      <c r="Q106" s="264">
        <v>6.3920951849974969E-2</v>
      </c>
      <c r="R106" s="264">
        <v>5.1705787183533788E-2</v>
      </c>
      <c r="S106" s="264">
        <v>5.4037269586264099E-2</v>
      </c>
      <c r="T106" s="264">
        <v>5.063567928730503E-2</v>
      </c>
      <c r="U106" s="264">
        <v>5.3722850380316753E-2</v>
      </c>
      <c r="V106" s="264">
        <v>5.305554974637005E-2</v>
      </c>
      <c r="W106" s="264">
        <v>5.3708784448136128E-2</v>
      </c>
      <c r="DA106" s="72" t="s">
        <v>1088</v>
      </c>
    </row>
    <row r="107" spans="1:105" ht="12" customHeight="1" x14ac:dyDescent="0.25">
      <c r="A107" s="132" t="s">
        <v>1040</v>
      </c>
      <c r="B107" s="318">
        <v>2.706257614569995E-2</v>
      </c>
      <c r="C107" s="318">
        <v>3.2136809173018657E-2</v>
      </c>
      <c r="D107" s="318">
        <v>3.2136809173018657E-2</v>
      </c>
      <c r="E107" s="318">
        <v>3.3828220182124932E-2</v>
      </c>
      <c r="F107" s="318">
        <v>3.5519631191231152E-2</v>
      </c>
      <c r="G107" s="318">
        <v>4.0593864218549887E-2</v>
      </c>
      <c r="H107" s="318">
        <v>4.2285275227656127E-2</v>
      </c>
      <c r="I107" s="318">
        <v>4.5668097245868643E-2</v>
      </c>
      <c r="J107" s="318">
        <v>4.7359508254974869E-2</v>
      </c>
      <c r="K107" s="318">
        <v>4.7359508254974869E-2</v>
      </c>
      <c r="L107" s="318">
        <v>5.0742330273187357E-2</v>
      </c>
      <c r="M107" s="318">
        <v>4.9050919264081137E-2</v>
      </c>
      <c r="N107" s="318">
        <v>5.1924422137822827E-2</v>
      </c>
      <c r="O107" s="318">
        <v>5.9199385318718607E-2</v>
      </c>
      <c r="P107" s="318">
        <v>5.3059408120755457E-2</v>
      </c>
      <c r="Q107" s="318">
        <v>5.7730294310229781E-2</v>
      </c>
      <c r="R107" s="318">
        <v>4.6698151783681259E-2</v>
      </c>
      <c r="S107" s="318">
        <v>4.8803833276107191E-2</v>
      </c>
      <c r="T107" s="318">
        <v>4.5731682386636267E-2</v>
      </c>
      <c r="U107" s="318">
        <v>4.8519865144050427E-2</v>
      </c>
      <c r="V107" s="318">
        <v>4.7917191671953789E-2</v>
      </c>
      <c r="W107" s="318">
        <v>4.8507161478334657E-2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0.79277732181441574</v>
      </c>
      <c r="C110" s="225">
        <v>0.94142306965461819</v>
      </c>
      <c r="D110" s="225">
        <v>0.94142306965461819</v>
      </c>
      <c r="E110" s="225">
        <v>0.99097165226801953</v>
      </c>
      <c r="F110" s="225">
        <v>1.04052023488142</v>
      </c>
      <c r="G110" s="225">
        <v>1.189165982721623</v>
      </c>
      <c r="H110" s="225">
        <v>1.238714565335024</v>
      </c>
      <c r="I110" s="225">
        <v>1.337811730561826</v>
      </c>
      <c r="J110" s="225">
        <v>1.387360313175227</v>
      </c>
      <c r="K110" s="225">
        <v>1.387360313175227</v>
      </c>
      <c r="L110" s="225">
        <v>1.486457478402029</v>
      </c>
      <c r="M110" s="225">
        <v>1.4369088957886269</v>
      </c>
      <c r="N110" s="225">
        <v>2.175430519641369</v>
      </c>
      <c r="O110" s="225">
        <v>1.734200391469034</v>
      </c>
      <c r="P110" s="225">
        <v>3.050062099933124</v>
      </c>
      <c r="Q110" s="225">
        <v>4.2108531575427532</v>
      </c>
      <c r="R110" s="225">
        <v>4.4353683003725992</v>
      </c>
      <c r="S110" s="225">
        <v>4.581064297315371</v>
      </c>
      <c r="T110" s="225">
        <v>5.4743479507022066</v>
      </c>
      <c r="U110" s="225">
        <v>5.7275246011273522</v>
      </c>
      <c r="V110" s="225">
        <v>5.8182860418458002</v>
      </c>
      <c r="W110" s="225">
        <v>5.4962917746955133</v>
      </c>
      <c r="DA110" s="89" t="s">
        <v>1090</v>
      </c>
    </row>
    <row r="111" spans="1:105" ht="12" customHeight="1" x14ac:dyDescent="0.25">
      <c r="A111" s="55" t="s">
        <v>92</v>
      </c>
      <c r="B111" s="261">
        <v>1.297941807310287E-2</v>
      </c>
      <c r="C111" s="261">
        <v>1.541305896180965E-2</v>
      </c>
      <c r="D111" s="261">
        <v>1.541305896180965E-2</v>
      </c>
      <c r="E111" s="261">
        <v>1.6224272591378579E-2</v>
      </c>
      <c r="F111" s="261">
        <v>1.7035486220947509E-2</v>
      </c>
      <c r="G111" s="261">
        <v>1.9469127109654299E-2</v>
      </c>
      <c r="H111" s="261">
        <v>2.0280340739223222E-2</v>
      </c>
      <c r="I111" s="261">
        <v>2.1902767998361081E-2</v>
      </c>
      <c r="J111" s="261">
        <v>2.2713981627930022E-2</v>
      </c>
      <c r="K111" s="261">
        <v>2.2713981627930022E-2</v>
      </c>
      <c r="L111" s="261">
        <v>2.4336408887067871E-2</v>
      </c>
      <c r="M111" s="261">
        <v>2.3525195257498931E-2</v>
      </c>
      <c r="N111" s="261">
        <v>3.2825131639910458E-2</v>
      </c>
      <c r="O111" s="261">
        <v>2.839247703491252E-2</v>
      </c>
      <c r="P111" s="261">
        <v>4.1870508021724248E-2</v>
      </c>
      <c r="Q111" s="261">
        <v>4.0358040969562463E-2</v>
      </c>
      <c r="R111" s="261">
        <v>4.7145578164654402E-2</v>
      </c>
      <c r="S111" s="261">
        <v>4.7683534333571663E-2</v>
      </c>
      <c r="T111" s="261">
        <v>4.8239242569730972E-2</v>
      </c>
      <c r="U111" s="261">
        <v>5.1112954305951842E-2</v>
      </c>
      <c r="V111" s="261">
        <v>5.4929126411483557E-2</v>
      </c>
      <c r="W111" s="261">
        <v>5.4178591260204148E-2</v>
      </c>
      <c r="DA111" s="67" t="s">
        <v>1091</v>
      </c>
    </row>
    <row r="112" spans="1:105" ht="12" customHeight="1" x14ac:dyDescent="0.25">
      <c r="A112" s="202" t="s">
        <v>93</v>
      </c>
      <c r="B112" s="226">
        <v>0.1035773659884221</v>
      </c>
      <c r="C112" s="226">
        <v>0.12299812211125109</v>
      </c>
      <c r="D112" s="226">
        <v>0.12299812211125109</v>
      </c>
      <c r="E112" s="226">
        <v>0.1294717074855275</v>
      </c>
      <c r="F112" s="226">
        <v>0.13594529285980389</v>
      </c>
      <c r="G112" s="226">
        <v>0.15536604898263301</v>
      </c>
      <c r="H112" s="226">
        <v>0.16183963435690929</v>
      </c>
      <c r="I112" s="226">
        <v>0.17478680510546221</v>
      </c>
      <c r="J112" s="226">
        <v>0.1812603904797386</v>
      </c>
      <c r="K112" s="226">
        <v>0.1812603904797386</v>
      </c>
      <c r="L112" s="226">
        <v>0.19420756122829119</v>
      </c>
      <c r="M112" s="226">
        <v>0.1877339758540148</v>
      </c>
      <c r="N112" s="226">
        <v>0.26194862160506288</v>
      </c>
      <c r="O112" s="226">
        <v>0.22657548809967321</v>
      </c>
      <c r="P112" s="226">
        <v>0.33413184697967951</v>
      </c>
      <c r="Q112" s="226">
        <v>0.32206217232054868</v>
      </c>
      <c r="R112" s="226">
        <v>0.37622756095788379</v>
      </c>
      <c r="S112" s="226">
        <v>0.38052051790555619</v>
      </c>
      <c r="T112" s="226">
        <v>0.38495513855151048</v>
      </c>
      <c r="U112" s="226">
        <v>0.40788771461704248</v>
      </c>
      <c r="V112" s="226">
        <v>0.43834124131779478</v>
      </c>
      <c r="W112" s="226">
        <v>0.43235187772588302</v>
      </c>
      <c r="DA112" s="174" t="s">
        <v>1092</v>
      </c>
    </row>
    <row r="113" spans="1:105" ht="12" customHeight="1" x14ac:dyDescent="0.25">
      <c r="A113" s="202" t="s">
        <v>94</v>
      </c>
      <c r="B113" s="226">
        <v>0.12699532990729531</v>
      </c>
      <c r="C113" s="226">
        <v>0.15080695426491311</v>
      </c>
      <c r="D113" s="226">
        <v>0.15080695426491311</v>
      </c>
      <c r="E113" s="226">
        <v>0.15874416238411909</v>
      </c>
      <c r="F113" s="226">
        <v>0.16668137050332499</v>
      </c>
      <c r="G113" s="226">
        <v>0.1904929948609429</v>
      </c>
      <c r="H113" s="226">
        <v>0.19843020298014891</v>
      </c>
      <c r="I113" s="226">
        <v>0.21430461921856081</v>
      </c>
      <c r="J113" s="226">
        <v>0.22224182733776671</v>
      </c>
      <c r="K113" s="226">
        <v>0.22224182733776671</v>
      </c>
      <c r="L113" s="226">
        <v>0.23811624357617861</v>
      </c>
      <c r="M113" s="226">
        <v>0.23017903545697249</v>
      </c>
      <c r="N113" s="226">
        <v>0.3211729831323839</v>
      </c>
      <c r="O113" s="226">
        <v>0.27780228417220842</v>
      </c>
      <c r="P113" s="226">
        <v>0.40967622351452271</v>
      </c>
      <c r="Q113" s="226">
        <v>0.39487769778853188</v>
      </c>
      <c r="R113" s="226">
        <v>0.46128942137227441</v>
      </c>
      <c r="S113" s="226">
        <v>0.46655297947345659</v>
      </c>
      <c r="T113" s="226">
        <v>0.47199023023352737</v>
      </c>
      <c r="U113" s="226">
        <v>0.50010766723604738</v>
      </c>
      <c r="V113" s="226">
        <v>0.53744647802058632</v>
      </c>
      <c r="W113" s="226">
        <v>0.53010297012162533</v>
      </c>
      <c r="DA113" s="174" t="s">
        <v>1093</v>
      </c>
    </row>
    <row r="114" spans="1:105" ht="12" customHeight="1" x14ac:dyDescent="0.25">
      <c r="A114" s="202" t="s">
        <v>95</v>
      </c>
      <c r="B114" s="226">
        <v>0.2351610206155734</v>
      </c>
      <c r="C114" s="226">
        <v>0.27925371198099319</v>
      </c>
      <c r="D114" s="226">
        <v>0.27925371198099319</v>
      </c>
      <c r="E114" s="226">
        <v>0.29395127576946672</v>
      </c>
      <c r="F114" s="226">
        <v>0.30864883955793998</v>
      </c>
      <c r="G114" s="226">
        <v>0.35274153092335991</v>
      </c>
      <c r="H114" s="226">
        <v>0.36743909471183339</v>
      </c>
      <c r="I114" s="226">
        <v>0.39683422228878001</v>
      </c>
      <c r="J114" s="226">
        <v>0.41153178607725338</v>
      </c>
      <c r="K114" s="226">
        <v>0.41153178607725338</v>
      </c>
      <c r="L114" s="226">
        <v>0.44092691365419989</v>
      </c>
      <c r="M114" s="226">
        <v>0.42622934986572653</v>
      </c>
      <c r="N114" s="226">
        <v>0.59472554276360856</v>
      </c>
      <c r="O114" s="226">
        <v>0.51441473259656667</v>
      </c>
      <c r="P114" s="226">
        <v>0.75860961906186319</v>
      </c>
      <c r="Q114" s="226">
        <v>0.73120674987076595</v>
      </c>
      <c r="R114" s="226">
        <v>0.8541833090103248</v>
      </c>
      <c r="S114" s="226">
        <v>0.86392999572744178</v>
      </c>
      <c r="T114" s="226">
        <v>0.87399831429486008</v>
      </c>
      <c r="U114" s="226">
        <v>0.92606420669762313</v>
      </c>
      <c r="V114" s="226">
        <v>0.99520559055066526</v>
      </c>
      <c r="W114" s="226">
        <v>0.98160739907638928</v>
      </c>
      <c r="DA114" s="174" t="s">
        <v>1094</v>
      </c>
    </row>
    <row r="115" spans="1:105" ht="12" customHeight="1" x14ac:dyDescent="0.25">
      <c r="A115" s="56" t="s">
        <v>96</v>
      </c>
      <c r="B115" s="262">
        <v>1.4497481039062531E-2</v>
      </c>
      <c r="C115" s="262">
        <v>1.7215758733886751E-2</v>
      </c>
      <c r="D115" s="262">
        <v>1.7215758733886751E-2</v>
      </c>
      <c r="E115" s="262">
        <v>1.8121851298828161E-2</v>
      </c>
      <c r="F115" s="262">
        <v>1.9027943863769551E-2</v>
      </c>
      <c r="G115" s="262">
        <v>2.1746221558593789E-2</v>
      </c>
      <c r="H115" s="262">
        <v>2.2652314123535199E-2</v>
      </c>
      <c r="I115" s="262">
        <v>2.446449925341802E-2</v>
      </c>
      <c r="J115" s="262">
        <v>2.537059181835943E-2</v>
      </c>
      <c r="K115" s="262">
        <v>2.537059181835943E-2</v>
      </c>
      <c r="L115" s="262">
        <v>2.718277694824224E-2</v>
      </c>
      <c r="M115" s="262">
        <v>2.627668438330082E-2</v>
      </c>
      <c r="N115" s="262">
        <v>3.4999049983717237E-2</v>
      </c>
      <c r="O115" s="262">
        <v>3.1713239772949292E-2</v>
      </c>
      <c r="P115" s="262">
        <v>4.9800886529664412E-2</v>
      </c>
      <c r="Q115" s="262">
        <v>0.12683557080090371</v>
      </c>
      <c r="R115" s="262">
        <v>0.133278215505924</v>
      </c>
      <c r="S115" s="262">
        <v>0.14050380829138351</v>
      </c>
      <c r="T115" s="262">
        <v>0.40912652538431932</v>
      </c>
      <c r="U115" s="262">
        <v>0.41524810598261669</v>
      </c>
      <c r="V115" s="262">
        <v>0.41165811224973209</v>
      </c>
      <c r="W115" s="262">
        <v>0.40394025723568611</v>
      </c>
      <c r="DA115" s="68" t="s">
        <v>1095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7.0048958437176276E-3</v>
      </c>
      <c r="O116" s="228">
        <v>0</v>
      </c>
      <c r="P116" s="228">
        <v>1.6348728849944798E-2</v>
      </c>
      <c r="Q116" s="228">
        <v>4.2798412267188037E-2</v>
      </c>
      <c r="R116" s="228">
        <v>3.5194793154467018E-2</v>
      </c>
      <c r="S116" s="228">
        <v>4.1549288116992773E-2</v>
      </c>
      <c r="T116" s="228">
        <v>2.077988234515674E-2</v>
      </c>
      <c r="U116" s="228">
        <v>2.6521882669448771E-2</v>
      </c>
      <c r="V116" s="228">
        <v>2.2100574626808641E-2</v>
      </c>
      <c r="W116" s="228">
        <v>1.9560621785244491E-2</v>
      </c>
      <c r="DA116" s="69" t="s">
        <v>1096</v>
      </c>
    </row>
    <row r="117" spans="1:105" ht="12" customHeight="1" x14ac:dyDescent="0.25">
      <c r="A117" s="37" t="s">
        <v>162</v>
      </c>
      <c r="B117" s="228">
        <v>0</v>
      </c>
      <c r="C117" s="228">
        <v>0</v>
      </c>
      <c r="D117" s="228">
        <v>0</v>
      </c>
      <c r="E117" s="228">
        <v>0</v>
      </c>
      <c r="F117" s="228">
        <v>0</v>
      </c>
      <c r="G117" s="228">
        <v>0</v>
      </c>
      <c r="H117" s="228">
        <v>0</v>
      </c>
      <c r="I117" s="228">
        <v>0</v>
      </c>
      <c r="J117" s="228">
        <v>0</v>
      </c>
      <c r="K117" s="228">
        <v>0</v>
      </c>
      <c r="L117" s="228">
        <v>0</v>
      </c>
      <c r="M117" s="228">
        <v>0</v>
      </c>
      <c r="N117" s="228">
        <v>0</v>
      </c>
      <c r="O117" s="228">
        <v>0</v>
      </c>
      <c r="P117" s="228">
        <v>0</v>
      </c>
      <c r="Q117" s="228">
        <v>0</v>
      </c>
      <c r="R117" s="228">
        <v>0</v>
      </c>
      <c r="S117" s="228">
        <v>0</v>
      </c>
      <c r="T117" s="228">
        <v>0</v>
      </c>
      <c r="U117" s="228">
        <v>0</v>
      </c>
      <c r="V117" s="228">
        <v>0</v>
      </c>
      <c r="W117" s="228">
        <v>0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0.32242216662336798</v>
      </c>
      <c r="U118" s="228">
        <v>0.32130762072282543</v>
      </c>
      <c r="V118" s="228">
        <v>0.32120142057166567</v>
      </c>
      <c r="W118" s="228">
        <v>0.31952200204856412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1.4497481039062531E-2</v>
      </c>
      <c r="C120" s="228">
        <v>1.7215758733886751E-2</v>
      </c>
      <c r="D120" s="228">
        <v>1.7215758733886751E-2</v>
      </c>
      <c r="E120" s="228">
        <v>1.8121851298828161E-2</v>
      </c>
      <c r="F120" s="228">
        <v>1.9027943863769551E-2</v>
      </c>
      <c r="G120" s="228">
        <v>2.1746221558593789E-2</v>
      </c>
      <c r="H120" s="228">
        <v>2.2652314123535199E-2</v>
      </c>
      <c r="I120" s="228">
        <v>2.446449925341802E-2</v>
      </c>
      <c r="J120" s="228">
        <v>2.537059181835943E-2</v>
      </c>
      <c r="K120" s="228">
        <v>2.537059181835943E-2</v>
      </c>
      <c r="L120" s="228">
        <v>2.718277694824224E-2</v>
      </c>
      <c r="M120" s="228">
        <v>2.627668438330082E-2</v>
      </c>
      <c r="N120" s="228">
        <v>2.7994154139999609E-2</v>
      </c>
      <c r="O120" s="228">
        <v>3.1713239772949292E-2</v>
      </c>
      <c r="P120" s="228">
        <v>3.3452157679719617E-2</v>
      </c>
      <c r="Q120" s="228">
        <v>8.4037158533715711E-2</v>
      </c>
      <c r="R120" s="228">
        <v>9.808342235145702E-2</v>
      </c>
      <c r="S120" s="228">
        <v>9.8954520174390673E-2</v>
      </c>
      <c r="T120" s="228">
        <v>6.5924476415794478E-2</v>
      </c>
      <c r="U120" s="228">
        <v>6.741860259034263E-2</v>
      </c>
      <c r="V120" s="228">
        <v>6.8356117051257825E-2</v>
      </c>
      <c r="W120" s="228">
        <v>6.4857633401877418E-2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1.4899138983035941E-4</v>
      </c>
      <c r="C121" s="263">
        <f t="shared" si="4"/>
        <v>1.769272754235516E-4</v>
      </c>
      <c r="D121" s="263">
        <f t="shared" si="4"/>
        <v>1.769272754235516E-4</v>
      </c>
      <c r="E121" s="263">
        <f t="shared" si="4"/>
        <v>1.862392372879491E-4</v>
      </c>
      <c r="F121" s="263">
        <f t="shared" si="4"/>
        <v>1.9555119915234649E-4</v>
      </c>
      <c r="G121" s="263">
        <f t="shared" si="4"/>
        <v>2.234870847455389E-4</v>
      </c>
      <c r="H121" s="263">
        <f t="shared" si="4"/>
        <v>2.327990466099364E-4</v>
      </c>
      <c r="I121" s="263">
        <f t="shared" si="4"/>
        <v>2.5142297033873141E-4</v>
      </c>
      <c r="J121" s="263">
        <f t="shared" si="4"/>
        <v>2.6073493220312891E-4</v>
      </c>
      <c r="K121" s="263">
        <f t="shared" si="4"/>
        <v>2.6073493220312891E-4</v>
      </c>
      <c r="L121" s="263">
        <f t="shared" si="4"/>
        <v>2.793588559319236E-4</v>
      </c>
      <c r="M121" s="263">
        <f t="shared" si="4"/>
        <v>2.7004689406752609E-4</v>
      </c>
      <c r="N121" s="263">
        <f t="shared" si="4"/>
        <v>0.17072046054833304</v>
      </c>
      <c r="O121" s="263">
        <f t="shared" si="4"/>
        <v>3.2591866525391111E-4</v>
      </c>
      <c r="P121" s="263">
        <f t="shared" si="4"/>
        <v>0.41272866919681994</v>
      </c>
      <c r="Q121" s="263">
        <f t="shared" si="4"/>
        <v>1.0352020486447295</v>
      </c>
      <c r="R121" s="263">
        <f t="shared" si="4"/>
        <v>0.89751893112408165</v>
      </c>
      <c r="S121" s="263">
        <f t="shared" si="4"/>
        <v>0.95578855952303821</v>
      </c>
      <c r="T121" s="263">
        <f t="shared" si="4"/>
        <v>1.2278690044955978</v>
      </c>
      <c r="U121" s="263">
        <f t="shared" si="4"/>
        <v>1.2715811124873748</v>
      </c>
      <c r="V121" s="263">
        <f t="shared" si="4"/>
        <v>1.2046514948343798</v>
      </c>
      <c r="W121" s="263">
        <f t="shared" si="4"/>
        <v>1.0364012082960181</v>
      </c>
      <c r="DA121" s="70"/>
    </row>
    <row r="122" spans="1:105" ht="12" customHeight="1" x14ac:dyDescent="0.25">
      <c r="A122" s="60" t="s">
        <v>1054</v>
      </c>
      <c r="B122" s="264">
        <v>0</v>
      </c>
      <c r="C122" s="264">
        <v>0</v>
      </c>
      <c r="D122" s="264">
        <v>0</v>
      </c>
      <c r="E122" s="264">
        <v>0</v>
      </c>
      <c r="F122" s="264">
        <v>0</v>
      </c>
      <c r="G122" s="264">
        <v>0</v>
      </c>
      <c r="H122" s="264">
        <v>0</v>
      </c>
      <c r="I122" s="264">
        <v>0</v>
      </c>
      <c r="J122" s="264">
        <v>0</v>
      </c>
      <c r="K122" s="264">
        <v>0</v>
      </c>
      <c r="L122" s="264">
        <v>0</v>
      </c>
      <c r="M122" s="264">
        <v>0</v>
      </c>
      <c r="N122" s="264">
        <v>0.170343659218963</v>
      </c>
      <c r="O122" s="264">
        <v>0</v>
      </c>
      <c r="P122" s="264">
        <v>0.41224803553913791</v>
      </c>
      <c r="Q122" s="264">
        <v>1.033993122361458</v>
      </c>
      <c r="R122" s="264">
        <v>0.8961909591493078</v>
      </c>
      <c r="S122" s="264">
        <v>0.95440117329842278</v>
      </c>
      <c r="T122" s="264">
        <v>1.225885702541355</v>
      </c>
      <c r="U122" s="264">
        <v>1.2695133866536381</v>
      </c>
      <c r="V122" s="264">
        <v>1.202612834448517</v>
      </c>
      <c r="W122" s="264">
        <v>1.034390403555804</v>
      </c>
      <c r="DA122" s="72" t="s">
        <v>1101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7.716782734092395E-2</v>
      </c>
      <c r="T125" s="231">
        <v>9.624338674024463E-2</v>
      </c>
      <c r="U125" s="231">
        <v>0.10661859138368231</v>
      </c>
      <c r="V125" s="231">
        <v>0.1279837707081535</v>
      </c>
      <c r="W125" s="231">
        <v>0.1207089169015045</v>
      </c>
      <c r="DA125" s="73" t="s">
        <v>1104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0.170343659218963</v>
      </c>
      <c r="O126" s="231">
        <v>0</v>
      </c>
      <c r="P126" s="231">
        <v>0.13423489169001951</v>
      </c>
      <c r="Q126" s="231">
        <v>0.23191545925407911</v>
      </c>
      <c r="R126" s="231">
        <v>0.31763571089780462</v>
      </c>
      <c r="S126" s="231">
        <v>0.3621898467294577</v>
      </c>
      <c r="T126" s="231">
        <v>0.40267721606002238</v>
      </c>
      <c r="U126" s="231">
        <v>0.53435411802295574</v>
      </c>
      <c r="V126" s="231">
        <v>0.50110457240622464</v>
      </c>
      <c r="W126" s="231">
        <v>0.61494427491286296</v>
      </c>
      <c r="DA126" s="73" t="s">
        <v>1105</v>
      </c>
    </row>
    <row r="127" spans="1:105" ht="12" customHeight="1" x14ac:dyDescent="0.25">
      <c r="A127" s="64" t="s">
        <v>70</v>
      </c>
      <c r="B127" s="231">
        <v>0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0.2355229714351445</v>
      </c>
      <c r="R127" s="231">
        <v>0.31562289160629048</v>
      </c>
      <c r="S127" s="231">
        <v>0.24462117358598079</v>
      </c>
      <c r="T127" s="231">
        <v>0.46382153533315662</v>
      </c>
      <c r="U127" s="231">
        <v>0.36687079972831738</v>
      </c>
      <c r="V127" s="231">
        <v>0.36430066157022528</v>
      </c>
      <c r="W127" s="231">
        <v>0.14314398355480579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1107</v>
      </c>
    </row>
    <row r="129" spans="1:105" ht="12" customHeight="1" x14ac:dyDescent="0.25">
      <c r="A129" s="64" t="s">
        <v>162</v>
      </c>
      <c r="B129" s="231">
        <v>0</v>
      </c>
      <c r="C129" s="231">
        <v>0</v>
      </c>
      <c r="D129" s="231">
        <v>0</v>
      </c>
      <c r="E129" s="231">
        <v>0</v>
      </c>
      <c r="F129" s="231">
        <v>0</v>
      </c>
      <c r="G129" s="231">
        <v>0</v>
      </c>
      <c r="H129" s="231">
        <v>0</v>
      </c>
      <c r="I129" s="231">
        <v>0</v>
      </c>
      <c r="J129" s="231">
        <v>0</v>
      </c>
      <c r="K129" s="231">
        <v>0</v>
      </c>
      <c r="L129" s="231">
        <v>0</v>
      </c>
      <c r="M129" s="231">
        <v>0</v>
      </c>
      <c r="N129" s="231">
        <v>0</v>
      </c>
      <c r="O129" s="231">
        <v>0</v>
      </c>
      <c r="P129" s="231">
        <v>0</v>
      </c>
      <c r="Q129" s="231">
        <v>0</v>
      </c>
      <c r="R129" s="231">
        <v>0</v>
      </c>
      <c r="S129" s="231">
        <v>0</v>
      </c>
      <c r="T129" s="231">
        <v>0</v>
      </c>
      <c r="U129" s="231">
        <v>0</v>
      </c>
      <c r="V129" s="231">
        <v>0</v>
      </c>
      <c r="W129" s="231">
        <v>0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0.2780131438491184</v>
      </c>
      <c r="Q131" s="231">
        <v>0.56655469167223416</v>
      </c>
      <c r="R131" s="231">
        <v>0.26293235664521258</v>
      </c>
      <c r="S131" s="231">
        <v>0.27042232564206031</v>
      </c>
      <c r="T131" s="231">
        <v>0.26314356440793119</v>
      </c>
      <c r="U131" s="231">
        <v>0.26166987751868293</v>
      </c>
      <c r="V131" s="231">
        <v>0.2092238297639131</v>
      </c>
      <c r="W131" s="231">
        <v>0.15559322818663129</v>
      </c>
      <c r="DA131" s="73" t="s">
        <v>1110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1111</v>
      </c>
    </row>
    <row r="133" spans="1:105" ht="12" customHeight="1" x14ac:dyDescent="0.25">
      <c r="A133" s="60" t="s">
        <v>1066</v>
      </c>
      <c r="B133" s="264">
        <v>1.4899138983035941E-4</v>
      </c>
      <c r="C133" s="264">
        <v>1.769272754235516E-4</v>
      </c>
      <c r="D133" s="264">
        <v>1.769272754235516E-4</v>
      </c>
      <c r="E133" s="264">
        <v>1.862392372879491E-4</v>
      </c>
      <c r="F133" s="264">
        <v>1.9555119915234649E-4</v>
      </c>
      <c r="G133" s="264">
        <v>2.234870847455389E-4</v>
      </c>
      <c r="H133" s="264">
        <v>2.327990466099364E-4</v>
      </c>
      <c r="I133" s="264">
        <v>2.5142297033873141E-4</v>
      </c>
      <c r="J133" s="264">
        <v>2.6073493220312891E-4</v>
      </c>
      <c r="K133" s="264">
        <v>2.6073493220312891E-4</v>
      </c>
      <c r="L133" s="264">
        <v>2.793588559319236E-4</v>
      </c>
      <c r="M133" s="264">
        <v>2.7004689406752609E-4</v>
      </c>
      <c r="N133" s="264">
        <v>3.7680132937004622E-4</v>
      </c>
      <c r="O133" s="264">
        <v>3.2591866525391111E-4</v>
      </c>
      <c r="P133" s="264">
        <v>4.8063365768204782E-4</v>
      </c>
      <c r="Q133" s="264">
        <v>1.2089262832715639E-3</v>
      </c>
      <c r="R133" s="264">
        <v>1.3279719747738259E-3</v>
      </c>
      <c r="S133" s="264">
        <v>1.387386224615384E-3</v>
      </c>
      <c r="T133" s="264">
        <v>1.9833019542428408E-3</v>
      </c>
      <c r="U133" s="264">
        <v>2.06772583373678E-3</v>
      </c>
      <c r="V133" s="264">
        <v>2.038660385862842E-3</v>
      </c>
      <c r="W133" s="264">
        <v>2.010804740214141E-3</v>
      </c>
      <c r="DA133" s="72" t="s">
        <v>1112</v>
      </c>
    </row>
    <row r="134" spans="1:105" ht="12" customHeight="1" x14ac:dyDescent="0.25">
      <c r="A134" s="57" t="s">
        <v>1012</v>
      </c>
      <c r="B134" s="263">
        <v>4.9488519385557997E-2</v>
      </c>
      <c r="C134" s="263">
        <v>5.8767616770350098E-2</v>
      </c>
      <c r="D134" s="263">
        <v>5.8767616770350098E-2</v>
      </c>
      <c r="E134" s="263">
        <v>6.186064923194752E-2</v>
      </c>
      <c r="F134" s="263">
        <v>6.4953681693544818E-2</v>
      </c>
      <c r="G134" s="263">
        <v>7.4232779078336975E-2</v>
      </c>
      <c r="H134" s="263">
        <v>7.7325811539934342E-2</v>
      </c>
      <c r="I134" s="263">
        <v>8.3511876463129103E-2</v>
      </c>
      <c r="J134" s="263">
        <v>8.6604908924726498E-2</v>
      </c>
      <c r="K134" s="263">
        <v>8.6604908924726498E-2</v>
      </c>
      <c r="L134" s="263">
        <v>9.2790973847921204E-2</v>
      </c>
      <c r="M134" s="263">
        <v>8.969794138632381E-2</v>
      </c>
      <c r="N134" s="263">
        <v>0.1078065654556678</v>
      </c>
      <c r="O134" s="263">
        <v>0.10825613615590809</v>
      </c>
      <c r="P134" s="263">
        <v>0.1906303672297206</v>
      </c>
      <c r="Q134" s="263">
        <v>0.51605617969024575</v>
      </c>
      <c r="R134" s="263">
        <v>0.49794846972259899</v>
      </c>
      <c r="S134" s="263">
        <v>0.53063286369501061</v>
      </c>
      <c r="T134" s="263">
        <v>0.70222574817668904</v>
      </c>
      <c r="U134" s="263">
        <v>0.72893168684621323</v>
      </c>
      <c r="V134" s="263">
        <v>0.69824465513025247</v>
      </c>
      <c r="W134" s="263">
        <v>0.61716356677682938</v>
      </c>
      <c r="DA134" s="70" t="s">
        <v>1113</v>
      </c>
    </row>
    <row r="135" spans="1:105" ht="12" customHeight="1" x14ac:dyDescent="0.25">
      <c r="A135" s="60" t="s">
        <v>1014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7.7024662154767359E-2</v>
      </c>
      <c r="O135" s="264">
        <v>0</v>
      </c>
      <c r="P135" s="264">
        <v>0.1582498704484413</v>
      </c>
      <c r="Q135" s="264">
        <v>0.47024483691267371</v>
      </c>
      <c r="R135" s="264">
        <v>0.43687869907592458</v>
      </c>
      <c r="S135" s="264">
        <v>0.47120677138832667</v>
      </c>
      <c r="T135" s="264">
        <v>0.6199607860978853</v>
      </c>
      <c r="U135" s="264">
        <v>0.64235752939712409</v>
      </c>
      <c r="V135" s="264">
        <v>0.60400693684258133</v>
      </c>
      <c r="W135" s="264">
        <v>0.50093629332453649</v>
      </c>
      <c r="DA135" s="72" t="s">
        <v>1114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5.3162466794056819E-2</v>
      </c>
      <c r="T137" s="297">
        <v>6.1976227420447401E-2</v>
      </c>
      <c r="U137" s="297">
        <v>6.7954255128166802E-2</v>
      </c>
      <c r="V137" s="297">
        <v>7.7817536681451846E-2</v>
      </c>
      <c r="W137" s="297">
        <v>6.8807091213575422E-2</v>
      </c>
      <c r="DA137" s="122" t="s">
        <v>1116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7.7024662154767359E-2</v>
      </c>
      <c r="O138" s="297">
        <v>0</v>
      </c>
      <c r="P138" s="297">
        <v>0.1582498704484413</v>
      </c>
      <c r="Q138" s="297">
        <v>0.2333078329774062</v>
      </c>
      <c r="R138" s="297">
        <v>0.21913366136418491</v>
      </c>
      <c r="S138" s="297">
        <v>0.2495198629194525</v>
      </c>
      <c r="T138" s="297">
        <v>0.25930524231160429</v>
      </c>
      <c r="U138" s="297">
        <v>0.34057508726827812</v>
      </c>
      <c r="V138" s="297">
        <v>0.30468490831846062</v>
      </c>
      <c r="W138" s="297">
        <v>0.35053356372770172</v>
      </c>
      <c r="DA138" s="122" t="s">
        <v>1117</v>
      </c>
    </row>
    <row r="139" spans="1:105" ht="12" customHeight="1" x14ac:dyDescent="0.25">
      <c r="A139" s="59" t="s">
        <v>70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0.23693700393526751</v>
      </c>
      <c r="R139" s="297">
        <v>0.2177450377117397</v>
      </c>
      <c r="S139" s="297">
        <v>0.16852444167481731</v>
      </c>
      <c r="T139" s="297">
        <v>0.2986793163658335</v>
      </c>
      <c r="U139" s="297">
        <v>0.2338281870006792</v>
      </c>
      <c r="V139" s="297">
        <v>0.22150449184266899</v>
      </c>
      <c r="W139" s="297">
        <v>8.1595638383259381E-2</v>
      </c>
      <c r="DA139" s="122" t="s">
        <v>1118</v>
      </c>
    </row>
    <row r="140" spans="1:105" ht="12" customHeight="1" x14ac:dyDescent="0.25">
      <c r="A140" s="59" t="s">
        <v>162</v>
      </c>
      <c r="B140" s="297">
        <v>0</v>
      </c>
      <c r="C140" s="297">
        <v>0</v>
      </c>
      <c r="D140" s="297">
        <v>0</v>
      </c>
      <c r="E140" s="297">
        <v>0</v>
      </c>
      <c r="F140" s="297">
        <v>0</v>
      </c>
      <c r="G140" s="297">
        <v>0</v>
      </c>
      <c r="H140" s="297">
        <v>0</v>
      </c>
      <c r="I140" s="297">
        <v>0</v>
      </c>
      <c r="J140" s="297">
        <v>0</v>
      </c>
      <c r="K140" s="297">
        <v>0</v>
      </c>
      <c r="L140" s="297">
        <v>0</v>
      </c>
      <c r="M140" s="297">
        <v>0</v>
      </c>
      <c r="N140" s="297">
        <v>0</v>
      </c>
      <c r="O140" s="297">
        <v>0</v>
      </c>
      <c r="P140" s="297">
        <v>0</v>
      </c>
      <c r="Q140" s="297">
        <v>0</v>
      </c>
      <c r="R140" s="297">
        <v>0</v>
      </c>
      <c r="S140" s="297">
        <v>0</v>
      </c>
      <c r="T140" s="297">
        <v>0</v>
      </c>
      <c r="U140" s="297">
        <v>0</v>
      </c>
      <c r="V140" s="297">
        <v>0</v>
      </c>
      <c r="W140" s="297">
        <v>0</v>
      </c>
      <c r="DA140" s="122" t="s">
        <v>1119</v>
      </c>
    </row>
    <row r="141" spans="1:105" ht="12" customHeight="1" x14ac:dyDescent="0.25">
      <c r="A141" s="60" t="s">
        <v>1021</v>
      </c>
      <c r="B141" s="264">
        <v>4.9488519385557997E-2</v>
      </c>
      <c r="C141" s="264">
        <v>5.8767616770350098E-2</v>
      </c>
      <c r="D141" s="264">
        <v>5.8767616770350098E-2</v>
      </c>
      <c r="E141" s="264">
        <v>6.186064923194752E-2</v>
      </c>
      <c r="F141" s="264">
        <v>6.4953681693544818E-2</v>
      </c>
      <c r="G141" s="264">
        <v>7.4232779078336975E-2</v>
      </c>
      <c r="H141" s="264">
        <v>7.7325811539934342E-2</v>
      </c>
      <c r="I141" s="264">
        <v>8.3511876463129103E-2</v>
      </c>
      <c r="J141" s="264">
        <v>8.6604908924726498E-2</v>
      </c>
      <c r="K141" s="264">
        <v>8.6604908924726498E-2</v>
      </c>
      <c r="L141" s="264">
        <v>9.2790973847921204E-2</v>
      </c>
      <c r="M141" s="264">
        <v>8.969794138632381E-2</v>
      </c>
      <c r="N141" s="264">
        <v>3.0781903300900401E-2</v>
      </c>
      <c r="O141" s="264">
        <v>0.10825613615590809</v>
      </c>
      <c r="P141" s="264">
        <v>3.2380496781279307E-2</v>
      </c>
      <c r="Q141" s="264">
        <v>4.5811342777572039E-2</v>
      </c>
      <c r="R141" s="264">
        <v>6.1069770646674452E-2</v>
      </c>
      <c r="S141" s="264">
        <v>5.94260923066839E-2</v>
      </c>
      <c r="T141" s="264">
        <v>8.2264962078803738E-2</v>
      </c>
      <c r="U141" s="264">
        <v>8.6574157449089195E-2</v>
      </c>
      <c r="V141" s="264">
        <v>9.4237718287671149E-2</v>
      </c>
      <c r="W141" s="264">
        <v>0.1162272734522929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3.013977297963177E-2</v>
      </c>
      <c r="C142" s="263">
        <f t="shared" si="5"/>
        <v>3.5790980413312697E-2</v>
      </c>
      <c r="D142" s="263">
        <f t="shared" si="5"/>
        <v>3.5790980413312697E-2</v>
      </c>
      <c r="E142" s="263">
        <f t="shared" si="5"/>
        <v>3.7674716224539703E-2</v>
      </c>
      <c r="F142" s="263">
        <f t="shared" si="5"/>
        <v>3.9558452035766661E-2</v>
      </c>
      <c r="G142" s="263">
        <f t="shared" si="5"/>
        <v>4.5209659469447633E-2</v>
      </c>
      <c r="H142" s="263">
        <f t="shared" si="5"/>
        <v>4.7093395280674612E-2</v>
      </c>
      <c r="I142" s="263">
        <f t="shared" si="5"/>
        <v>5.086086690312859E-2</v>
      </c>
      <c r="J142" s="263">
        <f t="shared" si="5"/>
        <v>5.274460271435559E-2</v>
      </c>
      <c r="K142" s="263">
        <f t="shared" si="5"/>
        <v>5.274460271435559E-2</v>
      </c>
      <c r="L142" s="263">
        <f t="shared" si="5"/>
        <v>5.6512074336809548E-2</v>
      </c>
      <c r="M142" s="263">
        <f t="shared" si="5"/>
        <v>5.4628338525582548E-2</v>
      </c>
      <c r="N142" s="263">
        <f t="shared" si="5"/>
        <v>9.5381610667718775E-2</v>
      </c>
      <c r="O142" s="263">
        <f t="shared" si="5"/>
        <v>6.5930753392944477E-2</v>
      </c>
      <c r="P142" s="263">
        <f t="shared" si="5"/>
        <v>0.14359183962656064</v>
      </c>
      <c r="Q142" s="263">
        <f t="shared" si="5"/>
        <v>0.36084420359812264</v>
      </c>
      <c r="R142" s="263">
        <f t="shared" si="5"/>
        <v>0.36942828017716445</v>
      </c>
      <c r="S142" s="263">
        <f t="shared" si="5"/>
        <v>0.38799392184231324</v>
      </c>
      <c r="T142" s="263">
        <f t="shared" si="5"/>
        <v>0.53907544030972954</v>
      </c>
      <c r="U142" s="263">
        <f t="shared" si="5"/>
        <v>0.56106030691601338</v>
      </c>
      <c r="V142" s="263">
        <f t="shared" si="5"/>
        <v>0.54765662763180123</v>
      </c>
      <c r="W142" s="263">
        <f t="shared" si="5"/>
        <v>0.52310251695659593</v>
      </c>
      <c r="DA142" s="70"/>
    </row>
    <row r="143" spans="1:105" ht="12" customHeight="1" x14ac:dyDescent="0.25">
      <c r="A143" s="60" t="s">
        <v>1024</v>
      </c>
      <c r="B143" s="264">
        <v>0</v>
      </c>
      <c r="C143" s="264">
        <v>0</v>
      </c>
      <c r="D143" s="264">
        <v>0</v>
      </c>
      <c r="E143" s="264">
        <v>0</v>
      </c>
      <c r="F143" s="264">
        <v>0</v>
      </c>
      <c r="G143" s="264">
        <v>0</v>
      </c>
      <c r="H143" s="264">
        <v>0</v>
      </c>
      <c r="I143" s="264">
        <v>0</v>
      </c>
      <c r="J143" s="264">
        <v>0</v>
      </c>
      <c r="K143" s="264">
        <v>0</v>
      </c>
      <c r="L143" s="264">
        <v>0</v>
      </c>
      <c r="M143" s="264">
        <v>0</v>
      </c>
      <c r="N143" s="264">
        <v>0</v>
      </c>
      <c r="O143" s="264">
        <v>0</v>
      </c>
      <c r="P143" s="264">
        <v>0</v>
      </c>
      <c r="Q143" s="264">
        <v>0</v>
      </c>
      <c r="R143" s="264">
        <v>0</v>
      </c>
      <c r="S143" s="264">
        <v>0</v>
      </c>
      <c r="T143" s="264">
        <v>0</v>
      </c>
      <c r="U143" s="264">
        <v>0</v>
      </c>
      <c r="V143" s="264">
        <v>0</v>
      </c>
      <c r="W143" s="264">
        <v>0</v>
      </c>
      <c r="DA143" s="72" t="s">
        <v>1121</v>
      </c>
    </row>
    <row r="144" spans="1:105" ht="12" customHeight="1" x14ac:dyDescent="0.25">
      <c r="A144" s="60" t="s">
        <v>1026</v>
      </c>
      <c r="B144" s="264">
        <v>0</v>
      </c>
      <c r="C144" s="264">
        <v>0</v>
      </c>
      <c r="D144" s="264">
        <v>0</v>
      </c>
      <c r="E144" s="264">
        <v>0</v>
      </c>
      <c r="F144" s="264">
        <v>0</v>
      </c>
      <c r="G144" s="264">
        <v>0</v>
      </c>
      <c r="H144" s="264">
        <v>0</v>
      </c>
      <c r="I144" s="264">
        <v>0</v>
      </c>
      <c r="J144" s="264">
        <v>0</v>
      </c>
      <c r="K144" s="264">
        <v>0</v>
      </c>
      <c r="L144" s="264">
        <v>0</v>
      </c>
      <c r="M144" s="264">
        <v>0</v>
      </c>
      <c r="N144" s="264">
        <v>1.9157699080832331E-2</v>
      </c>
      <c r="O144" s="264">
        <v>0</v>
      </c>
      <c r="P144" s="264">
        <v>4.6363473978043343E-2</v>
      </c>
      <c r="Q144" s="264">
        <v>0.1162880331482623</v>
      </c>
      <c r="R144" s="264">
        <v>0.1007901133101505</v>
      </c>
      <c r="S144" s="264">
        <v>0.1073367248553803</v>
      </c>
      <c r="T144" s="264">
        <v>0.13786923155498121</v>
      </c>
      <c r="U144" s="264">
        <v>0.14277581890697871</v>
      </c>
      <c r="V144" s="264">
        <v>0.1352518485205039</v>
      </c>
      <c r="W144" s="264">
        <v>0.1163327133764942</v>
      </c>
      <c r="DA144" s="72" t="s">
        <v>1122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8.6786794512775916E-3</v>
      </c>
      <c r="T147" s="231">
        <v>1.0824012177170141E-2</v>
      </c>
      <c r="U147" s="231">
        <v>1.1990859533698609E-2</v>
      </c>
      <c r="V147" s="231">
        <v>1.4393694357037161E-2</v>
      </c>
      <c r="W147" s="231">
        <v>1.3575527947299061E-2</v>
      </c>
      <c r="DA147" s="73" t="s">
        <v>1125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1.9157699080832331E-2</v>
      </c>
      <c r="O148" s="231">
        <v>0</v>
      </c>
      <c r="P148" s="231">
        <v>1.5096726657960829E-2</v>
      </c>
      <c r="Q148" s="231">
        <v>2.608237137181376E-2</v>
      </c>
      <c r="R148" s="231">
        <v>3.5722899194530068E-2</v>
      </c>
      <c r="S148" s="231">
        <v>4.0733679936137621E-2</v>
      </c>
      <c r="T148" s="231">
        <v>4.5287091796407962E-2</v>
      </c>
      <c r="U148" s="231">
        <v>6.0096134148019703E-2</v>
      </c>
      <c r="V148" s="231">
        <v>5.6356724108219208E-2</v>
      </c>
      <c r="W148" s="231">
        <v>6.9159705880908945E-2</v>
      </c>
      <c r="DA148" s="73" t="s">
        <v>1126</v>
      </c>
    </row>
    <row r="149" spans="1:105" ht="12" customHeight="1" x14ac:dyDescent="0.25">
      <c r="A149" s="64" t="s">
        <v>70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2.6488090217541109E-2</v>
      </c>
      <c r="R149" s="231">
        <v>3.549652747944701E-2</v>
      </c>
      <c r="S149" s="231">
        <v>2.7511319492886491E-2</v>
      </c>
      <c r="T149" s="231">
        <v>5.2163687464881439E-2</v>
      </c>
      <c r="U149" s="231">
        <v>4.1260123299951962E-2</v>
      </c>
      <c r="V149" s="231">
        <v>4.0971072720349222E-2</v>
      </c>
      <c r="W149" s="231">
        <v>1.609868764559981E-2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1128</v>
      </c>
    </row>
    <row r="151" spans="1:105" ht="12" customHeight="1" x14ac:dyDescent="0.25">
      <c r="A151" s="64" t="s">
        <v>162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3.1266747320082521E-2</v>
      </c>
      <c r="Q153" s="231">
        <v>6.3717571558907407E-2</v>
      </c>
      <c r="R153" s="231">
        <v>2.9570686636173418E-2</v>
      </c>
      <c r="S153" s="231">
        <v>3.041304597507859E-2</v>
      </c>
      <c r="T153" s="231">
        <v>2.9594440116521639E-2</v>
      </c>
      <c r="U153" s="231">
        <v>2.9428701925308439E-2</v>
      </c>
      <c r="V153" s="231">
        <v>2.3530357334898281E-2</v>
      </c>
      <c r="W153" s="231">
        <v>1.7498791902686411E-2</v>
      </c>
      <c r="DA153" s="73" t="s">
        <v>1131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1132</v>
      </c>
    </row>
    <row r="155" spans="1:105" ht="12" customHeight="1" x14ac:dyDescent="0.25">
      <c r="A155" s="60" t="s">
        <v>1038</v>
      </c>
      <c r="B155" s="264">
        <v>3.013977297963177E-2</v>
      </c>
      <c r="C155" s="264">
        <v>3.5790980413312697E-2</v>
      </c>
      <c r="D155" s="264">
        <v>3.5790980413312697E-2</v>
      </c>
      <c r="E155" s="264">
        <v>3.7674716224539703E-2</v>
      </c>
      <c r="F155" s="264">
        <v>3.9558452035766661E-2</v>
      </c>
      <c r="G155" s="264">
        <v>4.5209659469447633E-2</v>
      </c>
      <c r="H155" s="264">
        <v>4.7093395280674612E-2</v>
      </c>
      <c r="I155" s="264">
        <v>5.086086690312859E-2</v>
      </c>
      <c r="J155" s="264">
        <v>5.274460271435559E-2</v>
      </c>
      <c r="K155" s="264">
        <v>5.274460271435559E-2</v>
      </c>
      <c r="L155" s="264">
        <v>5.6512074336809548E-2</v>
      </c>
      <c r="M155" s="264">
        <v>5.4628338525582548E-2</v>
      </c>
      <c r="N155" s="264">
        <v>7.6223911586886448E-2</v>
      </c>
      <c r="O155" s="264">
        <v>6.5930753392944477E-2</v>
      </c>
      <c r="P155" s="264">
        <v>9.7228365648517306E-2</v>
      </c>
      <c r="Q155" s="264">
        <v>0.24455617044986031</v>
      </c>
      <c r="R155" s="264">
        <v>0.26863816686701392</v>
      </c>
      <c r="S155" s="264">
        <v>0.28065719698693292</v>
      </c>
      <c r="T155" s="264">
        <v>0.40120620875474838</v>
      </c>
      <c r="U155" s="264">
        <v>0.41828448800903462</v>
      </c>
      <c r="V155" s="264">
        <v>0.4124047791112973</v>
      </c>
      <c r="W155" s="264">
        <v>0.40676980358010167</v>
      </c>
      <c r="DA155" s="72" t="s">
        <v>1133</v>
      </c>
    </row>
    <row r="156" spans="1:105" ht="12" customHeight="1" x14ac:dyDescent="0.25">
      <c r="A156" s="132" t="s">
        <v>1040</v>
      </c>
      <c r="B156" s="318">
        <v>0.21978942243593949</v>
      </c>
      <c r="C156" s="318">
        <v>0.26099993914267799</v>
      </c>
      <c r="D156" s="318">
        <v>0.26099993914267799</v>
      </c>
      <c r="E156" s="318">
        <v>0.27473677804492419</v>
      </c>
      <c r="F156" s="318">
        <v>0.28847361694717039</v>
      </c>
      <c r="G156" s="318">
        <v>0.32968413365390897</v>
      </c>
      <c r="H156" s="318">
        <v>0.34342097255615522</v>
      </c>
      <c r="I156" s="318">
        <v>0.37089465036064773</v>
      </c>
      <c r="J156" s="318">
        <v>0.38463148926289398</v>
      </c>
      <c r="K156" s="318">
        <v>0.38463148926289398</v>
      </c>
      <c r="L156" s="318">
        <v>0.41210516706738609</v>
      </c>
      <c r="M156" s="318">
        <v>0.39836832816513978</v>
      </c>
      <c r="N156" s="318">
        <v>0.55585055384496684</v>
      </c>
      <c r="O156" s="318">
        <v>0.48078936157861751</v>
      </c>
      <c r="P156" s="318">
        <v>0.70902213977256867</v>
      </c>
      <c r="Q156" s="318">
        <v>0.68341049385934294</v>
      </c>
      <c r="R156" s="318">
        <v>0.79834853433769237</v>
      </c>
      <c r="S156" s="318">
        <v>0.807458116523599</v>
      </c>
      <c r="T156" s="318">
        <v>0.81686830668624244</v>
      </c>
      <c r="U156" s="318">
        <v>0.86553084603846897</v>
      </c>
      <c r="V156" s="318">
        <v>0.93015271569910507</v>
      </c>
      <c r="W156" s="318">
        <v>0.91744338724628205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</v>
      </c>
      <c r="C160" s="234">
        <f t="shared" si="6"/>
        <v>0</v>
      </c>
      <c r="D160" s="234">
        <f t="shared" si="6"/>
        <v>0</v>
      </c>
      <c r="E160" s="234">
        <f t="shared" si="6"/>
        <v>0</v>
      </c>
      <c r="F160" s="234">
        <f t="shared" si="6"/>
        <v>0</v>
      </c>
      <c r="G160" s="234">
        <f t="shared" si="6"/>
        <v>0</v>
      </c>
      <c r="H160" s="234">
        <f t="shared" si="6"/>
        <v>0</v>
      </c>
      <c r="I160" s="234">
        <f t="shared" si="6"/>
        <v>0</v>
      </c>
      <c r="J160" s="234">
        <f t="shared" si="6"/>
        <v>0</v>
      </c>
      <c r="K160" s="234">
        <f t="shared" si="6"/>
        <v>0</v>
      </c>
      <c r="L160" s="234">
        <f t="shared" si="6"/>
        <v>0</v>
      </c>
      <c r="M160" s="234">
        <f t="shared" si="6"/>
        <v>0</v>
      </c>
      <c r="N160" s="234">
        <f t="shared" si="6"/>
        <v>0</v>
      </c>
      <c r="O160" s="234">
        <f t="shared" si="6"/>
        <v>0</v>
      </c>
      <c r="P160" s="234">
        <f t="shared" si="6"/>
        <v>0</v>
      </c>
      <c r="Q160" s="234">
        <f t="shared" si="6"/>
        <v>0</v>
      </c>
      <c r="R160" s="234">
        <f t="shared" si="6"/>
        <v>0</v>
      </c>
      <c r="S160" s="234">
        <f t="shared" si="6"/>
        <v>0</v>
      </c>
      <c r="T160" s="234">
        <f t="shared" si="6"/>
        <v>0</v>
      </c>
      <c r="U160" s="234">
        <f t="shared" si="6"/>
        <v>0</v>
      </c>
      <c r="V160" s="234">
        <f t="shared" si="6"/>
        <v>0</v>
      </c>
      <c r="W160" s="234">
        <f t="shared" si="6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0</v>
      </c>
      <c r="C161" s="268">
        <f t="shared" si="7"/>
        <v>0</v>
      </c>
      <c r="D161" s="268">
        <f t="shared" si="7"/>
        <v>0</v>
      </c>
      <c r="E161" s="268">
        <f t="shared" si="7"/>
        <v>0</v>
      </c>
      <c r="F161" s="268">
        <f t="shared" si="7"/>
        <v>0</v>
      </c>
      <c r="G161" s="268">
        <f t="shared" si="7"/>
        <v>0</v>
      </c>
      <c r="H161" s="268">
        <f t="shared" si="7"/>
        <v>0</v>
      </c>
      <c r="I161" s="268">
        <f t="shared" si="7"/>
        <v>0</v>
      </c>
      <c r="J161" s="268">
        <f t="shared" si="7"/>
        <v>0</v>
      </c>
      <c r="K161" s="268">
        <f t="shared" si="7"/>
        <v>0</v>
      </c>
      <c r="L161" s="268">
        <f t="shared" si="7"/>
        <v>0</v>
      </c>
      <c r="M161" s="268">
        <f t="shared" si="7"/>
        <v>0</v>
      </c>
      <c r="N161" s="268">
        <f t="shared" si="7"/>
        <v>0</v>
      </c>
      <c r="O161" s="268">
        <f t="shared" si="7"/>
        <v>0</v>
      </c>
      <c r="P161" s="268">
        <f t="shared" si="7"/>
        <v>0</v>
      </c>
      <c r="Q161" s="268">
        <f t="shared" si="7"/>
        <v>0</v>
      </c>
      <c r="R161" s="268">
        <f t="shared" si="7"/>
        <v>0</v>
      </c>
      <c r="S161" s="268">
        <f t="shared" si="7"/>
        <v>0</v>
      </c>
      <c r="T161" s="268">
        <f t="shared" si="7"/>
        <v>0</v>
      </c>
      <c r="U161" s="268">
        <f t="shared" si="7"/>
        <v>0</v>
      </c>
      <c r="V161" s="268">
        <f t="shared" si="7"/>
        <v>0</v>
      </c>
      <c r="W161" s="268">
        <f t="shared" si="7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0</v>
      </c>
      <c r="C162" s="269">
        <f t="shared" si="8"/>
        <v>0</v>
      </c>
      <c r="D162" s="269">
        <f t="shared" si="8"/>
        <v>0</v>
      </c>
      <c r="E162" s="269">
        <f t="shared" si="8"/>
        <v>0</v>
      </c>
      <c r="F162" s="269">
        <f t="shared" si="8"/>
        <v>0</v>
      </c>
      <c r="G162" s="269">
        <f t="shared" si="8"/>
        <v>0</v>
      </c>
      <c r="H162" s="269">
        <f t="shared" si="8"/>
        <v>0</v>
      </c>
      <c r="I162" s="269">
        <f t="shared" si="8"/>
        <v>0</v>
      </c>
      <c r="J162" s="269">
        <f t="shared" si="8"/>
        <v>0</v>
      </c>
      <c r="K162" s="269">
        <f t="shared" si="8"/>
        <v>0</v>
      </c>
      <c r="L162" s="269">
        <f t="shared" si="8"/>
        <v>0</v>
      </c>
      <c r="M162" s="269">
        <f t="shared" si="8"/>
        <v>0</v>
      </c>
      <c r="N162" s="269">
        <f t="shared" si="8"/>
        <v>0</v>
      </c>
      <c r="O162" s="269">
        <f t="shared" si="8"/>
        <v>0</v>
      </c>
      <c r="P162" s="269">
        <f t="shared" si="8"/>
        <v>0</v>
      </c>
      <c r="Q162" s="269">
        <f t="shared" si="8"/>
        <v>0</v>
      </c>
      <c r="R162" s="269">
        <f t="shared" si="8"/>
        <v>0</v>
      </c>
      <c r="S162" s="269">
        <f t="shared" si="8"/>
        <v>0</v>
      </c>
      <c r="T162" s="269">
        <f t="shared" si="8"/>
        <v>0</v>
      </c>
      <c r="U162" s="269">
        <f t="shared" si="8"/>
        <v>0</v>
      </c>
      <c r="V162" s="269">
        <f t="shared" si="8"/>
        <v>0</v>
      </c>
      <c r="W162" s="269">
        <f t="shared" si="8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0</v>
      </c>
      <c r="C163" s="269">
        <f t="shared" si="9"/>
        <v>0</v>
      </c>
      <c r="D163" s="269">
        <f t="shared" si="9"/>
        <v>0</v>
      </c>
      <c r="E163" s="269">
        <f t="shared" si="9"/>
        <v>0</v>
      </c>
      <c r="F163" s="269">
        <f t="shared" si="9"/>
        <v>0</v>
      </c>
      <c r="G163" s="269">
        <f t="shared" si="9"/>
        <v>0</v>
      </c>
      <c r="H163" s="269">
        <f t="shared" si="9"/>
        <v>0</v>
      </c>
      <c r="I163" s="269">
        <f t="shared" si="9"/>
        <v>0</v>
      </c>
      <c r="J163" s="269">
        <f t="shared" si="9"/>
        <v>0</v>
      </c>
      <c r="K163" s="269">
        <f t="shared" si="9"/>
        <v>0</v>
      </c>
      <c r="L163" s="269">
        <f t="shared" si="9"/>
        <v>0</v>
      </c>
      <c r="M163" s="269">
        <f t="shared" si="9"/>
        <v>0</v>
      </c>
      <c r="N163" s="269">
        <f t="shared" si="9"/>
        <v>0</v>
      </c>
      <c r="O163" s="269">
        <f t="shared" si="9"/>
        <v>0</v>
      </c>
      <c r="P163" s="269">
        <f t="shared" si="9"/>
        <v>0</v>
      </c>
      <c r="Q163" s="269">
        <f t="shared" si="9"/>
        <v>0</v>
      </c>
      <c r="R163" s="269">
        <f t="shared" si="9"/>
        <v>0</v>
      </c>
      <c r="S163" s="269">
        <f t="shared" si="9"/>
        <v>0</v>
      </c>
      <c r="T163" s="269">
        <f t="shared" si="9"/>
        <v>0</v>
      </c>
      <c r="U163" s="269">
        <f t="shared" si="9"/>
        <v>0</v>
      </c>
      <c r="V163" s="269">
        <f t="shared" si="9"/>
        <v>0</v>
      </c>
      <c r="W163" s="269">
        <f t="shared" si="9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0</v>
      </c>
      <c r="C164" s="269">
        <f t="shared" si="10"/>
        <v>0</v>
      </c>
      <c r="D164" s="269">
        <f t="shared" si="10"/>
        <v>0</v>
      </c>
      <c r="E164" s="269">
        <f t="shared" si="10"/>
        <v>0</v>
      </c>
      <c r="F164" s="269">
        <f t="shared" si="10"/>
        <v>0</v>
      </c>
      <c r="G164" s="269">
        <f t="shared" si="10"/>
        <v>0</v>
      </c>
      <c r="H164" s="269">
        <f t="shared" si="10"/>
        <v>0</v>
      </c>
      <c r="I164" s="269">
        <f t="shared" si="10"/>
        <v>0</v>
      </c>
      <c r="J164" s="269">
        <f t="shared" si="10"/>
        <v>0</v>
      </c>
      <c r="K164" s="269">
        <f t="shared" si="10"/>
        <v>0</v>
      </c>
      <c r="L164" s="269">
        <f t="shared" si="10"/>
        <v>0</v>
      </c>
      <c r="M164" s="269">
        <f t="shared" si="10"/>
        <v>0</v>
      </c>
      <c r="N164" s="269">
        <f t="shared" si="10"/>
        <v>0</v>
      </c>
      <c r="O164" s="269">
        <f t="shared" si="10"/>
        <v>0</v>
      </c>
      <c r="P164" s="269">
        <f t="shared" si="10"/>
        <v>0</v>
      </c>
      <c r="Q164" s="269">
        <f t="shared" si="10"/>
        <v>0</v>
      </c>
      <c r="R164" s="269">
        <f t="shared" si="10"/>
        <v>0</v>
      </c>
      <c r="S164" s="269">
        <f t="shared" si="10"/>
        <v>0</v>
      </c>
      <c r="T164" s="269">
        <f t="shared" si="10"/>
        <v>0</v>
      </c>
      <c r="U164" s="269">
        <f t="shared" si="10"/>
        <v>0</v>
      </c>
      <c r="V164" s="269">
        <f t="shared" si="10"/>
        <v>0</v>
      </c>
      <c r="W164" s="269">
        <f t="shared" si="10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0</v>
      </c>
      <c r="C165" s="270">
        <f t="shared" si="11"/>
        <v>0</v>
      </c>
      <c r="D165" s="270">
        <f t="shared" si="11"/>
        <v>0</v>
      </c>
      <c r="E165" s="270">
        <f t="shared" si="11"/>
        <v>0</v>
      </c>
      <c r="F165" s="270">
        <f t="shared" si="11"/>
        <v>0</v>
      </c>
      <c r="G165" s="270">
        <f t="shared" si="11"/>
        <v>0</v>
      </c>
      <c r="H165" s="270">
        <f t="shared" si="11"/>
        <v>0</v>
      </c>
      <c r="I165" s="270">
        <f t="shared" si="11"/>
        <v>0</v>
      </c>
      <c r="J165" s="270">
        <f t="shared" si="11"/>
        <v>0</v>
      </c>
      <c r="K165" s="270">
        <f t="shared" si="11"/>
        <v>0</v>
      </c>
      <c r="L165" s="270">
        <f t="shared" si="11"/>
        <v>0</v>
      </c>
      <c r="M165" s="270">
        <f t="shared" si="11"/>
        <v>0</v>
      </c>
      <c r="N165" s="270">
        <f t="shared" si="11"/>
        <v>0</v>
      </c>
      <c r="O165" s="270">
        <f t="shared" si="11"/>
        <v>0</v>
      </c>
      <c r="P165" s="270">
        <f t="shared" si="11"/>
        <v>0</v>
      </c>
      <c r="Q165" s="270">
        <f t="shared" si="11"/>
        <v>0</v>
      </c>
      <c r="R165" s="270">
        <f t="shared" si="11"/>
        <v>0</v>
      </c>
      <c r="S165" s="270">
        <f t="shared" si="11"/>
        <v>0</v>
      </c>
      <c r="T165" s="270">
        <f t="shared" si="11"/>
        <v>0</v>
      </c>
      <c r="U165" s="270">
        <f t="shared" si="11"/>
        <v>0</v>
      </c>
      <c r="V165" s="270">
        <f t="shared" si="11"/>
        <v>0</v>
      </c>
      <c r="W165" s="270">
        <f t="shared" si="11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</v>
      </c>
      <c r="C166" s="319">
        <f t="shared" si="12"/>
        <v>0</v>
      </c>
      <c r="D166" s="319">
        <f t="shared" si="12"/>
        <v>0</v>
      </c>
      <c r="E166" s="319">
        <f t="shared" si="12"/>
        <v>0</v>
      </c>
      <c r="F166" s="319">
        <f t="shared" si="12"/>
        <v>0</v>
      </c>
      <c r="G166" s="319">
        <f t="shared" si="12"/>
        <v>0</v>
      </c>
      <c r="H166" s="319">
        <f t="shared" si="12"/>
        <v>0</v>
      </c>
      <c r="I166" s="319">
        <f t="shared" si="12"/>
        <v>0</v>
      </c>
      <c r="J166" s="319">
        <f t="shared" si="12"/>
        <v>0</v>
      </c>
      <c r="K166" s="319">
        <f t="shared" si="12"/>
        <v>0</v>
      </c>
      <c r="L166" s="319">
        <f t="shared" si="12"/>
        <v>0</v>
      </c>
      <c r="M166" s="319">
        <f t="shared" si="12"/>
        <v>0</v>
      </c>
      <c r="N166" s="319">
        <f t="shared" si="12"/>
        <v>0</v>
      </c>
      <c r="O166" s="319">
        <f t="shared" si="12"/>
        <v>0</v>
      </c>
      <c r="P166" s="319">
        <f t="shared" si="12"/>
        <v>0</v>
      </c>
      <c r="Q166" s="319">
        <f t="shared" si="12"/>
        <v>0</v>
      </c>
      <c r="R166" s="319">
        <f t="shared" si="12"/>
        <v>0</v>
      </c>
      <c r="S166" s="319">
        <f t="shared" si="12"/>
        <v>0</v>
      </c>
      <c r="T166" s="319">
        <f t="shared" si="12"/>
        <v>0</v>
      </c>
      <c r="U166" s="319">
        <f t="shared" si="12"/>
        <v>0</v>
      </c>
      <c r="V166" s="319">
        <f t="shared" si="12"/>
        <v>0</v>
      </c>
      <c r="W166" s="319">
        <f t="shared" si="12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</v>
      </c>
      <c r="C167" s="271">
        <f t="shared" si="13"/>
        <v>0</v>
      </c>
      <c r="D167" s="271">
        <f t="shared" si="13"/>
        <v>0</v>
      </c>
      <c r="E167" s="271">
        <f t="shared" si="13"/>
        <v>0</v>
      </c>
      <c r="F167" s="271">
        <f t="shared" si="13"/>
        <v>0</v>
      </c>
      <c r="G167" s="271">
        <f t="shared" si="13"/>
        <v>0</v>
      </c>
      <c r="H167" s="271">
        <f t="shared" si="13"/>
        <v>0</v>
      </c>
      <c r="I167" s="271">
        <f t="shared" si="13"/>
        <v>0</v>
      </c>
      <c r="J167" s="271">
        <f t="shared" si="13"/>
        <v>0</v>
      </c>
      <c r="K167" s="271">
        <f t="shared" si="13"/>
        <v>0</v>
      </c>
      <c r="L167" s="271">
        <f t="shared" si="13"/>
        <v>0</v>
      </c>
      <c r="M167" s="271">
        <f t="shared" si="13"/>
        <v>0</v>
      </c>
      <c r="N167" s="271">
        <f t="shared" si="13"/>
        <v>0</v>
      </c>
      <c r="O167" s="271">
        <f t="shared" si="13"/>
        <v>0</v>
      </c>
      <c r="P167" s="271">
        <f t="shared" si="13"/>
        <v>0</v>
      </c>
      <c r="Q167" s="271">
        <f t="shared" si="13"/>
        <v>0</v>
      </c>
      <c r="R167" s="271">
        <f t="shared" si="13"/>
        <v>0</v>
      </c>
      <c r="S167" s="271">
        <f t="shared" si="13"/>
        <v>0</v>
      </c>
      <c r="T167" s="271">
        <f t="shared" si="13"/>
        <v>0</v>
      </c>
      <c r="U167" s="271">
        <f t="shared" si="13"/>
        <v>0</v>
      </c>
      <c r="V167" s="271">
        <f t="shared" si="13"/>
        <v>0</v>
      </c>
      <c r="W167" s="271">
        <f t="shared" si="13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</v>
      </c>
      <c r="C168" s="271">
        <f t="shared" si="14"/>
        <v>0</v>
      </c>
      <c r="D168" s="271">
        <f t="shared" si="14"/>
        <v>0</v>
      </c>
      <c r="E168" s="271">
        <f t="shared" si="14"/>
        <v>0</v>
      </c>
      <c r="F168" s="271">
        <f t="shared" si="14"/>
        <v>0</v>
      </c>
      <c r="G168" s="271">
        <f t="shared" si="14"/>
        <v>0</v>
      </c>
      <c r="H168" s="271">
        <f t="shared" si="14"/>
        <v>0</v>
      </c>
      <c r="I168" s="271">
        <f t="shared" si="14"/>
        <v>0</v>
      </c>
      <c r="J168" s="271">
        <f t="shared" si="14"/>
        <v>0</v>
      </c>
      <c r="K168" s="271">
        <f t="shared" si="14"/>
        <v>0</v>
      </c>
      <c r="L168" s="271">
        <f t="shared" si="14"/>
        <v>0</v>
      </c>
      <c r="M168" s="271">
        <f t="shared" si="14"/>
        <v>0</v>
      </c>
      <c r="N168" s="271">
        <f t="shared" si="14"/>
        <v>0</v>
      </c>
      <c r="O168" s="271">
        <f t="shared" si="14"/>
        <v>0</v>
      </c>
      <c r="P168" s="271">
        <f t="shared" si="14"/>
        <v>0</v>
      </c>
      <c r="Q168" s="271">
        <f t="shared" si="14"/>
        <v>0</v>
      </c>
      <c r="R168" s="271">
        <f t="shared" si="14"/>
        <v>0</v>
      </c>
      <c r="S168" s="271">
        <f t="shared" si="14"/>
        <v>0</v>
      </c>
      <c r="T168" s="271">
        <f t="shared" si="14"/>
        <v>0</v>
      </c>
      <c r="U168" s="271">
        <f t="shared" si="14"/>
        <v>0</v>
      </c>
      <c r="V168" s="271">
        <f t="shared" si="14"/>
        <v>0</v>
      </c>
      <c r="W168" s="271">
        <f t="shared" si="14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</v>
      </c>
      <c r="C169" s="320">
        <f t="shared" si="15"/>
        <v>0</v>
      </c>
      <c r="D169" s="320">
        <f t="shared" si="15"/>
        <v>0</v>
      </c>
      <c r="E169" s="320">
        <f t="shared" si="15"/>
        <v>0</v>
      </c>
      <c r="F169" s="320">
        <f t="shared" si="15"/>
        <v>0</v>
      </c>
      <c r="G169" s="320">
        <f t="shared" si="15"/>
        <v>0</v>
      </c>
      <c r="H169" s="320">
        <f t="shared" si="15"/>
        <v>0</v>
      </c>
      <c r="I169" s="320">
        <f t="shared" si="15"/>
        <v>0</v>
      </c>
      <c r="J169" s="320">
        <f t="shared" si="15"/>
        <v>0</v>
      </c>
      <c r="K169" s="320">
        <f t="shared" si="15"/>
        <v>0</v>
      </c>
      <c r="L169" s="320">
        <f t="shared" si="15"/>
        <v>0</v>
      </c>
      <c r="M169" s="320">
        <f t="shared" si="15"/>
        <v>0</v>
      </c>
      <c r="N169" s="320">
        <f t="shared" si="15"/>
        <v>0</v>
      </c>
      <c r="O169" s="320">
        <f t="shared" si="15"/>
        <v>0</v>
      </c>
      <c r="P169" s="320">
        <f t="shared" si="15"/>
        <v>0</v>
      </c>
      <c r="Q169" s="320">
        <f t="shared" si="15"/>
        <v>0</v>
      </c>
      <c r="R169" s="320">
        <f t="shared" si="15"/>
        <v>0</v>
      </c>
      <c r="S169" s="320">
        <f t="shared" si="15"/>
        <v>0</v>
      </c>
      <c r="T169" s="320">
        <f t="shared" si="15"/>
        <v>0</v>
      </c>
      <c r="U169" s="320">
        <f t="shared" si="15"/>
        <v>0</v>
      </c>
      <c r="V169" s="320">
        <f t="shared" si="15"/>
        <v>0</v>
      </c>
      <c r="W169" s="320">
        <f t="shared" si="15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0</v>
      </c>
      <c r="C170" s="320">
        <f t="shared" si="16"/>
        <v>0</v>
      </c>
      <c r="D170" s="320">
        <f t="shared" si="16"/>
        <v>0</v>
      </c>
      <c r="E170" s="320">
        <f t="shared" si="16"/>
        <v>0</v>
      </c>
      <c r="F170" s="320">
        <f t="shared" si="16"/>
        <v>0</v>
      </c>
      <c r="G170" s="320">
        <f t="shared" si="16"/>
        <v>0</v>
      </c>
      <c r="H170" s="320">
        <f t="shared" si="16"/>
        <v>0</v>
      </c>
      <c r="I170" s="320">
        <f t="shared" si="16"/>
        <v>0</v>
      </c>
      <c r="J170" s="320">
        <f t="shared" si="16"/>
        <v>0</v>
      </c>
      <c r="K170" s="320">
        <f t="shared" si="16"/>
        <v>0</v>
      </c>
      <c r="L170" s="320">
        <f t="shared" si="16"/>
        <v>0</v>
      </c>
      <c r="M170" s="320">
        <f t="shared" si="16"/>
        <v>0</v>
      </c>
      <c r="N170" s="320">
        <f t="shared" si="16"/>
        <v>0</v>
      </c>
      <c r="O170" s="320">
        <f t="shared" si="16"/>
        <v>0</v>
      </c>
      <c r="P170" s="320">
        <f t="shared" si="16"/>
        <v>0</v>
      </c>
      <c r="Q170" s="320">
        <f t="shared" si="16"/>
        <v>0</v>
      </c>
      <c r="R170" s="320">
        <f t="shared" si="16"/>
        <v>0</v>
      </c>
      <c r="S170" s="320">
        <f t="shared" si="16"/>
        <v>0</v>
      </c>
      <c r="T170" s="320">
        <f t="shared" si="16"/>
        <v>0</v>
      </c>
      <c r="U170" s="320">
        <f t="shared" si="16"/>
        <v>0</v>
      </c>
      <c r="V170" s="320">
        <f t="shared" si="16"/>
        <v>0</v>
      </c>
      <c r="W170" s="320">
        <f t="shared" si="16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0</v>
      </c>
      <c r="C171" s="271">
        <f t="shared" si="17"/>
        <v>0</v>
      </c>
      <c r="D171" s="271">
        <f t="shared" si="17"/>
        <v>0</v>
      </c>
      <c r="E171" s="271">
        <f t="shared" si="17"/>
        <v>0</v>
      </c>
      <c r="F171" s="271">
        <f t="shared" si="17"/>
        <v>0</v>
      </c>
      <c r="G171" s="271">
        <f t="shared" si="17"/>
        <v>0</v>
      </c>
      <c r="H171" s="271">
        <f t="shared" si="17"/>
        <v>0</v>
      </c>
      <c r="I171" s="271">
        <f t="shared" si="17"/>
        <v>0</v>
      </c>
      <c r="J171" s="271">
        <f t="shared" si="17"/>
        <v>0</v>
      </c>
      <c r="K171" s="271">
        <f t="shared" si="17"/>
        <v>0</v>
      </c>
      <c r="L171" s="271">
        <f t="shared" si="17"/>
        <v>0</v>
      </c>
      <c r="M171" s="271">
        <f t="shared" si="17"/>
        <v>0</v>
      </c>
      <c r="N171" s="271">
        <f t="shared" si="17"/>
        <v>0</v>
      </c>
      <c r="O171" s="271">
        <f t="shared" si="17"/>
        <v>0</v>
      </c>
      <c r="P171" s="271">
        <f t="shared" si="17"/>
        <v>0</v>
      </c>
      <c r="Q171" s="271">
        <f t="shared" si="17"/>
        <v>0</v>
      </c>
      <c r="R171" s="271">
        <f t="shared" si="17"/>
        <v>0</v>
      </c>
      <c r="S171" s="271">
        <f t="shared" si="17"/>
        <v>0</v>
      </c>
      <c r="T171" s="271">
        <f t="shared" si="17"/>
        <v>0</v>
      </c>
      <c r="U171" s="271">
        <f t="shared" si="17"/>
        <v>0</v>
      </c>
      <c r="V171" s="271">
        <f t="shared" si="17"/>
        <v>0</v>
      </c>
      <c r="W171" s="271">
        <f t="shared" si="17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0</v>
      </c>
      <c r="C172" s="320">
        <f t="shared" si="18"/>
        <v>0</v>
      </c>
      <c r="D172" s="320">
        <f t="shared" si="18"/>
        <v>0</v>
      </c>
      <c r="E172" s="320">
        <f t="shared" si="18"/>
        <v>0</v>
      </c>
      <c r="F172" s="320">
        <f t="shared" si="18"/>
        <v>0</v>
      </c>
      <c r="G172" s="320">
        <f t="shared" si="18"/>
        <v>0</v>
      </c>
      <c r="H172" s="320">
        <f t="shared" si="18"/>
        <v>0</v>
      </c>
      <c r="I172" s="320">
        <f t="shared" si="18"/>
        <v>0</v>
      </c>
      <c r="J172" s="320">
        <f t="shared" si="18"/>
        <v>0</v>
      </c>
      <c r="K172" s="320">
        <f t="shared" si="18"/>
        <v>0</v>
      </c>
      <c r="L172" s="320">
        <f t="shared" si="18"/>
        <v>0</v>
      </c>
      <c r="M172" s="320">
        <f t="shared" si="18"/>
        <v>0</v>
      </c>
      <c r="N172" s="320">
        <f t="shared" si="18"/>
        <v>0</v>
      </c>
      <c r="O172" s="320">
        <f t="shared" si="18"/>
        <v>0</v>
      </c>
      <c r="P172" s="320">
        <f t="shared" si="18"/>
        <v>0</v>
      </c>
      <c r="Q172" s="320">
        <f t="shared" si="18"/>
        <v>0</v>
      </c>
      <c r="R172" s="320">
        <f t="shared" si="18"/>
        <v>0</v>
      </c>
      <c r="S172" s="320">
        <f t="shared" si="18"/>
        <v>0</v>
      </c>
      <c r="T172" s="320">
        <f t="shared" si="18"/>
        <v>0</v>
      </c>
      <c r="U172" s="320">
        <f t="shared" si="18"/>
        <v>0</v>
      </c>
      <c r="V172" s="320">
        <f t="shared" si="18"/>
        <v>0</v>
      </c>
      <c r="W172" s="320">
        <f t="shared" si="18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0</v>
      </c>
      <c r="C173" s="320">
        <f t="shared" si="19"/>
        <v>0</v>
      </c>
      <c r="D173" s="320">
        <f t="shared" si="19"/>
        <v>0</v>
      </c>
      <c r="E173" s="320">
        <f t="shared" si="19"/>
        <v>0</v>
      </c>
      <c r="F173" s="320">
        <f t="shared" si="19"/>
        <v>0</v>
      </c>
      <c r="G173" s="320">
        <f t="shared" si="19"/>
        <v>0</v>
      </c>
      <c r="H173" s="320">
        <f t="shared" si="19"/>
        <v>0</v>
      </c>
      <c r="I173" s="320">
        <f t="shared" si="19"/>
        <v>0</v>
      </c>
      <c r="J173" s="320">
        <f t="shared" si="19"/>
        <v>0</v>
      </c>
      <c r="K173" s="320">
        <f t="shared" si="19"/>
        <v>0</v>
      </c>
      <c r="L173" s="320">
        <f t="shared" si="19"/>
        <v>0</v>
      </c>
      <c r="M173" s="320">
        <f t="shared" si="19"/>
        <v>0</v>
      </c>
      <c r="N173" s="320">
        <f t="shared" si="19"/>
        <v>0</v>
      </c>
      <c r="O173" s="320">
        <f t="shared" si="19"/>
        <v>0</v>
      </c>
      <c r="P173" s="320">
        <f t="shared" si="19"/>
        <v>0</v>
      </c>
      <c r="Q173" s="320">
        <f t="shared" si="19"/>
        <v>0</v>
      </c>
      <c r="R173" s="320">
        <f t="shared" si="19"/>
        <v>0</v>
      </c>
      <c r="S173" s="320">
        <f t="shared" si="19"/>
        <v>0</v>
      </c>
      <c r="T173" s="320">
        <f t="shared" si="19"/>
        <v>0</v>
      </c>
      <c r="U173" s="320">
        <f t="shared" si="19"/>
        <v>0</v>
      </c>
      <c r="V173" s="320">
        <f t="shared" si="19"/>
        <v>0</v>
      </c>
      <c r="W173" s="320">
        <f t="shared" si="19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0</v>
      </c>
      <c r="C174" s="320">
        <f t="shared" si="20"/>
        <v>0</v>
      </c>
      <c r="D174" s="320">
        <f t="shared" si="20"/>
        <v>0</v>
      </c>
      <c r="E174" s="320">
        <f t="shared" si="20"/>
        <v>0</v>
      </c>
      <c r="F174" s="320">
        <f t="shared" si="20"/>
        <v>0</v>
      </c>
      <c r="G174" s="320">
        <f t="shared" si="20"/>
        <v>0</v>
      </c>
      <c r="H174" s="320">
        <f t="shared" si="20"/>
        <v>0</v>
      </c>
      <c r="I174" s="320">
        <f t="shared" si="20"/>
        <v>0</v>
      </c>
      <c r="J174" s="320">
        <f t="shared" si="20"/>
        <v>0</v>
      </c>
      <c r="K174" s="320">
        <f t="shared" si="20"/>
        <v>0</v>
      </c>
      <c r="L174" s="320">
        <f t="shared" si="20"/>
        <v>0</v>
      </c>
      <c r="M174" s="320">
        <f t="shared" si="20"/>
        <v>0</v>
      </c>
      <c r="N174" s="320">
        <f t="shared" si="20"/>
        <v>0</v>
      </c>
      <c r="O174" s="320">
        <f t="shared" si="20"/>
        <v>0</v>
      </c>
      <c r="P174" s="320">
        <f t="shared" si="20"/>
        <v>0</v>
      </c>
      <c r="Q174" s="320">
        <f t="shared" si="20"/>
        <v>0</v>
      </c>
      <c r="R174" s="320">
        <f t="shared" si="20"/>
        <v>0</v>
      </c>
      <c r="S174" s="320">
        <f t="shared" si="20"/>
        <v>0</v>
      </c>
      <c r="T174" s="320">
        <f t="shared" si="20"/>
        <v>0</v>
      </c>
      <c r="U174" s="320">
        <f t="shared" si="20"/>
        <v>0</v>
      </c>
      <c r="V174" s="320">
        <f t="shared" si="20"/>
        <v>0</v>
      </c>
      <c r="W174" s="320">
        <f t="shared" si="20"/>
        <v>0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0</v>
      </c>
      <c r="C175" s="321">
        <f t="shared" si="21"/>
        <v>0</v>
      </c>
      <c r="D175" s="321">
        <f t="shared" si="21"/>
        <v>0</v>
      </c>
      <c r="E175" s="321">
        <f t="shared" si="21"/>
        <v>0</v>
      </c>
      <c r="F175" s="321">
        <f t="shared" si="21"/>
        <v>0</v>
      </c>
      <c r="G175" s="321">
        <f t="shared" si="21"/>
        <v>0</v>
      </c>
      <c r="H175" s="321">
        <f t="shared" si="21"/>
        <v>0</v>
      </c>
      <c r="I175" s="321">
        <f t="shared" si="21"/>
        <v>0</v>
      </c>
      <c r="J175" s="321">
        <f t="shared" si="21"/>
        <v>0</v>
      </c>
      <c r="K175" s="321">
        <f t="shared" si="21"/>
        <v>0</v>
      </c>
      <c r="L175" s="321">
        <f t="shared" si="21"/>
        <v>0</v>
      </c>
      <c r="M175" s="321">
        <f t="shared" si="21"/>
        <v>0</v>
      </c>
      <c r="N175" s="321">
        <f t="shared" si="21"/>
        <v>0</v>
      </c>
      <c r="O175" s="321">
        <f t="shared" si="21"/>
        <v>0</v>
      </c>
      <c r="P175" s="321">
        <f t="shared" si="21"/>
        <v>0</v>
      </c>
      <c r="Q175" s="321">
        <f t="shared" si="21"/>
        <v>0</v>
      </c>
      <c r="R175" s="321">
        <f t="shared" si="21"/>
        <v>0</v>
      </c>
      <c r="S175" s="321">
        <f t="shared" si="21"/>
        <v>0</v>
      </c>
      <c r="T175" s="321">
        <f t="shared" si="21"/>
        <v>0</v>
      </c>
      <c r="U175" s="321">
        <f t="shared" si="21"/>
        <v>0</v>
      </c>
      <c r="V175" s="321">
        <f t="shared" si="21"/>
        <v>0</v>
      </c>
      <c r="W175" s="321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0.99999999999999989</v>
      </c>
      <c r="D178" s="234">
        <f t="shared" si="22"/>
        <v>0.99999999999999989</v>
      </c>
      <c r="E178" s="234">
        <f t="shared" si="22"/>
        <v>1</v>
      </c>
      <c r="F178" s="234">
        <f t="shared" si="22"/>
        <v>1.0000000000000002</v>
      </c>
      <c r="G178" s="234">
        <f t="shared" si="22"/>
        <v>1.0000000000000002</v>
      </c>
      <c r="H178" s="234">
        <f t="shared" si="22"/>
        <v>0.99999999999999978</v>
      </c>
      <c r="I178" s="234">
        <f t="shared" si="22"/>
        <v>1</v>
      </c>
      <c r="J178" s="234">
        <f t="shared" si="22"/>
        <v>0.99999999999999978</v>
      </c>
      <c r="K178" s="234">
        <f t="shared" si="22"/>
        <v>0.99999999999999978</v>
      </c>
      <c r="L178" s="234">
        <f t="shared" si="22"/>
        <v>1</v>
      </c>
      <c r="M178" s="234">
        <f t="shared" si="22"/>
        <v>0.99999999999999944</v>
      </c>
      <c r="N178" s="234">
        <f t="shared" si="22"/>
        <v>0.99999999999999989</v>
      </c>
      <c r="O178" s="234">
        <f t="shared" si="22"/>
        <v>1</v>
      </c>
      <c r="P178" s="234">
        <f t="shared" si="22"/>
        <v>0.99999999999999978</v>
      </c>
      <c r="Q178" s="234">
        <f t="shared" si="22"/>
        <v>0.99999999999999956</v>
      </c>
      <c r="R178" s="234">
        <f t="shared" si="22"/>
        <v>1.0000000000000002</v>
      </c>
      <c r="S178" s="234">
        <f t="shared" si="22"/>
        <v>0.99999999999999978</v>
      </c>
      <c r="T178" s="234">
        <f t="shared" si="22"/>
        <v>1.0000000000000002</v>
      </c>
      <c r="U178" s="234">
        <f t="shared" si="22"/>
        <v>0.99999999999999989</v>
      </c>
      <c r="V178" s="234">
        <f t="shared" si="22"/>
        <v>1</v>
      </c>
      <c r="W178" s="234">
        <f t="shared" si="22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1.711346380229134E-2</v>
      </c>
      <c r="C179" s="268">
        <f t="shared" si="23"/>
        <v>1.7113463802291343E-2</v>
      </c>
      <c r="D179" s="268">
        <f t="shared" si="23"/>
        <v>1.7113463802291343E-2</v>
      </c>
      <c r="E179" s="268">
        <f t="shared" si="23"/>
        <v>1.7113463802291333E-2</v>
      </c>
      <c r="F179" s="268">
        <f t="shared" si="23"/>
        <v>1.7113463802291329E-2</v>
      </c>
      <c r="G179" s="268">
        <f t="shared" si="23"/>
        <v>1.7113463802291343E-2</v>
      </c>
      <c r="H179" s="268">
        <f t="shared" si="23"/>
        <v>1.711346380229134E-2</v>
      </c>
      <c r="I179" s="268">
        <f t="shared" si="23"/>
        <v>1.711346380229135E-2</v>
      </c>
      <c r="J179" s="268">
        <f t="shared" si="23"/>
        <v>1.7113463802291336E-2</v>
      </c>
      <c r="K179" s="268">
        <f t="shared" si="23"/>
        <v>1.7113463802291336E-2</v>
      </c>
      <c r="L179" s="268">
        <f t="shared" si="23"/>
        <v>1.711346380229134E-2</v>
      </c>
      <c r="M179" s="268">
        <f t="shared" si="23"/>
        <v>1.7113463802291329E-2</v>
      </c>
      <c r="N179" s="268">
        <f t="shared" si="23"/>
        <v>1.1965930004886759E-2</v>
      </c>
      <c r="O179" s="268">
        <f t="shared" si="23"/>
        <v>1.711346380229134E-2</v>
      </c>
      <c r="P179" s="268">
        <f t="shared" si="23"/>
        <v>8.7211493222939807E-3</v>
      </c>
      <c r="Q179" s="268">
        <f t="shared" si="23"/>
        <v>8.6081003689937909E-3</v>
      </c>
      <c r="R179" s="268">
        <f t="shared" si="23"/>
        <v>9.7849170773819868E-3</v>
      </c>
      <c r="S179" s="268">
        <f t="shared" si="23"/>
        <v>9.6687562731879641E-3</v>
      </c>
      <c r="T179" s="268">
        <f t="shared" si="23"/>
        <v>9.9355790160159871E-3</v>
      </c>
      <c r="U179" s="268">
        <f t="shared" si="23"/>
        <v>9.9845123609907348E-3</v>
      </c>
      <c r="V179" s="268">
        <f t="shared" si="23"/>
        <v>1.0185873448660152E-2</v>
      </c>
      <c r="W179" s="268">
        <f t="shared" si="23"/>
        <v>1.0915360145524761E-2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0.13581365950129065</v>
      </c>
      <c r="C180" s="269">
        <f t="shared" si="24"/>
        <v>0.13581365950129068</v>
      </c>
      <c r="D180" s="269">
        <f t="shared" si="24"/>
        <v>0.13581365950129068</v>
      </c>
      <c r="E180" s="269">
        <f t="shared" si="24"/>
        <v>0.13581365950129065</v>
      </c>
      <c r="F180" s="269">
        <f t="shared" si="24"/>
        <v>0.13581365950129065</v>
      </c>
      <c r="G180" s="269">
        <f t="shared" si="24"/>
        <v>0.13581365950129073</v>
      </c>
      <c r="H180" s="269">
        <f t="shared" si="24"/>
        <v>0.1358136595012906</v>
      </c>
      <c r="I180" s="269">
        <f t="shared" si="24"/>
        <v>0.13581365950129065</v>
      </c>
      <c r="J180" s="269">
        <f t="shared" si="24"/>
        <v>0.13581365950129065</v>
      </c>
      <c r="K180" s="269">
        <f t="shared" si="24"/>
        <v>0.13581365950129065</v>
      </c>
      <c r="L180" s="269">
        <f t="shared" si="24"/>
        <v>0.13581365950129071</v>
      </c>
      <c r="M180" s="269">
        <f t="shared" si="24"/>
        <v>0.1358136595012906</v>
      </c>
      <c r="N180" s="269">
        <f t="shared" si="24"/>
        <v>9.4962467100457859E-2</v>
      </c>
      <c r="O180" s="269">
        <f t="shared" si="24"/>
        <v>0.13581365950129068</v>
      </c>
      <c r="P180" s="269">
        <f t="shared" si="24"/>
        <v>6.9211658037302726E-2</v>
      </c>
      <c r="Q180" s="269">
        <f t="shared" si="24"/>
        <v>6.8314493545773347E-2</v>
      </c>
      <c r="R180" s="269">
        <f t="shared" si="24"/>
        <v>7.7653794202550017E-2</v>
      </c>
      <c r="S180" s="269">
        <f t="shared" si="24"/>
        <v>7.6731933842165811E-2</v>
      </c>
      <c r="T180" s="269">
        <f t="shared" si="24"/>
        <v>7.8849458006782544E-2</v>
      </c>
      <c r="U180" s="269">
        <f t="shared" si="24"/>
        <v>7.9237796494504062E-2</v>
      </c>
      <c r="V180" s="269">
        <f t="shared" si="24"/>
        <v>8.0835812332413118E-2</v>
      </c>
      <c r="W180" s="269">
        <f t="shared" si="24"/>
        <v>8.6625070369434565E-2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0.15202737309929906</v>
      </c>
      <c r="C181" s="269">
        <f t="shared" si="25"/>
        <v>0.15202737309929906</v>
      </c>
      <c r="D181" s="269">
        <f t="shared" si="25"/>
        <v>0.15202737309929906</v>
      </c>
      <c r="E181" s="269">
        <f t="shared" si="25"/>
        <v>0.15202737309929895</v>
      </c>
      <c r="F181" s="269">
        <f t="shared" si="25"/>
        <v>0.15202737309929901</v>
      </c>
      <c r="G181" s="269">
        <f t="shared" si="25"/>
        <v>0.15202737309929906</v>
      </c>
      <c r="H181" s="269">
        <f t="shared" si="25"/>
        <v>0.15202737309929898</v>
      </c>
      <c r="I181" s="269">
        <f t="shared" si="25"/>
        <v>0.15202737309929906</v>
      </c>
      <c r="J181" s="269">
        <f t="shared" si="25"/>
        <v>0.15202737309929901</v>
      </c>
      <c r="K181" s="269">
        <f t="shared" si="25"/>
        <v>0.15202737309929901</v>
      </c>
      <c r="L181" s="269">
        <f t="shared" si="25"/>
        <v>0.15202737309929903</v>
      </c>
      <c r="M181" s="269">
        <f t="shared" si="25"/>
        <v>0.1520273730992989</v>
      </c>
      <c r="N181" s="269">
        <f t="shared" si="25"/>
        <v>0.10629928145168652</v>
      </c>
      <c r="O181" s="269">
        <f t="shared" si="25"/>
        <v>0.15202737309929903</v>
      </c>
      <c r="P181" s="269">
        <f t="shared" si="25"/>
        <v>7.7474287916953766E-2</v>
      </c>
      <c r="Q181" s="269">
        <f t="shared" si="25"/>
        <v>7.647001808587775E-2</v>
      </c>
      <c r="R181" s="269">
        <f t="shared" si="25"/>
        <v>8.6924263635610732E-2</v>
      </c>
      <c r="S181" s="269">
        <f t="shared" si="25"/>
        <v>8.5892349692136938E-2</v>
      </c>
      <c r="T181" s="269">
        <f t="shared" si="25"/>
        <v>8.8262668240382147E-2</v>
      </c>
      <c r="U181" s="269">
        <f t="shared" si="25"/>
        <v>8.8697367374316397E-2</v>
      </c>
      <c r="V181" s="269">
        <f t="shared" si="25"/>
        <v>9.0486157624873484E-2</v>
      </c>
      <c r="W181" s="269">
        <f t="shared" si="25"/>
        <v>9.696654917601942E-2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0.24475116069006361</v>
      </c>
      <c r="C182" s="269">
        <f t="shared" si="26"/>
        <v>0.24475116069006358</v>
      </c>
      <c r="D182" s="269">
        <f t="shared" si="26"/>
        <v>0.24475116069006358</v>
      </c>
      <c r="E182" s="269">
        <f t="shared" si="26"/>
        <v>0.24475116069006364</v>
      </c>
      <c r="F182" s="269">
        <f t="shared" si="26"/>
        <v>0.24475116069006367</v>
      </c>
      <c r="G182" s="269">
        <f t="shared" si="26"/>
        <v>0.24475116069006367</v>
      </c>
      <c r="H182" s="269">
        <f t="shared" si="26"/>
        <v>0.24475116069006361</v>
      </c>
      <c r="I182" s="269">
        <f t="shared" si="26"/>
        <v>0.24475116069006364</v>
      </c>
      <c r="J182" s="269">
        <f t="shared" si="26"/>
        <v>0.24475116069006358</v>
      </c>
      <c r="K182" s="269">
        <f t="shared" si="26"/>
        <v>0.24475116069006358</v>
      </c>
      <c r="L182" s="269">
        <f t="shared" si="26"/>
        <v>0.24475116069006361</v>
      </c>
      <c r="M182" s="269">
        <f t="shared" si="26"/>
        <v>0.24475116069006356</v>
      </c>
      <c r="N182" s="269">
        <f t="shared" si="26"/>
        <v>0.17113281631740557</v>
      </c>
      <c r="O182" s="269">
        <f t="shared" si="26"/>
        <v>0.24475116069006364</v>
      </c>
      <c r="P182" s="269">
        <f t="shared" si="26"/>
        <v>0.12472702451370608</v>
      </c>
      <c r="Q182" s="269">
        <f t="shared" si="26"/>
        <v>0.12311023536717962</v>
      </c>
      <c r="R182" s="269">
        <f t="shared" si="26"/>
        <v>0.13994068293904444</v>
      </c>
      <c r="S182" s="269">
        <f t="shared" si="26"/>
        <v>0.13827938911906562</v>
      </c>
      <c r="T182" s="269">
        <f t="shared" si="26"/>
        <v>0.14209540069685742</v>
      </c>
      <c r="U182" s="269">
        <f t="shared" si="26"/>
        <v>0.14279522938831224</v>
      </c>
      <c r="V182" s="269">
        <f t="shared" si="26"/>
        <v>0.14567502978957914</v>
      </c>
      <c r="W182" s="269">
        <f t="shared" si="26"/>
        <v>0.15610790987909479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4.7917698646415686E-2</v>
      </c>
      <c r="C183" s="270">
        <f t="shared" si="27"/>
        <v>4.7917698646415686E-2</v>
      </c>
      <c r="D183" s="270">
        <f t="shared" si="27"/>
        <v>4.7917698646415686E-2</v>
      </c>
      <c r="E183" s="270">
        <f t="shared" si="27"/>
        <v>4.791769864641568E-2</v>
      </c>
      <c r="F183" s="270">
        <f t="shared" si="27"/>
        <v>4.7917698646415686E-2</v>
      </c>
      <c r="G183" s="270">
        <f t="shared" si="27"/>
        <v>4.7917698646415686E-2</v>
      </c>
      <c r="H183" s="270">
        <f t="shared" si="27"/>
        <v>4.7917698646415693E-2</v>
      </c>
      <c r="I183" s="270">
        <f t="shared" si="27"/>
        <v>4.791769864641568E-2</v>
      </c>
      <c r="J183" s="270">
        <f t="shared" si="27"/>
        <v>4.7917698646415673E-2</v>
      </c>
      <c r="K183" s="270">
        <f t="shared" si="27"/>
        <v>4.7917698646415673E-2</v>
      </c>
      <c r="L183" s="270">
        <f t="shared" si="27"/>
        <v>4.7917698646415693E-2</v>
      </c>
      <c r="M183" s="270">
        <f t="shared" si="27"/>
        <v>4.7917698646415659E-2</v>
      </c>
      <c r="N183" s="270">
        <f t="shared" si="27"/>
        <v>3.1982833786616122E-2</v>
      </c>
      <c r="O183" s="270">
        <f t="shared" si="27"/>
        <v>4.7917698646415673E-2</v>
      </c>
      <c r="P183" s="270">
        <f t="shared" si="27"/>
        <v>2.6002988835743673E-2</v>
      </c>
      <c r="Q183" s="270">
        <f t="shared" si="27"/>
        <v>2.5988141544739145E-2</v>
      </c>
      <c r="R183" s="270">
        <f t="shared" si="27"/>
        <v>2.8258822545410678E-2</v>
      </c>
      <c r="S183" s="270">
        <f t="shared" si="27"/>
        <v>2.81765608852124E-2</v>
      </c>
      <c r="T183" s="270">
        <f t="shared" si="27"/>
        <v>5.8977808721360915E-2</v>
      </c>
      <c r="U183" s="270">
        <f t="shared" si="27"/>
        <v>5.7698991023531009E-2</v>
      </c>
      <c r="V183" s="270">
        <f t="shared" si="27"/>
        <v>5.918569115496769E-2</v>
      </c>
      <c r="W183" s="270">
        <f t="shared" si="27"/>
        <v>6.3097472092602372E-2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7.2565079898404764E-4</v>
      </c>
      <c r="C184" s="271">
        <f t="shared" si="28"/>
        <v>7.2565079898404764E-4</v>
      </c>
      <c r="D184" s="271">
        <f t="shared" si="28"/>
        <v>7.2565079898404764E-4</v>
      </c>
      <c r="E184" s="271">
        <f t="shared" si="28"/>
        <v>7.2565079898404754E-4</v>
      </c>
      <c r="F184" s="271">
        <f t="shared" si="28"/>
        <v>7.2565079898404786E-4</v>
      </c>
      <c r="G184" s="271">
        <f t="shared" si="28"/>
        <v>7.2565079898404786E-4</v>
      </c>
      <c r="H184" s="271">
        <f t="shared" si="28"/>
        <v>7.2565079898404775E-4</v>
      </c>
      <c r="I184" s="271">
        <f t="shared" si="28"/>
        <v>7.2565079898404775E-4</v>
      </c>
      <c r="J184" s="271">
        <f t="shared" si="28"/>
        <v>7.2565079898404754E-4</v>
      </c>
      <c r="K184" s="271">
        <f t="shared" si="28"/>
        <v>7.2565079898404754E-4</v>
      </c>
      <c r="L184" s="271">
        <f t="shared" si="28"/>
        <v>7.2565079898404775E-4</v>
      </c>
      <c r="M184" s="271">
        <f t="shared" si="28"/>
        <v>7.256507989840471E-4</v>
      </c>
      <c r="N184" s="271">
        <f t="shared" si="28"/>
        <v>0.32514789590882581</v>
      </c>
      <c r="O184" s="271">
        <f t="shared" si="28"/>
        <v>7.2565079898404764E-4</v>
      </c>
      <c r="P184" s="271">
        <f t="shared" si="28"/>
        <v>0.44928141838718</v>
      </c>
      <c r="Q184" s="271">
        <f t="shared" si="28"/>
        <v>0.44220788643051234</v>
      </c>
      <c r="R184" s="271">
        <f t="shared" si="28"/>
        <v>0.3967034396598994</v>
      </c>
      <c r="S184" s="271">
        <f t="shared" si="28"/>
        <v>0.39956988289529299</v>
      </c>
      <c r="T184" s="271">
        <f t="shared" si="28"/>
        <v>0.36897181574755178</v>
      </c>
      <c r="U184" s="271">
        <f t="shared" si="28"/>
        <v>0.36830990905762401</v>
      </c>
      <c r="V184" s="271">
        <f t="shared" si="28"/>
        <v>0.36102876244275239</v>
      </c>
      <c r="W184" s="271">
        <f t="shared" si="28"/>
        <v>0.33743603766788188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</v>
      </c>
      <c r="C185" s="320">
        <f t="shared" si="29"/>
        <v>0</v>
      </c>
      <c r="D185" s="320">
        <f t="shared" si="29"/>
        <v>0</v>
      </c>
      <c r="E185" s="320">
        <f t="shared" si="29"/>
        <v>0</v>
      </c>
      <c r="F185" s="320">
        <f t="shared" si="29"/>
        <v>0</v>
      </c>
      <c r="G185" s="320">
        <f t="shared" si="29"/>
        <v>0</v>
      </c>
      <c r="H185" s="320">
        <f t="shared" si="29"/>
        <v>0</v>
      </c>
      <c r="I185" s="320">
        <f t="shared" si="29"/>
        <v>0</v>
      </c>
      <c r="J185" s="320">
        <f t="shared" si="29"/>
        <v>0</v>
      </c>
      <c r="K185" s="320">
        <f t="shared" si="29"/>
        <v>0</v>
      </c>
      <c r="L185" s="320">
        <f t="shared" si="29"/>
        <v>0</v>
      </c>
      <c r="M185" s="320">
        <f t="shared" si="29"/>
        <v>0</v>
      </c>
      <c r="N185" s="320">
        <f t="shared" si="29"/>
        <v>0.32464051255447118</v>
      </c>
      <c r="O185" s="320">
        <f t="shared" si="29"/>
        <v>0</v>
      </c>
      <c r="P185" s="320">
        <f t="shared" si="29"/>
        <v>0.44891162130536805</v>
      </c>
      <c r="Q185" s="320">
        <f t="shared" si="29"/>
        <v>0.44184288288811679</v>
      </c>
      <c r="R185" s="320">
        <f t="shared" si="29"/>
        <v>0.39628853634300082</v>
      </c>
      <c r="S185" s="320">
        <f t="shared" si="29"/>
        <v>0.39915990506755006</v>
      </c>
      <c r="T185" s="320">
        <f t="shared" si="29"/>
        <v>0.3685505240128899</v>
      </c>
      <c r="U185" s="320">
        <f t="shared" si="29"/>
        <v>0.36788654243495067</v>
      </c>
      <c r="V185" s="320">
        <f t="shared" si="29"/>
        <v>0.36059685764009169</v>
      </c>
      <c r="W185" s="320">
        <f t="shared" si="29"/>
        <v>0.3369732009270382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7.2565079898404764E-4</v>
      </c>
      <c r="C186" s="320">
        <f t="shared" si="30"/>
        <v>7.2565079898404764E-4</v>
      </c>
      <c r="D186" s="320">
        <f t="shared" si="30"/>
        <v>7.2565079898404764E-4</v>
      </c>
      <c r="E186" s="320">
        <f t="shared" si="30"/>
        <v>7.2565079898404754E-4</v>
      </c>
      <c r="F186" s="320">
        <f t="shared" si="30"/>
        <v>7.2565079898404786E-4</v>
      </c>
      <c r="G186" s="320">
        <f t="shared" si="30"/>
        <v>7.2565079898404786E-4</v>
      </c>
      <c r="H186" s="320">
        <f t="shared" si="30"/>
        <v>7.2565079898404775E-4</v>
      </c>
      <c r="I186" s="320">
        <f t="shared" si="30"/>
        <v>7.2565079898404775E-4</v>
      </c>
      <c r="J186" s="320">
        <f t="shared" si="30"/>
        <v>7.2565079898404754E-4</v>
      </c>
      <c r="K186" s="320">
        <f t="shared" si="30"/>
        <v>7.2565079898404754E-4</v>
      </c>
      <c r="L186" s="320">
        <f t="shared" si="30"/>
        <v>7.2565079898404775E-4</v>
      </c>
      <c r="M186" s="320">
        <f t="shared" si="30"/>
        <v>7.256507989840471E-4</v>
      </c>
      <c r="N186" s="320">
        <f t="shared" si="30"/>
        <v>5.0738335435463855E-4</v>
      </c>
      <c r="O186" s="320">
        <f t="shared" si="30"/>
        <v>7.2565079898404764E-4</v>
      </c>
      <c r="P186" s="320">
        <f t="shared" si="30"/>
        <v>3.6979708181195223E-4</v>
      </c>
      <c r="Q186" s="320">
        <f t="shared" si="30"/>
        <v>3.6500354239560058E-4</v>
      </c>
      <c r="R186" s="320">
        <f t="shared" si="30"/>
        <v>4.1490331689860506E-4</v>
      </c>
      <c r="S186" s="320">
        <f t="shared" si="30"/>
        <v>4.0997782774294196E-4</v>
      </c>
      <c r="T186" s="320">
        <f t="shared" si="30"/>
        <v>4.2129173466191091E-4</v>
      </c>
      <c r="U186" s="320">
        <f t="shared" si="30"/>
        <v>4.2336662267336827E-4</v>
      </c>
      <c r="V186" s="320">
        <f t="shared" si="30"/>
        <v>4.3190480266075637E-4</v>
      </c>
      <c r="W186" s="320">
        <f t="shared" si="30"/>
        <v>4.6283674084367162E-4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0.30383002385700009</v>
      </c>
      <c r="C187" s="271">
        <f t="shared" si="31"/>
        <v>0.30383002385700009</v>
      </c>
      <c r="D187" s="271">
        <f t="shared" si="31"/>
        <v>0.30383002385700009</v>
      </c>
      <c r="E187" s="271">
        <f t="shared" si="31"/>
        <v>0.30383002385700014</v>
      </c>
      <c r="F187" s="271">
        <f t="shared" si="31"/>
        <v>0.30383002385700014</v>
      </c>
      <c r="G187" s="271">
        <f t="shared" si="31"/>
        <v>0.30383002385700009</v>
      </c>
      <c r="H187" s="271">
        <f t="shared" si="31"/>
        <v>0.30383002385700014</v>
      </c>
      <c r="I187" s="271">
        <f t="shared" si="31"/>
        <v>0.30383002385700003</v>
      </c>
      <c r="J187" s="271">
        <f t="shared" si="31"/>
        <v>0.30383002385699998</v>
      </c>
      <c r="K187" s="271">
        <f t="shared" si="31"/>
        <v>0.30383002385699998</v>
      </c>
      <c r="L187" s="271">
        <f t="shared" si="31"/>
        <v>0.30383002385700003</v>
      </c>
      <c r="M187" s="271">
        <f t="shared" si="31"/>
        <v>0.30383002385699986</v>
      </c>
      <c r="N187" s="271">
        <f t="shared" si="31"/>
        <v>0.18299057423766213</v>
      </c>
      <c r="O187" s="271">
        <f t="shared" si="31"/>
        <v>0.30383002385700003</v>
      </c>
      <c r="P187" s="271">
        <f t="shared" si="31"/>
        <v>0.18488475609570118</v>
      </c>
      <c r="Q187" s="271">
        <f t="shared" si="31"/>
        <v>0.19640564385607376</v>
      </c>
      <c r="R187" s="271">
        <f t="shared" si="31"/>
        <v>0.19611107469481878</v>
      </c>
      <c r="S187" s="271">
        <f t="shared" si="31"/>
        <v>0.19765911944895745</v>
      </c>
      <c r="T187" s="271">
        <f t="shared" si="31"/>
        <v>0.18803148205608738</v>
      </c>
      <c r="U187" s="271">
        <f t="shared" si="31"/>
        <v>0.18813526637021241</v>
      </c>
      <c r="V187" s="271">
        <f t="shared" si="31"/>
        <v>0.18647065226364354</v>
      </c>
      <c r="W187" s="271">
        <f t="shared" si="31"/>
        <v>0.17906797706345923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</v>
      </c>
      <c r="C188" s="320">
        <f t="shared" si="32"/>
        <v>0</v>
      </c>
      <c r="D188" s="320">
        <f t="shared" si="32"/>
        <v>0</v>
      </c>
      <c r="E188" s="320">
        <f t="shared" si="32"/>
        <v>0</v>
      </c>
      <c r="F188" s="320">
        <f t="shared" si="32"/>
        <v>0</v>
      </c>
      <c r="G188" s="320">
        <f t="shared" si="32"/>
        <v>0</v>
      </c>
      <c r="H188" s="320">
        <f t="shared" si="32"/>
        <v>0</v>
      </c>
      <c r="I188" s="320">
        <f t="shared" si="32"/>
        <v>0</v>
      </c>
      <c r="J188" s="320">
        <f t="shared" si="32"/>
        <v>0</v>
      </c>
      <c r="K188" s="320">
        <f t="shared" si="32"/>
        <v>0</v>
      </c>
      <c r="L188" s="320">
        <f t="shared" si="32"/>
        <v>0</v>
      </c>
      <c r="M188" s="320">
        <f t="shared" si="32"/>
        <v>0</v>
      </c>
      <c r="N188" s="320">
        <f t="shared" si="32"/>
        <v>0.13074145436864756</v>
      </c>
      <c r="O188" s="320">
        <f t="shared" si="32"/>
        <v>0</v>
      </c>
      <c r="P188" s="320">
        <f t="shared" si="32"/>
        <v>0.15348020950292152</v>
      </c>
      <c r="Q188" s="320">
        <f t="shared" si="32"/>
        <v>0.17897032067180144</v>
      </c>
      <c r="R188" s="320">
        <f t="shared" si="32"/>
        <v>0.17205947281007483</v>
      </c>
      <c r="S188" s="320">
        <f t="shared" si="32"/>
        <v>0.17552308174515091</v>
      </c>
      <c r="T188" s="320">
        <f t="shared" si="32"/>
        <v>0.1660038039466922</v>
      </c>
      <c r="U188" s="320">
        <f t="shared" si="32"/>
        <v>0.16579071410780349</v>
      </c>
      <c r="V188" s="320">
        <f t="shared" si="32"/>
        <v>0.16130387344503375</v>
      </c>
      <c r="W188" s="320">
        <f t="shared" si="32"/>
        <v>0.14534501631676694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0.30383002385700009</v>
      </c>
      <c r="C189" s="320">
        <f t="shared" si="33"/>
        <v>0.30383002385700009</v>
      </c>
      <c r="D189" s="320">
        <f t="shared" si="33"/>
        <v>0.30383002385700009</v>
      </c>
      <c r="E189" s="320">
        <f t="shared" si="33"/>
        <v>0.30383002385700014</v>
      </c>
      <c r="F189" s="320">
        <f t="shared" si="33"/>
        <v>0.30383002385700014</v>
      </c>
      <c r="G189" s="320">
        <f t="shared" si="33"/>
        <v>0.30383002385700009</v>
      </c>
      <c r="H189" s="320">
        <f t="shared" si="33"/>
        <v>0.30383002385700014</v>
      </c>
      <c r="I189" s="320">
        <f t="shared" si="33"/>
        <v>0.30383002385700003</v>
      </c>
      <c r="J189" s="320">
        <f t="shared" si="33"/>
        <v>0.30383002385699998</v>
      </c>
      <c r="K189" s="320">
        <f t="shared" si="33"/>
        <v>0.30383002385699998</v>
      </c>
      <c r="L189" s="320">
        <f t="shared" si="33"/>
        <v>0.30383002385700003</v>
      </c>
      <c r="M189" s="320">
        <f t="shared" si="33"/>
        <v>0.30383002385699986</v>
      </c>
      <c r="N189" s="320">
        <f t="shared" si="33"/>
        <v>5.22491198690146E-2</v>
      </c>
      <c r="O189" s="320">
        <f t="shared" si="33"/>
        <v>0.30383002385700003</v>
      </c>
      <c r="P189" s="320">
        <f t="shared" si="33"/>
        <v>3.1404546592779699E-2</v>
      </c>
      <c r="Q189" s="320">
        <f t="shared" si="33"/>
        <v>1.7435323184272291E-2</v>
      </c>
      <c r="R189" s="320">
        <f t="shared" si="33"/>
        <v>2.4051601884743937E-2</v>
      </c>
      <c r="S189" s="320">
        <f t="shared" si="33"/>
        <v>2.2136037703806573E-2</v>
      </c>
      <c r="T189" s="320">
        <f t="shared" si="33"/>
        <v>2.2027678109395158E-2</v>
      </c>
      <c r="U189" s="320">
        <f t="shared" si="33"/>
        <v>2.2344552262408925E-2</v>
      </c>
      <c r="V189" s="320">
        <f t="shared" si="33"/>
        <v>2.5166778818609778E-2</v>
      </c>
      <c r="W189" s="320">
        <f t="shared" si="33"/>
        <v>3.3722960746692239E-2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5.1399469264643713E-2</v>
      </c>
      <c r="C190" s="271">
        <f t="shared" si="34"/>
        <v>5.1399469264643713E-2</v>
      </c>
      <c r="D190" s="271">
        <f t="shared" si="34"/>
        <v>5.1399469264643713E-2</v>
      </c>
      <c r="E190" s="271">
        <f t="shared" si="34"/>
        <v>5.1399469264643706E-2</v>
      </c>
      <c r="F190" s="271">
        <f t="shared" si="34"/>
        <v>5.1399469264643734E-2</v>
      </c>
      <c r="G190" s="271">
        <f t="shared" si="34"/>
        <v>5.139946926464372E-2</v>
      </c>
      <c r="H190" s="271">
        <f t="shared" si="34"/>
        <v>5.1399469264643706E-2</v>
      </c>
      <c r="I190" s="271">
        <f t="shared" si="34"/>
        <v>5.139946926464372E-2</v>
      </c>
      <c r="J190" s="271">
        <f t="shared" si="34"/>
        <v>5.1399469264643706E-2</v>
      </c>
      <c r="K190" s="271">
        <f t="shared" si="34"/>
        <v>5.1399469264643706E-2</v>
      </c>
      <c r="L190" s="271">
        <f t="shared" si="34"/>
        <v>5.1399469264643713E-2</v>
      </c>
      <c r="M190" s="271">
        <f t="shared" si="34"/>
        <v>5.1399469264643692E-2</v>
      </c>
      <c r="N190" s="271">
        <f t="shared" si="34"/>
        <v>4.3059756180524232E-2</v>
      </c>
      <c r="O190" s="271">
        <f t="shared" si="34"/>
        <v>5.139946926464372E-2</v>
      </c>
      <c r="P190" s="271">
        <f t="shared" si="34"/>
        <v>3.6039972651185123E-2</v>
      </c>
      <c r="Q190" s="271">
        <f t="shared" si="34"/>
        <v>3.5545389970459446E-2</v>
      </c>
      <c r="R190" s="271">
        <f t="shared" si="34"/>
        <v>3.8080714527150249E-2</v>
      </c>
      <c r="S190" s="271">
        <f t="shared" si="34"/>
        <v>3.7794811654557378E-2</v>
      </c>
      <c r="T190" s="271">
        <f t="shared" si="34"/>
        <v>3.7924815461692032E-2</v>
      </c>
      <c r="U190" s="271">
        <f t="shared" si="34"/>
        <v>3.8057220662637121E-2</v>
      </c>
      <c r="V190" s="271">
        <f t="shared" si="34"/>
        <v>3.8502107255094807E-2</v>
      </c>
      <c r="W190" s="271">
        <f t="shared" si="34"/>
        <v>4.0174924831688691E-2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0</v>
      </c>
      <c r="C191" s="320">
        <f t="shared" si="35"/>
        <v>0</v>
      </c>
      <c r="D191" s="320">
        <f t="shared" si="35"/>
        <v>0</v>
      </c>
      <c r="E191" s="320">
        <f t="shared" si="35"/>
        <v>0</v>
      </c>
      <c r="F191" s="320">
        <f t="shared" si="35"/>
        <v>0</v>
      </c>
      <c r="G191" s="320">
        <f t="shared" si="35"/>
        <v>0</v>
      </c>
      <c r="H191" s="320">
        <f t="shared" si="35"/>
        <v>0</v>
      </c>
      <c r="I191" s="320">
        <f t="shared" si="35"/>
        <v>0</v>
      </c>
      <c r="J191" s="320">
        <f t="shared" si="35"/>
        <v>0</v>
      </c>
      <c r="K191" s="320">
        <f t="shared" si="35"/>
        <v>0</v>
      </c>
      <c r="L191" s="320">
        <f t="shared" si="35"/>
        <v>0</v>
      </c>
      <c r="M191" s="320">
        <f t="shared" si="35"/>
        <v>0</v>
      </c>
      <c r="N191" s="320">
        <f t="shared" si="35"/>
        <v>0</v>
      </c>
      <c r="O191" s="320">
        <f t="shared" si="35"/>
        <v>0</v>
      </c>
      <c r="P191" s="320">
        <f t="shared" si="35"/>
        <v>0</v>
      </c>
      <c r="Q191" s="320">
        <f t="shared" si="35"/>
        <v>0</v>
      </c>
      <c r="R191" s="320">
        <f t="shared" si="35"/>
        <v>0</v>
      </c>
      <c r="S191" s="320">
        <f t="shared" si="35"/>
        <v>0</v>
      </c>
      <c r="T191" s="320">
        <f t="shared" si="35"/>
        <v>0</v>
      </c>
      <c r="U191" s="320">
        <f t="shared" si="35"/>
        <v>0</v>
      </c>
      <c r="V191" s="320">
        <f t="shared" si="35"/>
        <v>0</v>
      </c>
      <c r="W191" s="320">
        <f t="shared" si="35"/>
        <v>0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0</v>
      </c>
      <c r="C192" s="320">
        <f t="shared" si="36"/>
        <v>0</v>
      </c>
      <c r="D192" s="320">
        <f t="shared" si="36"/>
        <v>0</v>
      </c>
      <c r="E192" s="320">
        <f t="shared" si="36"/>
        <v>0</v>
      </c>
      <c r="F192" s="320">
        <f t="shared" si="36"/>
        <v>0</v>
      </c>
      <c r="G192" s="320">
        <f t="shared" si="36"/>
        <v>0</v>
      </c>
      <c r="H192" s="320">
        <f t="shared" si="36"/>
        <v>0</v>
      </c>
      <c r="I192" s="320">
        <f t="shared" si="36"/>
        <v>0</v>
      </c>
      <c r="J192" s="320">
        <f t="shared" si="36"/>
        <v>0</v>
      </c>
      <c r="K192" s="320">
        <f t="shared" si="36"/>
        <v>0</v>
      </c>
      <c r="L192" s="320">
        <f t="shared" si="36"/>
        <v>0</v>
      </c>
      <c r="M192" s="320">
        <f t="shared" si="36"/>
        <v>0</v>
      </c>
      <c r="N192" s="320">
        <f t="shared" si="36"/>
        <v>7.120658250699745E-3</v>
      </c>
      <c r="O192" s="320">
        <f t="shared" si="36"/>
        <v>0</v>
      </c>
      <c r="P192" s="320">
        <f t="shared" si="36"/>
        <v>9.8464181655292405E-3</v>
      </c>
      <c r="Q192" s="320">
        <f t="shared" si="36"/>
        <v>9.6913726040964519E-3</v>
      </c>
      <c r="R192" s="320">
        <f t="shared" si="36"/>
        <v>8.6921845143866378E-3</v>
      </c>
      <c r="S192" s="320">
        <f t="shared" si="36"/>
        <v>8.7551650562739686E-3</v>
      </c>
      <c r="T192" s="320">
        <f t="shared" si="36"/>
        <v>8.0837795288157925E-3</v>
      </c>
      <c r="U192" s="320">
        <f t="shared" si="36"/>
        <v>8.0692157706943393E-3</v>
      </c>
      <c r="V192" s="320">
        <f t="shared" si="36"/>
        <v>7.909323976010206E-3</v>
      </c>
      <c r="W192" s="320">
        <f t="shared" si="36"/>
        <v>7.3911631809761057E-3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5.1399469264643713E-2</v>
      </c>
      <c r="C193" s="320">
        <f t="shared" si="37"/>
        <v>5.1399469264643713E-2</v>
      </c>
      <c r="D193" s="320">
        <f t="shared" si="37"/>
        <v>5.1399469264643713E-2</v>
      </c>
      <c r="E193" s="320">
        <f t="shared" si="37"/>
        <v>5.1399469264643706E-2</v>
      </c>
      <c r="F193" s="320">
        <f t="shared" si="37"/>
        <v>5.1399469264643734E-2</v>
      </c>
      <c r="G193" s="320">
        <f t="shared" si="37"/>
        <v>5.139946926464372E-2</v>
      </c>
      <c r="H193" s="320">
        <f t="shared" si="37"/>
        <v>5.1399469264643706E-2</v>
      </c>
      <c r="I193" s="320">
        <f t="shared" si="37"/>
        <v>5.139946926464372E-2</v>
      </c>
      <c r="J193" s="320">
        <f t="shared" si="37"/>
        <v>5.1399469264643706E-2</v>
      </c>
      <c r="K193" s="320">
        <f t="shared" si="37"/>
        <v>5.1399469264643706E-2</v>
      </c>
      <c r="L193" s="320">
        <f t="shared" si="37"/>
        <v>5.1399469264643713E-2</v>
      </c>
      <c r="M193" s="320">
        <f t="shared" si="37"/>
        <v>5.1399469264643692E-2</v>
      </c>
      <c r="N193" s="320">
        <f t="shared" si="37"/>
        <v>3.5939097929824491E-2</v>
      </c>
      <c r="O193" s="320">
        <f t="shared" si="37"/>
        <v>5.139946926464372E-2</v>
      </c>
      <c r="P193" s="320">
        <f t="shared" si="37"/>
        <v>2.6193554485655877E-2</v>
      </c>
      <c r="Q193" s="320">
        <f t="shared" si="37"/>
        <v>2.5854017366362992E-2</v>
      </c>
      <c r="R193" s="320">
        <f t="shared" si="37"/>
        <v>2.9388530012763616E-2</v>
      </c>
      <c r="S193" s="320">
        <f t="shared" si="37"/>
        <v>2.9039646598283411E-2</v>
      </c>
      <c r="T193" s="320">
        <f t="shared" si="37"/>
        <v>2.9841035932876247E-2</v>
      </c>
      <c r="U193" s="320">
        <f t="shared" si="37"/>
        <v>2.9988004891942775E-2</v>
      </c>
      <c r="V193" s="320">
        <f t="shared" si="37"/>
        <v>3.0592783279084601E-2</v>
      </c>
      <c r="W193" s="320">
        <f t="shared" si="37"/>
        <v>3.2783761650712583E-2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4.6421500340011815E-2</v>
      </c>
      <c r="C194" s="321">
        <f t="shared" si="38"/>
        <v>4.6421500340011794E-2</v>
      </c>
      <c r="D194" s="321">
        <f t="shared" si="38"/>
        <v>4.6421500340011794E-2</v>
      </c>
      <c r="E194" s="321">
        <f t="shared" si="38"/>
        <v>4.6421500340011815E-2</v>
      </c>
      <c r="F194" s="321">
        <f t="shared" si="38"/>
        <v>4.6421500340011808E-2</v>
      </c>
      <c r="G194" s="321">
        <f t="shared" si="38"/>
        <v>4.6421500340011808E-2</v>
      </c>
      <c r="H194" s="321">
        <f t="shared" si="38"/>
        <v>4.6421500340011794E-2</v>
      </c>
      <c r="I194" s="321">
        <f t="shared" si="38"/>
        <v>4.6421500340011822E-2</v>
      </c>
      <c r="J194" s="321">
        <f t="shared" si="38"/>
        <v>4.6421500340011794E-2</v>
      </c>
      <c r="K194" s="321">
        <f t="shared" si="38"/>
        <v>4.6421500340011794E-2</v>
      </c>
      <c r="L194" s="321">
        <f t="shared" si="38"/>
        <v>4.6421500340011794E-2</v>
      </c>
      <c r="M194" s="321">
        <f t="shared" si="38"/>
        <v>4.6421500340011794E-2</v>
      </c>
      <c r="N194" s="321">
        <f t="shared" si="38"/>
        <v>3.2458445011934692E-2</v>
      </c>
      <c r="O194" s="321">
        <f t="shared" si="38"/>
        <v>4.6421500340011808E-2</v>
      </c>
      <c r="P194" s="321">
        <f t="shared" si="38"/>
        <v>2.3656744239933355E-2</v>
      </c>
      <c r="Q194" s="321">
        <f t="shared" si="38"/>
        <v>2.335009083039041E-2</v>
      </c>
      <c r="R194" s="321">
        <f t="shared" si="38"/>
        <v>2.6542290718133743E-2</v>
      </c>
      <c r="S194" s="321">
        <f t="shared" si="38"/>
        <v>2.6227196189423145E-2</v>
      </c>
      <c r="T194" s="321">
        <f t="shared" si="38"/>
        <v>2.6950972053269923E-2</v>
      </c>
      <c r="U194" s="321">
        <f t="shared" si="38"/>
        <v>2.708370726787206E-2</v>
      </c>
      <c r="V194" s="321">
        <f t="shared" si="38"/>
        <v>2.7629913688015928E-2</v>
      </c>
      <c r="W194" s="321">
        <f t="shared" si="38"/>
        <v>2.9608698774294031E-2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0.99999999999999989</v>
      </c>
      <c r="D197" s="234">
        <f t="shared" si="39"/>
        <v>0.99999999999999989</v>
      </c>
      <c r="E197" s="234">
        <f t="shared" si="39"/>
        <v>0.99999999999999978</v>
      </c>
      <c r="F197" s="234">
        <f t="shared" si="39"/>
        <v>1.0000000000000002</v>
      </c>
      <c r="G197" s="234">
        <f t="shared" si="39"/>
        <v>1</v>
      </c>
      <c r="H197" s="234">
        <f t="shared" si="39"/>
        <v>1</v>
      </c>
      <c r="I197" s="234">
        <f t="shared" si="39"/>
        <v>1.0000000000000002</v>
      </c>
      <c r="J197" s="234">
        <f t="shared" si="39"/>
        <v>1.0000000000000002</v>
      </c>
      <c r="K197" s="234">
        <f t="shared" si="39"/>
        <v>1.0000000000000002</v>
      </c>
      <c r="L197" s="234">
        <f t="shared" si="39"/>
        <v>0.99999999999999978</v>
      </c>
      <c r="M197" s="234">
        <f t="shared" si="39"/>
        <v>1</v>
      </c>
      <c r="N197" s="234">
        <f t="shared" si="39"/>
        <v>1.0000000000000004</v>
      </c>
      <c r="O197" s="234">
        <f t="shared" si="39"/>
        <v>1</v>
      </c>
      <c r="P197" s="234">
        <f t="shared" si="39"/>
        <v>1</v>
      </c>
      <c r="Q197" s="234">
        <f t="shared" si="39"/>
        <v>1</v>
      </c>
      <c r="R197" s="234">
        <f t="shared" si="39"/>
        <v>1</v>
      </c>
      <c r="S197" s="234">
        <f t="shared" si="39"/>
        <v>0.99999999999999978</v>
      </c>
      <c r="T197" s="234">
        <f t="shared" si="39"/>
        <v>1.0000000000000002</v>
      </c>
      <c r="U197" s="234">
        <f t="shared" si="39"/>
        <v>1</v>
      </c>
      <c r="V197" s="234">
        <f t="shared" si="39"/>
        <v>1.0000000000000002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1.6372085472118578E-2</v>
      </c>
      <c r="C198" s="268">
        <f t="shared" si="40"/>
        <v>1.6372085472118578E-2</v>
      </c>
      <c r="D198" s="268">
        <f t="shared" si="40"/>
        <v>1.6372085472118578E-2</v>
      </c>
      <c r="E198" s="268">
        <f t="shared" si="40"/>
        <v>1.6372085472118571E-2</v>
      </c>
      <c r="F198" s="268">
        <f t="shared" si="40"/>
        <v>1.6372085472118582E-2</v>
      </c>
      <c r="G198" s="268">
        <f t="shared" si="40"/>
        <v>1.6372085472118582E-2</v>
      </c>
      <c r="H198" s="268">
        <f t="shared" si="40"/>
        <v>1.6372085472118575E-2</v>
      </c>
      <c r="I198" s="268">
        <f t="shared" si="40"/>
        <v>1.6372085472118575E-2</v>
      </c>
      <c r="J198" s="268">
        <f t="shared" si="40"/>
        <v>1.6372085472118582E-2</v>
      </c>
      <c r="K198" s="268">
        <f t="shared" si="40"/>
        <v>1.6372085472118582E-2</v>
      </c>
      <c r="L198" s="268">
        <f t="shared" si="40"/>
        <v>1.6372085472118575E-2</v>
      </c>
      <c r="M198" s="268">
        <f t="shared" si="40"/>
        <v>1.6372085472118582E-2</v>
      </c>
      <c r="N198" s="268">
        <f t="shared" si="40"/>
        <v>1.5089027823937054E-2</v>
      </c>
      <c r="O198" s="268">
        <f t="shared" si="40"/>
        <v>1.6372085472118575E-2</v>
      </c>
      <c r="P198" s="268">
        <f t="shared" si="40"/>
        <v>1.3727755911147613E-2</v>
      </c>
      <c r="Q198" s="268">
        <f t="shared" si="40"/>
        <v>9.5842907505027872E-3</v>
      </c>
      <c r="R198" s="268">
        <f t="shared" si="40"/>
        <v>1.0629461855669093E-2</v>
      </c>
      <c r="S198" s="268">
        <f t="shared" si="40"/>
        <v>1.0408833240239723E-2</v>
      </c>
      <c r="T198" s="268">
        <f t="shared" si="40"/>
        <v>8.8118700170571398E-3</v>
      </c>
      <c r="U198" s="268">
        <f t="shared" si="40"/>
        <v>8.9240916216913758E-3</v>
      </c>
      <c r="V198" s="268">
        <f t="shared" si="40"/>
        <v>9.4407744852052292E-3</v>
      </c>
      <c r="W198" s="268">
        <f t="shared" si="40"/>
        <v>9.8572989719428721E-3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0.13065127260624254</v>
      </c>
      <c r="C199" s="269">
        <f t="shared" si="41"/>
        <v>0.13065127260624246</v>
      </c>
      <c r="D199" s="269">
        <f t="shared" si="41"/>
        <v>0.13065127260624246</v>
      </c>
      <c r="E199" s="269">
        <f t="shared" si="41"/>
        <v>0.13065127260624243</v>
      </c>
      <c r="F199" s="269">
        <f t="shared" si="41"/>
        <v>0.13065127260624251</v>
      </c>
      <c r="G199" s="269">
        <f t="shared" si="41"/>
        <v>0.13065127260624249</v>
      </c>
      <c r="H199" s="269">
        <f t="shared" si="41"/>
        <v>0.1306512726062424</v>
      </c>
      <c r="I199" s="269">
        <f t="shared" si="41"/>
        <v>0.13065127260624254</v>
      </c>
      <c r="J199" s="269">
        <f t="shared" si="41"/>
        <v>0.13065127260624254</v>
      </c>
      <c r="K199" s="269">
        <f t="shared" si="41"/>
        <v>0.13065127260624254</v>
      </c>
      <c r="L199" s="269">
        <f t="shared" si="41"/>
        <v>0.13065127260624243</v>
      </c>
      <c r="M199" s="269">
        <f t="shared" si="41"/>
        <v>0.13065127260624251</v>
      </c>
      <c r="N199" s="269">
        <f t="shared" si="41"/>
        <v>0.12041231344324731</v>
      </c>
      <c r="O199" s="269">
        <f t="shared" si="41"/>
        <v>0.13065127260624249</v>
      </c>
      <c r="P199" s="269">
        <f t="shared" si="41"/>
        <v>0.10954919474820062</v>
      </c>
      <c r="Q199" s="269">
        <f t="shared" si="41"/>
        <v>7.6483828875307622E-2</v>
      </c>
      <c r="R199" s="269">
        <f t="shared" si="41"/>
        <v>8.4824423921296063E-2</v>
      </c>
      <c r="S199" s="269">
        <f t="shared" si="41"/>
        <v>8.3063780206829141E-2</v>
      </c>
      <c r="T199" s="269">
        <f t="shared" si="41"/>
        <v>7.0319815623362314E-2</v>
      </c>
      <c r="U199" s="269">
        <f t="shared" si="41"/>
        <v>7.1215357946565208E-2</v>
      </c>
      <c r="V199" s="269">
        <f t="shared" si="41"/>
        <v>7.5338551278708685E-2</v>
      </c>
      <c r="W199" s="269">
        <f t="shared" si="41"/>
        <v>7.8662468342091368E-2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0.16019041717369426</v>
      </c>
      <c r="C200" s="269">
        <f t="shared" si="42"/>
        <v>0.16019041717369426</v>
      </c>
      <c r="D200" s="269">
        <f t="shared" si="42"/>
        <v>0.16019041717369426</v>
      </c>
      <c r="E200" s="269">
        <f t="shared" si="42"/>
        <v>0.16019041717369423</v>
      </c>
      <c r="F200" s="269">
        <f t="shared" si="42"/>
        <v>0.16019041717369426</v>
      </c>
      <c r="G200" s="269">
        <f t="shared" si="42"/>
        <v>0.16019041717369428</v>
      </c>
      <c r="H200" s="269">
        <f t="shared" si="42"/>
        <v>0.16019041717369431</v>
      </c>
      <c r="I200" s="269">
        <f t="shared" si="42"/>
        <v>0.16019041717369428</v>
      </c>
      <c r="J200" s="269">
        <f t="shared" si="42"/>
        <v>0.16019041717369426</v>
      </c>
      <c r="K200" s="269">
        <f t="shared" si="42"/>
        <v>0.16019041717369426</v>
      </c>
      <c r="L200" s="269">
        <f t="shared" si="42"/>
        <v>0.16019041717369423</v>
      </c>
      <c r="M200" s="269">
        <f t="shared" si="42"/>
        <v>0.16019041717369426</v>
      </c>
      <c r="N200" s="269">
        <f t="shared" si="42"/>
        <v>0.14763651618960044</v>
      </c>
      <c r="O200" s="269">
        <f t="shared" si="42"/>
        <v>0.16019041717369423</v>
      </c>
      <c r="P200" s="269">
        <f t="shared" si="42"/>
        <v>0.13431733849730643</v>
      </c>
      <c r="Q200" s="269">
        <f t="shared" si="42"/>
        <v>9.377617385711999E-2</v>
      </c>
      <c r="R200" s="269">
        <f t="shared" si="42"/>
        <v>0.10400250669905432</v>
      </c>
      <c r="S200" s="269">
        <f t="shared" si="42"/>
        <v>0.10184379637432057</v>
      </c>
      <c r="T200" s="269">
        <f t="shared" si="42"/>
        <v>8.6218529491349588E-2</v>
      </c>
      <c r="U200" s="269">
        <f t="shared" si="42"/>
        <v>8.7316546337943432E-2</v>
      </c>
      <c r="V200" s="269">
        <f t="shared" si="42"/>
        <v>9.2371958710040683E-2</v>
      </c>
      <c r="W200" s="269">
        <f t="shared" si="42"/>
        <v>9.6447385228378327E-2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0.29662934867683205</v>
      </c>
      <c r="C201" s="269">
        <f t="shared" si="43"/>
        <v>0.29662934867683194</v>
      </c>
      <c r="D201" s="269">
        <f t="shared" si="43"/>
        <v>0.29662934867683194</v>
      </c>
      <c r="E201" s="269">
        <f t="shared" si="43"/>
        <v>0.29662934867683205</v>
      </c>
      <c r="F201" s="269">
        <f t="shared" si="43"/>
        <v>0.29662934867683211</v>
      </c>
      <c r="G201" s="269">
        <f t="shared" si="43"/>
        <v>0.29662934867683205</v>
      </c>
      <c r="H201" s="269">
        <f t="shared" si="43"/>
        <v>0.29662934867683216</v>
      </c>
      <c r="I201" s="269">
        <f t="shared" si="43"/>
        <v>0.29662934867683205</v>
      </c>
      <c r="J201" s="269">
        <f t="shared" si="43"/>
        <v>0.29662934867683211</v>
      </c>
      <c r="K201" s="269">
        <f t="shared" si="43"/>
        <v>0.29662934867683211</v>
      </c>
      <c r="L201" s="269">
        <f t="shared" si="43"/>
        <v>0.29662934867683199</v>
      </c>
      <c r="M201" s="269">
        <f t="shared" si="43"/>
        <v>0.29662934867683216</v>
      </c>
      <c r="N201" s="269">
        <f t="shared" si="43"/>
        <v>0.27338291772317885</v>
      </c>
      <c r="O201" s="269">
        <f t="shared" si="43"/>
        <v>0.29662934867683199</v>
      </c>
      <c r="P201" s="269">
        <f t="shared" si="43"/>
        <v>0.24871940118153546</v>
      </c>
      <c r="Q201" s="269">
        <f t="shared" si="43"/>
        <v>0.17364812367322308</v>
      </c>
      <c r="R201" s="269">
        <f t="shared" si="43"/>
        <v>0.19258452763405645</v>
      </c>
      <c r="S201" s="269">
        <f t="shared" si="43"/>
        <v>0.18858717967214048</v>
      </c>
      <c r="T201" s="269">
        <f t="shared" si="43"/>
        <v>0.15965340934946423</v>
      </c>
      <c r="U201" s="269">
        <f t="shared" si="43"/>
        <v>0.16168663972483774</v>
      </c>
      <c r="V201" s="269">
        <f t="shared" si="43"/>
        <v>0.17104789681927446</v>
      </c>
      <c r="W201" s="269">
        <f t="shared" si="43"/>
        <v>0.1785944850300035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1.828695226281498E-2</v>
      </c>
      <c r="C202" s="270">
        <f t="shared" si="44"/>
        <v>1.8286952262814987E-2</v>
      </c>
      <c r="D202" s="270">
        <f t="shared" si="44"/>
        <v>1.8286952262814987E-2</v>
      </c>
      <c r="E202" s="270">
        <f t="shared" si="44"/>
        <v>1.8286952262814984E-2</v>
      </c>
      <c r="F202" s="270">
        <f t="shared" si="44"/>
        <v>1.8286952262814973E-2</v>
      </c>
      <c r="G202" s="270">
        <f t="shared" si="44"/>
        <v>1.8286952262814984E-2</v>
      </c>
      <c r="H202" s="270">
        <f t="shared" si="44"/>
        <v>1.8286952262814987E-2</v>
      </c>
      <c r="I202" s="270">
        <f t="shared" si="44"/>
        <v>1.8286952262814987E-2</v>
      </c>
      <c r="J202" s="270">
        <f t="shared" si="44"/>
        <v>1.8286952262814991E-2</v>
      </c>
      <c r="K202" s="270">
        <f t="shared" si="44"/>
        <v>1.8286952262814991E-2</v>
      </c>
      <c r="L202" s="270">
        <f t="shared" si="44"/>
        <v>1.8286952262814984E-2</v>
      </c>
      <c r="M202" s="270">
        <f t="shared" si="44"/>
        <v>1.8286952262814991E-2</v>
      </c>
      <c r="N202" s="270">
        <f t="shared" si="44"/>
        <v>1.6088332708271012E-2</v>
      </c>
      <c r="O202" s="270">
        <f t="shared" si="44"/>
        <v>1.8286952262814991E-2</v>
      </c>
      <c r="P202" s="270">
        <f t="shared" si="44"/>
        <v>1.6327827073014792E-2</v>
      </c>
      <c r="Q202" s="270">
        <f t="shared" si="44"/>
        <v>3.0121109916575364E-2</v>
      </c>
      <c r="R202" s="270">
        <f t="shared" si="44"/>
        <v>3.0048962449122384E-2</v>
      </c>
      <c r="S202" s="270">
        <f t="shared" si="44"/>
        <v>3.0670560195743723E-2</v>
      </c>
      <c r="T202" s="270">
        <f t="shared" si="44"/>
        <v>7.4735206652664407E-2</v>
      </c>
      <c r="U202" s="270">
        <f t="shared" si="44"/>
        <v>7.2500449129608832E-2</v>
      </c>
      <c r="V202" s="270">
        <f t="shared" si="44"/>
        <v>7.0752470622626379E-2</v>
      </c>
      <c r="W202" s="270">
        <f t="shared" si="44"/>
        <v>7.3493233946457251E-2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1.8793598874569897E-4</v>
      </c>
      <c r="C203" s="271">
        <f t="shared" si="45"/>
        <v>1.8793598874569886E-4</v>
      </c>
      <c r="D203" s="271">
        <f t="shared" si="45"/>
        <v>1.8793598874569886E-4</v>
      </c>
      <c r="E203" s="271">
        <f t="shared" si="45"/>
        <v>1.8793598874569884E-4</v>
      </c>
      <c r="F203" s="271">
        <f t="shared" si="45"/>
        <v>1.8793598874569886E-4</v>
      </c>
      <c r="G203" s="271">
        <f t="shared" si="45"/>
        <v>1.8793598874569889E-4</v>
      </c>
      <c r="H203" s="271">
        <f t="shared" si="45"/>
        <v>1.8793598874569892E-4</v>
      </c>
      <c r="I203" s="271">
        <f t="shared" si="45"/>
        <v>1.8793598874569897E-4</v>
      </c>
      <c r="J203" s="271">
        <f t="shared" si="45"/>
        <v>1.87935988745699E-4</v>
      </c>
      <c r="K203" s="271">
        <f t="shared" si="45"/>
        <v>1.87935988745699E-4</v>
      </c>
      <c r="L203" s="271">
        <f t="shared" si="45"/>
        <v>1.8793598874569884E-4</v>
      </c>
      <c r="M203" s="271">
        <f t="shared" si="45"/>
        <v>1.8793598874569894E-4</v>
      </c>
      <c r="N203" s="271">
        <f t="shared" si="45"/>
        <v>7.8476632099689941E-2</v>
      </c>
      <c r="O203" s="271">
        <f t="shared" si="45"/>
        <v>1.8793598874569897E-4</v>
      </c>
      <c r="P203" s="271">
        <f t="shared" si="45"/>
        <v>0.13531811998380933</v>
      </c>
      <c r="Q203" s="271">
        <f t="shared" si="45"/>
        <v>0.2458414031347563</v>
      </c>
      <c r="R203" s="271">
        <f t="shared" si="45"/>
        <v>0.20235499519818553</v>
      </c>
      <c r="S203" s="271">
        <f t="shared" si="45"/>
        <v>0.20863897502664533</v>
      </c>
      <c r="T203" s="271">
        <f t="shared" si="45"/>
        <v>0.2242950239102168</v>
      </c>
      <c r="U203" s="271">
        <f t="shared" si="45"/>
        <v>0.22201233535288328</v>
      </c>
      <c r="V203" s="271">
        <f t="shared" si="45"/>
        <v>0.20704576677227349</v>
      </c>
      <c r="W203" s="271">
        <f t="shared" si="45"/>
        <v>0.18856371728071755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</v>
      </c>
      <c r="C204" s="320">
        <f t="shared" si="46"/>
        <v>0</v>
      </c>
      <c r="D204" s="320">
        <f t="shared" si="46"/>
        <v>0</v>
      </c>
      <c r="E204" s="320">
        <f t="shared" si="46"/>
        <v>0</v>
      </c>
      <c r="F204" s="320">
        <f t="shared" si="46"/>
        <v>0</v>
      </c>
      <c r="G204" s="320">
        <f t="shared" si="46"/>
        <v>0</v>
      </c>
      <c r="H204" s="320">
        <f t="shared" si="46"/>
        <v>0</v>
      </c>
      <c r="I204" s="320">
        <f t="shared" si="46"/>
        <v>0</v>
      </c>
      <c r="J204" s="320">
        <f t="shared" si="46"/>
        <v>0</v>
      </c>
      <c r="K204" s="320">
        <f t="shared" si="46"/>
        <v>0</v>
      </c>
      <c r="L204" s="320">
        <f t="shared" si="46"/>
        <v>0</v>
      </c>
      <c r="M204" s="320">
        <f t="shared" si="46"/>
        <v>0</v>
      </c>
      <c r="N204" s="320">
        <f t="shared" si="46"/>
        <v>7.8303424393919518E-2</v>
      </c>
      <c r="O204" s="320">
        <f t="shared" si="46"/>
        <v>0</v>
      </c>
      <c r="P204" s="320">
        <f t="shared" si="46"/>
        <v>0.13516053838647316</v>
      </c>
      <c r="Q204" s="320">
        <f t="shared" si="46"/>
        <v>0.24555430542841478</v>
      </c>
      <c r="R204" s="320">
        <f t="shared" si="46"/>
        <v>0.20205559007896187</v>
      </c>
      <c r="S204" s="320">
        <f t="shared" si="46"/>
        <v>0.20833612264681112</v>
      </c>
      <c r="T204" s="320">
        <f t="shared" si="46"/>
        <v>0.22393273383072188</v>
      </c>
      <c r="U204" s="320">
        <f t="shared" si="46"/>
        <v>0.22165131973483956</v>
      </c>
      <c r="V204" s="320">
        <f t="shared" si="46"/>
        <v>0.20669537829511705</v>
      </c>
      <c r="W204" s="320">
        <f t="shared" si="46"/>
        <v>0.1881978697561244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1.8793598874569897E-4</v>
      </c>
      <c r="C205" s="320">
        <f t="shared" si="47"/>
        <v>1.8793598874569886E-4</v>
      </c>
      <c r="D205" s="320">
        <f t="shared" si="47"/>
        <v>1.8793598874569886E-4</v>
      </c>
      <c r="E205" s="320">
        <f t="shared" si="47"/>
        <v>1.8793598874569884E-4</v>
      </c>
      <c r="F205" s="320">
        <f t="shared" si="47"/>
        <v>1.8793598874569886E-4</v>
      </c>
      <c r="G205" s="320">
        <f t="shared" si="47"/>
        <v>1.8793598874569889E-4</v>
      </c>
      <c r="H205" s="320">
        <f t="shared" si="47"/>
        <v>1.8793598874569892E-4</v>
      </c>
      <c r="I205" s="320">
        <f t="shared" si="47"/>
        <v>1.8793598874569897E-4</v>
      </c>
      <c r="J205" s="320">
        <f t="shared" si="47"/>
        <v>1.87935988745699E-4</v>
      </c>
      <c r="K205" s="320">
        <f t="shared" si="47"/>
        <v>1.87935988745699E-4</v>
      </c>
      <c r="L205" s="320">
        <f t="shared" si="47"/>
        <v>1.8793598874569884E-4</v>
      </c>
      <c r="M205" s="320">
        <f t="shared" si="47"/>
        <v>1.8793598874569894E-4</v>
      </c>
      <c r="N205" s="320">
        <f t="shared" si="47"/>
        <v>1.7320770577042557E-4</v>
      </c>
      <c r="O205" s="320">
        <f t="shared" si="47"/>
        <v>1.8793598874569897E-4</v>
      </c>
      <c r="P205" s="320">
        <f t="shared" si="47"/>
        <v>1.57581597336194E-4</v>
      </c>
      <c r="Q205" s="320">
        <f t="shared" si="47"/>
        <v>2.8709770634154189E-4</v>
      </c>
      <c r="R205" s="320">
        <f t="shared" si="47"/>
        <v>2.9940511922364326E-4</v>
      </c>
      <c r="S205" s="320">
        <f t="shared" si="47"/>
        <v>3.0285237983418618E-4</v>
      </c>
      <c r="T205" s="320">
        <f t="shared" si="47"/>
        <v>3.6229007949493573E-4</v>
      </c>
      <c r="U205" s="320">
        <f t="shared" si="47"/>
        <v>3.6101561804375112E-4</v>
      </c>
      <c r="V205" s="320">
        <f t="shared" si="47"/>
        <v>3.5038847715642644E-4</v>
      </c>
      <c r="W205" s="320">
        <f t="shared" si="47"/>
        <v>3.658475245931675E-4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6.2424236950035954E-2</v>
      </c>
      <c r="C206" s="271">
        <f t="shared" si="48"/>
        <v>6.2424236950035961E-2</v>
      </c>
      <c r="D206" s="271">
        <f t="shared" si="48"/>
        <v>6.2424236950035961E-2</v>
      </c>
      <c r="E206" s="271">
        <f t="shared" si="48"/>
        <v>6.2424236950035988E-2</v>
      </c>
      <c r="F206" s="271">
        <f t="shared" si="48"/>
        <v>6.2424236950035947E-2</v>
      </c>
      <c r="G206" s="271">
        <f t="shared" si="48"/>
        <v>6.2424236950035968E-2</v>
      </c>
      <c r="H206" s="271">
        <f t="shared" si="48"/>
        <v>6.2424236950035961E-2</v>
      </c>
      <c r="I206" s="271">
        <f t="shared" si="48"/>
        <v>6.2424236950035968E-2</v>
      </c>
      <c r="J206" s="271">
        <f t="shared" si="48"/>
        <v>6.2424236950035981E-2</v>
      </c>
      <c r="K206" s="271">
        <f t="shared" si="48"/>
        <v>6.2424236950035981E-2</v>
      </c>
      <c r="L206" s="271">
        <f t="shared" si="48"/>
        <v>6.2424236950035947E-2</v>
      </c>
      <c r="M206" s="271">
        <f t="shared" si="48"/>
        <v>6.2424236950035981E-2</v>
      </c>
      <c r="N206" s="271">
        <f t="shared" si="48"/>
        <v>4.955642778857413E-2</v>
      </c>
      <c r="O206" s="271">
        <f t="shared" si="48"/>
        <v>6.2424236950035954E-2</v>
      </c>
      <c r="P206" s="271">
        <f t="shared" si="48"/>
        <v>6.2500487197916524E-2</v>
      </c>
      <c r="Q206" s="271">
        <f t="shared" si="48"/>
        <v>0.12255382944566767</v>
      </c>
      <c r="R206" s="271">
        <f t="shared" si="48"/>
        <v>0.11226767113810326</v>
      </c>
      <c r="S206" s="271">
        <f t="shared" si="48"/>
        <v>0.11583178695090046</v>
      </c>
      <c r="T206" s="271">
        <f t="shared" si="48"/>
        <v>0.12827568771667372</v>
      </c>
      <c r="U206" s="271">
        <f t="shared" si="48"/>
        <v>0.1272681895949844</v>
      </c>
      <c r="V206" s="271">
        <f t="shared" si="48"/>
        <v>0.12000865033248528</v>
      </c>
      <c r="W206" s="271">
        <f t="shared" si="48"/>
        <v>0.11228726422752899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</v>
      </c>
      <c r="C207" s="320">
        <f t="shared" si="49"/>
        <v>0</v>
      </c>
      <c r="D207" s="320">
        <f t="shared" si="49"/>
        <v>0</v>
      </c>
      <c r="E207" s="320">
        <f t="shared" si="49"/>
        <v>0</v>
      </c>
      <c r="F207" s="320">
        <f t="shared" si="49"/>
        <v>0</v>
      </c>
      <c r="G207" s="320">
        <f t="shared" si="49"/>
        <v>0</v>
      </c>
      <c r="H207" s="320">
        <f t="shared" si="49"/>
        <v>0</v>
      </c>
      <c r="I207" s="320">
        <f t="shared" si="49"/>
        <v>0</v>
      </c>
      <c r="J207" s="320">
        <f t="shared" si="49"/>
        <v>0</v>
      </c>
      <c r="K207" s="320">
        <f t="shared" si="49"/>
        <v>0</v>
      </c>
      <c r="L207" s="320">
        <f t="shared" si="49"/>
        <v>0</v>
      </c>
      <c r="M207" s="320">
        <f t="shared" si="49"/>
        <v>0</v>
      </c>
      <c r="N207" s="320">
        <f t="shared" si="49"/>
        <v>3.5406629381785668E-2</v>
      </c>
      <c r="O207" s="320">
        <f t="shared" si="49"/>
        <v>0</v>
      </c>
      <c r="P207" s="320">
        <f t="shared" si="49"/>
        <v>5.1884147031600145E-2</v>
      </c>
      <c r="Q207" s="320">
        <f t="shared" si="49"/>
        <v>0.11167448004458209</v>
      </c>
      <c r="R207" s="320">
        <f t="shared" si="49"/>
        <v>9.8498854996827201E-2</v>
      </c>
      <c r="S207" s="320">
        <f t="shared" si="49"/>
        <v>0.10285967207761453</v>
      </c>
      <c r="T207" s="320">
        <f t="shared" si="49"/>
        <v>0.11324833417254042</v>
      </c>
      <c r="U207" s="320">
        <f t="shared" si="49"/>
        <v>0.11215273161300582</v>
      </c>
      <c r="V207" s="320">
        <f t="shared" si="49"/>
        <v>0.10381183264255008</v>
      </c>
      <c r="W207" s="320">
        <f t="shared" si="49"/>
        <v>9.1140775246104477E-2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6.2424236950035954E-2</v>
      </c>
      <c r="C208" s="320">
        <f t="shared" si="50"/>
        <v>6.2424236950035961E-2</v>
      </c>
      <c r="D208" s="320">
        <f t="shared" si="50"/>
        <v>6.2424236950035961E-2</v>
      </c>
      <c r="E208" s="320">
        <f t="shared" si="50"/>
        <v>6.2424236950035988E-2</v>
      </c>
      <c r="F208" s="320">
        <f t="shared" si="50"/>
        <v>6.2424236950035947E-2</v>
      </c>
      <c r="G208" s="320">
        <f t="shared" si="50"/>
        <v>6.2424236950035968E-2</v>
      </c>
      <c r="H208" s="320">
        <f t="shared" si="50"/>
        <v>6.2424236950035961E-2</v>
      </c>
      <c r="I208" s="320">
        <f t="shared" si="50"/>
        <v>6.2424236950035968E-2</v>
      </c>
      <c r="J208" s="320">
        <f t="shared" si="50"/>
        <v>6.2424236950035981E-2</v>
      </c>
      <c r="K208" s="320">
        <f t="shared" si="50"/>
        <v>6.2424236950035981E-2</v>
      </c>
      <c r="L208" s="320">
        <f t="shared" si="50"/>
        <v>6.2424236950035947E-2</v>
      </c>
      <c r="M208" s="320">
        <f t="shared" si="50"/>
        <v>6.2424236950035981E-2</v>
      </c>
      <c r="N208" s="320">
        <f t="shared" si="50"/>
        <v>1.4149798406788445E-2</v>
      </c>
      <c r="O208" s="320">
        <f t="shared" si="50"/>
        <v>6.2424236950035954E-2</v>
      </c>
      <c r="P208" s="320">
        <f t="shared" si="50"/>
        <v>1.0616340166316379E-2</v>
      </c>
      <c r="Q208" s="320">
        <f t="shared" si="50"/>
        <v>1.0879349401085571E-2</v>
      </c>
      <c r="R208" s="320">
        <f t="shared" si="50"/>
        <v>1.376881614127607E-2</v>
      </c>
      <c r="S208" s="320">
        <f t="shared" si="50"/>
        <v>1.2972114873285935E-2</v>
      </c>
      <c r="T208" s="320">
        <f t="shared" si="50"/>
        <v>1.5027353544133312E-2</v>
      </c>
      <c r="U208" s="320">
        <f t="shared" si="50"/>
        <v>1.5115457981978593E-2</v>
      </c>
      <c r="V208" s="320">
        <f t="shared" si="50"/>
        <v>1.6196817689935205E-2</v>
      </c>
      <c r="W208" s="320">
        <f t="shared" si="50"/>
        <v>2.1146488981424523E-2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3.8017955547279519E-2</v>
      </c>
      <c r="C209" s="271">
        <f t="shared" si="51"/>
        <v>3.8017955547279512E-2</v>
      </c>
      <c r="D209" s="271">
        <f t="shared" si="51"/>
        <v>3.8017955547279512E-2</v>
      </c>
      <c r="E209" s="271">
        <f t="shared" si="51"/>
        <v>3.8017955547279519E-2</v>
      </c>
      <c r="F209" s="271">
        <f t="shared" si="51"/>
        <v>3.8017955547279512E-2</v>
      </c>
      <c r="G209" s="271">
        <f t="shared" si="51"/>
        <v>3.8017955547279526E-2</v>
      </c>
      <c r="H209" s="271">
        <f t="shared" si="51"/>
        <v>3.8017955547279519E-2</v>
      </c>
      <c r="I209" s="271">
        <f t="shared" si="51"/>
        <v>3.8017955547279519E-2</v>
      </c>
      <c r="J209" s="271">
        <f t="shared" si="51"/>
        <v>3.8017955547279533E-2</v>
      </c>
      <c r="K209" s="271">
        <f t="shared" si="51"/>
        <v>3.8017955547279533E-2</v>
      </c>
      <c r="L209" s="271">
        <f t="shared" si="51"/>
        <v>3.8017955547279519E-2</v>
      </c>
      <c r="M209" s="271">
        <f t="shared" si="51"/>
        <v>3.801795554727954E-2</v>
      </c>
      <c r="N209" s="271">
        <f t="shared" si="51"/>
        <v>4.3844935430731626E-2</v>
      </c>
      <c r="O209" s="271">
        <f t="shared" si="51"/>
        <v>3.8017955547279519E-2</v>
      </c>
      <c r="P209" s="271">
        <f t="shared" si="51"/>
        <v>4.7078333136138129E-2</v>
      </c>
      <c r="Q209" s="271">
        <f t="shared" si="51"/>
        <v>8.5693846376892785E-2</v>
      </c>
      <c r="R209" s="271">
        <f t="shared" si="51"/>
        <v>8.3291455220557475E-2</v>
      </c>
      <c r="S209" s="271">
        <f t="shared" si="51"/>
        <v>8.4695148694963376E-2</v>
      </c>
      <c r="T209" s="271">
        <f t="shared" si="51"/>
        <v>9.8472995352913428E-2</v>
      </c>
      <c r="U209" s="271">
        <f t="shared" si="51"/>
        <v>9.7958602710423892E-2</v>
      </c>
      <c r="V209" s="271">
        <f t="shared" si="51"/>
        <v>9.4126796739278554E-2</v>
      </c>
      <c r="W209" s="271">
        <f t="shared" si="51"/>
        <v>9.5173716825754776E-2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</v>
      </c>
      <c r="C210" s="320">
        <f t="shared" si="52"/>
        <v>0</v>
      </c>
      <c r="D210" s="320">
        <f t="shared" si="52"/>
        <v>0</v>
      </c>
      <c r="E210" s="320">
        <f t="shared" si="52"/>
        <v>0</v>
      </c>
      <c r="F210" s="320">
        <f t="shared" si="52"/>
        <v>0</v>
      </c>
      <c r="G210" s="320">
        <f t="shared" si="52"/>
        <v>0</v>
      </c>
      <c r="H210" s="320">
        <f t="shared" si="52"/>
        <v>0</v>
      </c>
      <c r="I210" s="320">
        <f t="shared" si="52"/>
        <v>0</v>
      </c>
      <c r="J210" s="320">
        <f t="shared" si="52"/>
        <v>0</v>
      </c>
      <c r="K210" s="320">
        <f t="shared" si="52"/>
        <v>0</v>
      </c>
      <c r="L210" s="320">
        <f t="shared" si="52"/>
        <v>0</v>
      </c>
      <c r="M210" s="320">
        <f t="shared" si="52"/>
        <v>0</v>
      </c>
      <c r="N210" s="320">
        <f t="shared" si="52"/>
        <v>0</v>
      </c>
      <c r="O210" s="320">
        <f t="shared" si="52"/>
        <v>0</v>
      </c>
      <c r="P210" s="320">
        <f t="shared" si="52"/>
        <v>0</v>
      </c>
      <c r="Q210" s="320">
        <f t="shared" si="52"/>
        <v>0</v>
      </c>
      <c r="R210" s="320">
        <f t="shared" si="52"/>
        <v>0</v>
      </c>
      <c r="S210" s="320">
        <f t="shared" si="52"/>
        <v>0</v>
      </c>
      <c r="T210" s="320">
        <f t="shared" si="52"/>
        <v>0</v>
      </c>
      <c r="U210" s="320">
        <f t="shared" si="52"/>
        <v>0</v>
      </c>
      <c r="V210" s="320">
        <f t="shared" si="52"/>
        <v>0</v>
      </c>
      <c r="W210" s="320">
        <f t="shared" si="52"/>
        <v>0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0</v>
      </c>
      <c r="C211" s="320">
        <f t="shared" si="53"/>
        <v>0</v>
      </c>
      <c r="D211" s="320">
        <f t="shared" si="53"/>
        <v>0</v>
      </c>
      <c r="E211" s="320">
        <f t="shared" si="53"/>
        <v>0</v>
      </c>
      <c r="F211" s="320">
        <f t="shared" si="53"/>
        <v>0</v>
      </c>
      <c r="G211" s="320">
        <f t="shared" si="53"/>
        <v>0</v>
      </c>
      <c r="H211" s="320">
        <f t="shared" si="53"/>
        <v>0</v>
      </c>
      <c r="I211" s="320">
        <f t="shared" si="53"/>
        <v>0</v>
      </c>
      <c r="J211" s="320">
        <f t="shared" si="53"/>
        <v>0</v>
      </c>
      <c r="K211" s="320">
        <f t="shared" si="53"/>
        <v>0</v>
      </c>
      <c r="L211" s="320">
        <f t="shared" si="53"/>
        <v>0</v>
      </c>
      <c r="M211" s="320">
        <f t="shared" si="53"/>
        <v>0</v>
      </c>
      <c r="N211" s="320">
        <f t="shared" si="53"/>
        <v>8.8063943701546382E-3</v>
      </c>
      <c r="O211" s="320">
        <f t="shared" si="53"/>
        <v>0</v>
      </c>
      <c r="P211" s="320">
        <f t="shared" si="53"/>
        <v>1.5200829510671246E-2</v>
      </c>
      <c r="Q211" s="320">
        <f t="shared" si="53"/>
        <v>2.7616264162515294E-2</v>
      </c>
      <c r="R211" s="320">
        <f t="shared" si="53"/>
        <v>2.2724181282010671E-2</v>
      </c>
      <c r="S211" s="320">
        <f t="shared" si="53"/>
        <v>2.3430521356856433E-2</v>
      </c>
      <c r="T211" s="320">
        <f t="shared" si="53"/>
        <v>2.5184594183001542E-2</v>
      </c>
      <c r="U211" s="320">
        <f t="shared" si="53"/>
        <v>2.4928014954117537E-2</v>
      </c>
      <c r="V211" s="320">
        <f t="shared" si="53"/>
        <v>2.3245995048671832E-2</v>
      </c>
      <c r="W211" s="320">
        <f t="shared" si="53"/>
        <v>2.1165672810908746E-2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3.8017955547279519E-2</v>
      </c>
      <c r="C212" s="320">
        <f t="shared" si="54"/>
        <v>3.8017955547279512E-2</v>
      </c>
      <c r="D212" s="320">
        <f t="shared" si="54"/>
        <v>3.8017955547279512E-2</v>
      </c>
      <c r="E212" s="320">
        <f t="shared" si="54"/>
        <v>3.8017955547279519E-2</v>
      </c>
      <c r="F212" s="320">
        <f t="shared" si="54"/>
        <v>3.8017955547279512E-2</v>
      </c>
      <c r="G212" s="320">
        <f t="shared" si="54"/>
        <v>3.8017955547279526E-2</v>
      </c>
      <c r="H212" s="320">
        <f t="shared" si="54"/>
        <v>3.8017955547279519E-2</v>
      </c>
      <c r="I212" s="320">
        <f t="shared" si="54"/>
        <v>3.8017955547279519E-2</v>
      </c>
      <c r="J212" s="320">
        <f t="shared" si="54"/>
        <v>3.8017955547279533E-2</v>
      </c>
      <c r="K212" s="320">
        <f t="shared" si="54"/>
        <v>3.8017955547279533E-2</v>
      </c>
      <c r="L212" s="320">
        <f t="shared" si="54"/>
        <v>3.8017955547279519E-2</v>
      </c>
      <c r="M212" s="320">
        <f t="shared" si="54"/>
        <v>3.801795554727954E-2</v>
      </c>
      <c r="N212" s="320">
        <f t="shared" si="54"/>
        <v>3.5038541060576987E-2</v>
      </c>
      <c r="O212" s="320">
        <f t="shared" si="54"/>
        <v>3.8017955547279519E-2</v>
      </c>
      <c r="P212" s="320">
        <f t="shared" si="54"/>
        <v>3.1877503625466888E-2</v>
      </c>
      <c r="Q212" s="320">
        <f t="shared" si="54"/>
        <v>5.8077582214377491E-2</v>
      </c>
      <c r="R212" s="320">
        <f t="shared" si="54"/>
        <v>6.0567273938546794E-2</v>
      </c>
      <c r="S212" s="320">
        <f t="shared" si="54"/>
        <v>6.1264627338106933E-2</v>
      </c>
      <c r="T212" s="320">
        <f t="shared" si="54"/>
        <v>7.3288401169911893E-2</v>
      </c>
      <c r="U212" s="320">
        <f t="shared" si="54"/>
        <v>7.3030587756306345E-2</v>
      </c>
      <c r="V212" s="320">
        <f t="shared" si="54"/>
        <v>7.0880801690606718E-2</v>
      </c>
      <c r="W212" s="320">
        <f t="shared" si="54"/>
        <v>7.4008044014846022E-2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0.27723979532223658</v>
      </c>
      <c r="C213" s="321">
        <f t="shared" si="55"/>
        <v>0.27723979532223653</v>
      </c>
      <c r="D213" s="321">
        <f t="shared" si="55"/>
        <v>0.27723979532223653</v>
      </c>
      <c r="E213" s="321">
        <f t="shared" si="55"/>
        <v>0.27723979532223642</v>
      </c>
      <c r="F213" s="321">
        <f t="shared" si="55"/>
        <v>0.27723979532223658</v>
      </c>
      <c r="G213" s="321">
        <f t="shared" si="55"/>
        <v>0.27723979532223647</v>
      </c>
      <c r="H213" s="321">
        <f t="shared" si="55"/>
        <v>0.27723979532223653</v>
      </c>
      <c r="I213" s="321">
        <f t="shared" si="55"/>
        <v>0.27723979532223658</v>
      </c>
      <c r="J213" s="321">
        <f t="shared" si="55"/>
        <v>0.27723979532223658</v>
      </c>
      <c r="K213" s="321">
        <f t="shared" si="55"/>
        <v>0.27723979532223658</v>
      </c>
      <c r="L213" s="321">
        <f t="shared" si="55"/>
        <v>0.27723979532223636</v>
      </c>
      <c r="M213" s="321">
        <f t="shared" si="55"/>
        <v>0.27723979532223653</v>
      </c>
      <c r="N213" s="321">
        <f t="shared" si="55"/>
        <v>0.25551289679276989</v>
      </c>
      <c r="O213" s="321">
        <f t="shared" si="55"/>
        <v>0.27723979532223658</v>
      </c>
      <c r="P213" s="321">
        <f t="shared" si="55"/>
        <v>0.23246154227093105</v>
      </c>
      <c r="Q213" s="321">
        <f t="shared" si="55"/>
        <v>0.16229739396995446</v>
      </c>
      <c r="R213" s="321">
        <f t="shared" si="55"/>
        <v>0.17999599588395535</v>
      </c>
      <c r="S213" s="321">
        <f t="shared" si="55"/>
        <v>0.17625993963821715</v>
      </c>
      <c r="T213" s="321">
        <f t="shared" si="55"/>
        <v>0.14921746188629842</v>
      </c>
      <c r="U213" s="321">
        <f t="shared" si="55"/>
        <v>0.15111778758106181</v>
      </c>
      <c r="V213" s="321">
        <f t="shared" si="55"/>
        <v>0.15986713424010729</v>
      </c>
      <c r="W213" s="321">
        <f t="shared" si="55"/>
        <v>0.16692043014712535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0</v>
      </c>
      <c r="C217" s="322">
        <f t="shared" si="56"/>
        <v>0</v>
      </c>
      <c r="D217" s="322">
        <f t="shared" si="56"/>
        <v>0</v>
      </c>
      <c r="E217" s="322">
        <f t="shared" si="56"/>
        <v>0</v>
      </c>
      <c r="F217" s="322">
        <f t="shared" si="56"/>
        <v>0</v>
      </c>
      <c r="G217" s="322">
        <f t="shared" si="56"/>
        <v>0</v>
      </c>
      <c r="H217" s="322">
        <f t="shared" si="56"/>
        <v>0</v>
      </c>
      <c r="I217" s="322">
        <f t="shared" si="56"/>
        <v>0</v>
      </c>
      <c r="J217" s="322">
        <f t="shared" si="56"/>
        <v>0</v>
      </c>
      <c r="K217" s="322">
        <f t="shared" si="56"/>
        <v>0</v>
      </c>
      <c r="L217" s="322">
        <f t="shared" si="56"/>
        <v>0</v>
      </c>
      <c r="M217" s="322">
        <f t="shared" si="56"/>
        <v>0</v>
      </c>
      <c r="N217" s="322">
        <f t="shared" si="56"/>
        <v>0</v>
      </c>
      <c r="O217" s="322">
        <f t="shared" si="56"/>
        <v>0</v>
      </c>
      <c r="P217" s="322">
        <f t="shared" si="56"/>
        <v>0</v>
      </c>
      <c r="Q217" s="322">
        <f t="shared" si="56"/>
        <v>0</v>
      </c>
      <c r="R217" s="322">
        <f t="shared" si="56"/>
        <v>0</v>
      </c>
      <c r="S217" s="322">
        <f t="shared" si="56"/>
        <v>0</v>
      </c>
      <c r="T217" s="322">
        <f t="shared" si="56"/>
        <v>0</v>
      </c>
      <c r="U217" s="322">
        <f t="shared" si="56"/>
        <v>0</v>
      </c>
      <c r="V217" s="322">
        <f t="shared" si="56"/>
        <v>0</v>
      </c>
      <c r="W217" s="322">
        <f t="shared" si="56"/>
        <v>0</v>
      </c>
      <c r="DA217" s="95"/>
    </row>
    <row r="218" spans="1:105" ht="12" customHeight="1" x14ac:dyDescent="0.25">
      <c r="A218" s="55" t="s">
        <v>92</v>
      </c>
      <c r="B218" s="275">
        <f>IF(B$6=0,0,B$6/CHI!B$10*1000)</f>
        <v>0</v>
      </c>
      <c r="C218" s="275">
        <f>IF(C$6=0,0,C$6/CHI!C$10*1000)</f>
        <v>0</v>
      </c>
      <c r="D218" s="275">
        <f>IF(D$6=0,0,D$6/CHI!D$10*1000)</f>
        <v>0</v>
      </c>
      <c r="E218" s="275">
        <f>IF(E$6=0,0,E$6/CHI!E$10*1000)</f>
        <v>0</v>
      </c>
      <c r="F218" s="275">
        <f>IF(F$6=0,0,F$6/CHI!F$10*1000)</f>
        <v>0</v>
      </c>
      <c r="G218" s="275">
        <f>IF(G$6=0,0,G$6/CHI!G$10*1000)</f>
        <v>0</v>
      </c>
      <c r="H218" s="275">
        <f>IF(H$6=0,0,H$6/CHI!H$10*1000)</f>
        <v>0</v>
      </c>
      <c r="I218" s="275">
        <f>IF(I$6=0,0,I$6/CHI!I$10*1000)</f>
        <v>0</v>
      </c>
      <c r="J218" s="275">
        <f>IF(J$6=0,0,J$6/CHI!J$10*1000)</f>
        <v>0</v>
      </c>
      <c r="K218" s="275">
        <f>IF(K$6=0,0,K$6/CHI!K$10*1000)</f>
        <v>0</v>
      </c>
      <c r="L218" s="275">
        <f>IF(L$6=0,0,L$6/CHI!L$10*1000)</f>
        <v>0</v>
      </c>
      <c r="M218" s="275">
        <f>IF(M$6=0,0,M$6/CHI!M$10*1000)</f>
        <v>0</v>
      </c>
      <c r="N218" s="275">
        <f>IF(N$6=0,0,N$6/CHI!N$10*1000)</f>
        <v>0</v>
      </c>
      <c r="O218" s="275">
        <f>IF(O$6=0,0,O$6/CHI!O$10*1000)</f>
        <v>0</v>
      </c>
      <c r="P218" s="275">
        <f>IF(P$6=0,0,P$6/CHI!P$10*1000)</f>
        <v>0</v>
      </c>
      <c r="Q218" s="275">
        <f>IF(Q$6=0,0,Q$6/CHI!Q$10*1000)</f>
        <v>0</v>
      </c>
      <c r="R218" s="275">
        <f>IF(R$6=0,0,R$6/CHI!R$10*1000)</f>
        <v>0</v>
      </c>
      <c r="S218" s="275">
        <f>IF(S$6=0,0,S$6/CHI!S$10*1000)</f>
        <v>0</v>
      </c>
      <c r="T218" s="275">
        <f>IF(T$6=0,0,T$6/CHI!T$10*1000)</f>
        <v>0</v>
      </c>
      <c r="U218" s="275">
        <f>IF(U$6=0,0,U$6/CHI!U$10*1000)</f>
        <v>0</v>
      </c>
      <c r="V218" s="275">
        <f>IF(V$6=0,0,V$6/CHI!V$10*1000)</f>
        <v>0</v>
      </c>
      <c r="W218" s="275">
        <f>IF(W$6=0,0,W$6/CHI!W$10*1000)</f>
        <v>0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0</v>
      </c>
      <c r="C219" s="276">
        <f>IF(C$7=0,0,C$7/CHI!C$10*1000)</f>
        <v>0</v>
      </c>
      <c r="D219" s="276">
        <f>IF(D$7=0,0,D$7/CHI!D$10*1000)</f>
        <v>0</v>
      </c>
      <c r="E219" s="276">
        <f>IF(E$7=0,0,E$7/CHI!E$10*1000)</f>
        <v>0</v>
      </c>
      <c r="F219" s="276">
        <f>IF(F$7=0,0,F$7/CHI!F$10*1000)</f>
        <v>0</v>
      </c>
      <c r="G219" s="276">
        <f>IF(G$7=0,0,G$7/CHI!G$10*1000)</f>
        <v>0</v>
      </c>
      <c r="H219" s="276">
        <f>IF(H$7=0,0,H$7/CHI!H$10*1000)</f>
        <v>0</v>
      </c>
      <c r="I219" s="276">
        <f>IF(I$7=0,0,I$7/CHI!I$10*1000)</f>
        <v>0</v>
      </c>
      <c r="J219" s="276">
        <f>IF(J$7=0,0,J$7/CHI!J$10*1000)</f>
        <v>0</v>
      </c>
      <c r="K219" s="276">
        <f>IF(K$7=0,0,K$7/CHI!K$10*1000)</f>
        <v>0</v>
      </c>
      <c r="L219" s="276">
        <f>IF(L$7=0,0,L$7/CHI!L$10*1000)</f>
        <v>0</v>
      </c>
      <c r="M219" s="276">
        <f>IF(M$7=0,0,M$7/CHI!M$10*1000)</f>
        <v>0</v>
      </c>
      <c r="N219" s="276">
        <f>IF(N$7=0,0,N$7/CHI!N$10*1000)</f>
        <v>0</v>
      </c>
      <c r="O219" s="276">
        <f>IF(O$7=0,0,O$7/CHI!O$10*1000)</f>
        <v>0</v>
      </c>
      <c r="P219" s="276">
        <f>IF(P$7=0,0,P$7/CHI!P$10*1000)</f>
        <v>0</v>
      </c>
      <c r="Q219" s="276">
        <f>IF(Q$7=0,0,Q$7/CHI!Q$10*1000)</f>
        <v>0</v>
      </c>
      <c r="R219" s="276">
        <f>IF(R$7=0,0,R$7/CHI!R$10*1000)</f>
        <v>0</v>
      </c>
      <c r="S219" s="276">
        <f>IF(S$7=0,0,S$7/CHI!S$10*1000)</f>
        <v>0</v>
      </c>
      <c r="T219" s="276">
        <f>IF(T$7=0,0,T$7/CHI!T$10*1000)</f>
        <v>0</v>
      </c>
      <c r="U219" s="276">
        <f>IF(U$7=0,0,U$7/CHI!U$10*1000)</f>
        <v>0</v>
      </c>
      <c r="V219" s="276">
        <f>IF(V$7=0,0,V$7/CHI!V$10*1000)</f>
        <v>0</v>
      </c>
      <c r="W219" s="276">
        <f>IF(W$7=0,0,W$7/CHI!W$10*1000)</f>
        <v>0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0</v>
      </c>
      <c r="C220" s="276">
        <f>IF(C$8=0,0,C$8/CHI!C$10*1000)</f>
        <v>0</v>
      </c>
      <c r="D220" s="276">
        <f>IF(D$8=0,0,D$8/CHI!D$10*1000)</f>
        <v>0</v>
      </c>
      <c r="E220" s="276">
        <f>IF(E$8=0,0,E$8/CHI!E$10*1000)</f>
        <v>0</v>
      </c>
      <c r="F220" s="276">
        <f>IF(F$8=0,0,F$8/CHI!F$10*1000)</f>
        <v>0</v>
      </c>
      <c r="G220" s="276">
        <f>IF(G$8=0,0,G$8/CHI!G$10*1000)</f>
        <v>0</v>
      </c>
      <c r="H220" s="276">
        <f>IF(H$8=0,0,H$8/CHI!H$10*1000)</f>
        <v>0</v>
      </c>
      <c r="I220" s="276">
        <f>IF(I$8=0,0,I$8/CHI!I$10*1000)</f>
        <v>0</v>
      </c>
      <c r="J220" s="276">
        <f>IF(J$8=0,0,J$8/CHI!J$10*1000)</f>
        <v>0</v>
      </c>
      <c r="K220" s="276">
        <f>IF(K$8=0,0,K$8/CHI!K$10*1000)</f>
        <v>0</v>
      </c>
      <c r="L220" s="276">
        <f>IF(L$8=0,0,L$8/CHI!L$10*1000)</f>
        <v>0</v>
      </c>
      <c r="M220" s="276">
        <f>IF(M$8=0,0,M$8/CHI!M$10*1000)</f>
        <v>0</v>
      </c>
      <c r="N220" s="276">
        <f>IF(N$8=0,0,N$8/CHI!N$10*1000)</f>
        <v>0</v>
      </c>
      <c r="O220" s="276">
        <f>IF(O$8=0,0,O$8/CHI!O$10*1000)</f>
        <v>0</v>
      </c>
      <c r="P220" s="276">
        <f>IF(P$8=0,0,P$8/CHI!P$10*1000)</f>
        <v>0</v>
      </c>
      <c r="Q220" s="276">
        <f>IF(Q$8=0,0,Q$8/CHI!Q$10*1000)</f>
        <v>0</v>
      </c>
      <c r="R220" s="276">
        <f>IF(R$8=0,0,R$8/CHI!R$10*1000)</f>
        <v>0</v>
      </c>
      <c r="S220" s="276">
        <f>IF(S$8=0,0,S$8/CHI!S$10*1000)</f>
        <v>0</v>
      </c>
      <c r="T220" s="276">
        <f>IF(T$8=0,0,T$8/CHI!T$10*1000)</f>
        <v>0</v>
      </c>
      <c r="U220" s="276">
        <f>IF(U$8=0,0,U$8/CHI!U$10*1000)</f>
        <v>0</v>
      </c>
      <c r="V220" s="276">
        <f>IF(V$8=0,0,V$8/CHI!V$10*1000)</f>
        <v>0</v>
      </c>
      <c r="W220" s="276">
        <f>IF(W$8=0,0,W$8/CHI!W$10*1000)</f>
        <v>0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0</v>
      </c>
      <c r="C221" s="276">
        <f>IF(C$9=0,0,C$9/CHI!C$10*1000)</f>
        <v>0</v>
      </c>
      <c r="D221" s="276">
        <f>IF(D$9=0,0,D$9/CHI!D$10*1000)</f>
        <v>0</v>
      </c>
      <c r="E221" s="276">
        <f>IF(E$9=0,0,E$9/CHI!E$10*1000)</f>
        <v>0</v>
      </c>
      <c r="F221" s="276">
        <f>IF(F$9=0,0,F$9/CHI!F$10*1000)</f>
        <v>0</v>
      </c>
      <c r="G221" s="276">
        <f>IF(G$9=0,0,G$9/CHI!G$10*1000)</f>
        <v>0</v>
      </c>
      <c r="H221" s="276">
        <f>IF(H$9=0,0,H$9/CHI!H$10*1000)</f>
        <v>0</v>
      </c>
      <c r="I221" s="276">
        <f>IF(I$9=0,0,I$9/CHI!I$10*1000)</f>
        <v>0</v>
      </c>
      <c r="J221" s="276">
        <f>IF(J$9=0,0,J$9/CHI!J$10*1000)</f>
        <v>0</v>
      </c>
      <c r="K221" s="276">
        <f>IF(K$9=0,0,K$9/CHI!K$10*1000)</f>
        <v>0</v>
      </c>
      <c r="L221" s="276">
        <f>IF(L$9=0,0,L$9/CHI!L$10*1000)</f>
        <v>0</v>
      </c>
      <c r="M221" s="276">
        <f>IF(M$9=0,0,M$9/CHI!M$10*1000)</f>
        <v>0</v>
      </c>
      <c r="N221" s="276">
        <f>IF(N$9=0,0,N$9/CHI!N$10*1000)</f>
        <v>0</v>
      </c>
      <c r="O221" s="276">
        <f>IF(O$9=0,0,O$9/CHI!O$10*1000)</f>
        <v>0</v>
      </c>
      <c r="P221" s="276">
        <f>IF(P$9=0,0,P$9/CHI!P$10*1000)</f>
        <v>0</v>
      </c>
      <c r="Q221" s="276">
        <f>IF(Q$9=0,0,Q$9/CHI!Q$10*1000)</f>
        <v>0</v>
      </c>
      <c r="R221" s="276">
        <f>IF(R$9=0,0,R$9/CHI!R$10*1000)</f>
        <v>0</v>
      </c>
      <c r="S221" s="276">
        <f>IF(S$9=0,0,S$9/CHI!S$10*1000)</f>
        <v>0</v>
      </c>
      <c r="T221" s="276">
        <f>IF(T$9=0,0,T$9/CHI!T$10*1000)</f>
        <v>0</v>
      </c>
      <c r="U221" s="276">
        <f>IF(U$9=0,0,U$9/CHI!U$10*1000)</f>
        <v>0</v>
      </c>
      <c r="V221" s="276">
        <f>IF(V$9=0,0,V$9/CHI!V$10*1000)</f>
        <v>0</v>
      </c>
      <c r="W221" s="276">
        <f>IF(W$9=0,0,W$9/CHI!W$10*1000)</f>
        <v>0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0</v>
      </c>
      <c r="C222" s="277">
        <f>IF(C$10=0,0,C$10/CHI!C$10*1000)</f>
        <v>0</v>
      </c>
      <c r="D222" s="277">
        <f>IF(D$10=0,0,D$10/CHI!D$10*1000)</f>
        <v>0</v>
      </c>
      <c r="E222" s="277">
        <f>IF(E$10=0,0,E$10/CHI!E$10*1000)</f>
        <v>0</v>
      </c>
      <c r="F222" s="277">
        <f>IF(F$10=0,0,F$10/CHI!F$10*1000)</f>
        <v>0</v>
      </c>
      <c r="G222" s="277">
        <f>IF(G$10=0,0,G$10/CHI!G$10*1000)</f>
        <v>0</v>
      </c>
      <c r="H222" s="277">
        <f>IF(H$10=0,0,H$10/CHI!H$10*1000)</f>
        <v>0</v>
      </c>
      <c r="I222" s="277">
        <f>IF(I$10=0,0,I$10/CHI!I$10*1000)</f>
        <v>0</v>
      </c>
      <c r="J222" s="277">
        <f>IF(J$10=0,0,J$10/CHI!J$10*1000)</f>
        <v>0</v>
      </c>
      <c r="K222" s="277">
        <f>IF(K$10=0,0,K$10/CHI!K$10*1000)</f>
        <v>0</v>
      </c>
      <c r="L222" s="277">
        <f>IF(L$10=0,0,L$10/CHI!L$10*1000)</f>
        <v>0</v>
      </c>
      <c r="M222" s="277">
        <f>IF(M$10=0,0,M$10/CHI!M$10*1000)</f>
        <v>0</v>
      </c>
      <c r="N222" s="277">
        <f>IF(N$10=0,0,N$10/CHI!N$10*1000)</f>
        <v>0</v>
      </c>
      <c r="O222" s="277">
        <f>IF(O$10=0,0,O$10/CHI!O$10*1000)</f>
        <v>0</v>
      </c>
      <c r="P222" s="277">
        <f>IF(P$10=0,0,P$10/CHI!P$10*1000)</f>
        <v>0</v>
      </c>
      <c r="Q222" s="277">
        <f>IF(Q$10=0,0,Q$10/CHI!Q$10*1000)</f>
        <v>0</v>
      </c>
      <c r="R222" s="277">
        <f>IF(R$10=0,0,R$10/CHI!R$10*1000)</f>
        <v>0</v>
      </c>
      <c r="S222" s="277">
        <f>IF(S$10=0,0,S$10/CHI!S$10*1000)</f>
        <v>0</v>
      </c>
      <c r="T222" s="277">
        <f>IF(T$10=0,0,T$10/CHI!T$10*1000)</f>
        <v>0</v>
      </c>
      <c r="U222" s="277">
        <f>IF(U$10=0,0,U$10/CHI!U$10*1000)</f>
        <v>0</v>
      </c>
      <c r="V222" s="277">
        <f>IF(V$10=0,0,V$10/CHI!V$10*1000)</f>
        <v>0</v>
      </c>
      <c r="W222" s="277">
        <f>IF(W$10=0,0,W$10/CHI!W$10*1000)</f>
        <v>0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0</v>
      </c>
      <c r="C223" s="323">
        <f>IF(C$16=0,0,C$16/CHI!C$10*1000)</f>
        <v>0</v>
      </c>
      <c r="D223" s="323">
        <f>IF(D$16=0,0,D$16/CHI!D$10*1000)</f>
        <v>0</v>
      </c>
      <c r="E223" s="323">
        <f>IF(E$16=0,0,E$16/CHI!E$10*1000)</f>
        <v>0</v>
      </c>
      <c r="F223" s="323">
        <f>IF(F$16=0,0,F$16/CHI!F$10*1000)</f>
        <v>0</v>
      </c>
      <c r="G223" s="323">
        <f>IF(G$16=0,0,G$16/CHI!G$10*1000)</f>
        <v>0</v>
      </c>
      <c r="H223" s="323">
        <f>IF(H$16=0,0,H$16/CHI!H$10*1000)</f>
        <v>0</v>
      </c>
      <c r="I223" s="323">
        <f>IF(I$16=0,0,I$16/CHI!I$10*1000)</f>
        <v>0</v>
      </c>
      <c r="J223" s="323">
        <f>IF(J$16=0,0,J$16/CHI!J$10*1000)</f>
        <v>0</v>
      </c>
      <c r="K223" s="323">
        <f>IF(K$16=0,0,K$16/CHI!K$10*1000)</f>
        <v>0</v>
      </c>
      <c r="L223" s="323">
        <f>IF(L$16=0,0,L$16/CHI!L$10*1000)</f>
        <v>0</v>
      </c>
      <c r="M223" s="323">
        <f>IF(M$16=0,0,M$16/CHI!M$10*1000)</f>
        <v>0</v>
      </c>
      <c r="N223" s="323">
        <f>IF(N$16=0,0,N$16/CHI!N$10*1000)</f>
        <v>0</v>
      </c>
      <c r="O223" s="323">
        <f>IF(O$16=0,0,O$16/CHI!O$10*1000)</f>
        <v>0</v>
      </c>
      <c r="P223" s="323">
        <f>IF(P$16=0,0,P$16/CHI!P$10*1000)</f>
        <v>0</v>
      </c>
      <c r="Q223" s="323">
        <f>IF(Q$16=0,0,Q$16/CHI!Q$10*1000)</f>
        <v>0</v>
      </c>
      <c r="R223" s="323">
        <f>IF(R$16=0,0,R$16/CHI!R$10*1000)</f>
        <v>0</v>
      </c>
      <c r="S223" s="323">
        <f>IF(S$16=0,0,S$16/CHI!S$10*1000)</f>
        <v>0</v>
      </c>
      <c r="T223" s="323">
        <f>IF(T$16=0,0,T$16/CHI!T$10*1000)</f>
        <v>0</v>
      </c>
      <c r="U223" s="323">
        <f>IF(U$16=0,0,U$16/CHI!U$10*1000)</f>
        <v>0</v>
      </c>
      <c r="V223" s="323">
        <f>IF(V$16=0,0,V$16/CHI!V$10*1000)</f>
        <v>0</v>
      </c>
      <c r="W223" s="323">
        <f>IF(W$16=0,0,W$16/CHI!W$10*1000)</f>
        <v>0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0</v>
      </c>
      <c r="C224" s="278">
        <f>IF(C$25=0,0,C$25/CHI!C$10*1000)</f>
        <v>0</v>
      </c>
      <c r="D224" s="278">
        <f>IF(D$25=0,0,D$25/CHI!D$10*1000)</f>
        <v>0</v>
      </c>
      <c r="E224" s="278">
        <f>IF(E$25=0,0,E$25/CHI!E$10*1000)</f>
        <v>0</v>
      </c>
      <c r="F224" s="278">
        <f>IF(F$25=0,0,F$25/CHI!F$10*1000)</f>
        <v>0</v>
      </c>
      <c r="G224" s="278">
        <f>IF(G$25=0,0,G$25/CHI!G$10*1000)</f>
        <v>0</v>
      </c>
      <c r="H224" s="278">
        <f>IF(H$25=0,0,H$25/CHI!H$10*1000)</f>
        <v>0</v>
      </c>
      <c r="I224" s="278">
        <f>IF(I$25=0,0,I$25/CHI!I$10*1000)</f>
        <v>0</v>
      </c>
      <c r="J224" s="278">
        <f>IF(J$25=0,0,J$25/CHI!J$10*1000)</f>
        <v>0</v>
      </c>
      <c r="K224" s="278">
        <f>IF(K$25=0,0,K$25/CHI!K$10*1000)</f>
        <v>0</v>
      </c>
      <c r="L224" s="278">
        <f>IF(L$25=0,0,L$25/CHI!L$10*1000)</f>
        <v>0</v>
      </c>
      <c r="M224" s="278">
        <f>IF(M$25=0,0,M$25/CHI!M$10*1000)</f>
        <v>0</v>
      </c>
      <c r="N224" s="278">
        <f>IF(N$25=0,0,N$25/CHI!N$10*1000)</f>
        <v>0</v>
      </c>
      <c r="O224" s="278">
        <f>IF(O$25=0,0,O$25/CHI!O$10*1000)</f>
        <v>0</v>
      </c>
      <c r="P224" s="278">
        <f>IF(P$25=0,0,P$25/CHI!P$10*1000)</f>
        <v>0</v>
      </c>
      <c r="Q224" s="278">
        <f>IF(Q$25=0,0,Q$25/CHI!Q$10*1000)</f>
        <v>0</v>
      </c>
      <c r="R224" s="278">
        <f>IF(R$25=0,0,R$25/CHI!R$10*1000)</f>
        <v>0</v>
      </c>
      <c r="S224" s="278">
        <f>IF(S$25=0,0,S$25/CHI!S$10*1000)</f>
        <v>0</v>
      </c>
      <c r="T224" s="278">
        <f>IF(T$25=0,0,T$25/CHI!T$10*1000)</f>
        <v>0</v>
      </c>
      <c r="U224" s="278">
        <f>IF(U$25=0,0,U$25/CHI!U$10*1000)</f>
        <v>0</v>
      </c>
      <c r="V224" s="278">
        <f>IF(V$25=0,0,V$25/CHI!V$10*1000)</f>
        <v>0</v>
      </c>
      <c r="W224" s="278">
        <f>IF(W$25=0,0,W$25/CHI!W$10*1000)</f>
        <v>0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0</v>
      </c>
      <c r="C225" s="278">
        <f>IF(C$36=0,0,C$36/CHI!C$10*1000)</f>
        <v>0</v>
      </c>
      <c r="D225" s="278">
        <f>IF(D$36=0,0,D$36/CHI!D$10*1000)</f>
        <v>0</v>
      </c>
      <c r="E225" s="278">
        <f>IF(E$36=0,0,E$36/CHI!E$10*1000)</f>
        <v>0</v>
      </c>
      <c r="F225" s="278">
        <f>IF(F$36=0,0,F$36/CHI!F$10*1000)</f>
        <v>0</v>
      </c>
      <c r="G225" s="278">
        <f>IF(G$36=0,0,G$36/CHI!G$10*1000)</f>
        <v>0</v>
      </c>
      <c r="H225" s="278">
        <f>IF(H$36=0,0,H$36/CHI!H$10*1000)</f>
        <v>0</v>
      </c>
      <c r="I225" s="278">
        <f>IF(I$36=0,0,I$36/CHI!I$10*1000)</f>
        <v>0</v>
      </c>
      <c r="J225" s="278">
        <f>IF(J$36=0,0,J$36/CHI!J$10*1000)</f>
        <v>0</v>
      </c>
      <c r="K225" s="278">
        <f>IF(K$36=0,0,K$36/CHI!K$10*1000)</f>
        <v>0</v>
      </c>
      <c r="L225" s="278">
        <f>IF(L$36=0,0,L$36/CHI!L$10*1000)</f>
        <v>0</v>
      </c>
      <c r="M225" s="278">
        <f>IF(M$36=0,0,M$36/CHI!M$10*1000)</f>
        <v>0</v>
      </c>
      <c r="N225" s="278">
        <f>IF(N$36=0,0,N$36/CHI!N$10*1000)</f>
        <v>0</v>
      </c>
      <c r="O225" s="278">
        <f>IF(O$36=0,0,O$36/CHI!O$10*1000)</f>
        <v>0</v>
      </c>
      <c r="P225" s="278">
        <f>IF(P$36=0,0,P$36/CHI!P$10*1000)</f>
        <v>0</v>
      </c>
      <c r="Q225" s="278">
        <f>IF(Q$36=0,0,Q$36/CHI!Q$10*1000)</f>
        <v>0</v>
      </c>
      <c r="R225" s="278">
        <f>IF(R$36=0,0,R$36/CHI!R$10*1000)</f>
        <v>0</v>
      </c>
      <c r="S225" s="278">
        <f>IF(S$36=0,0,S$36/CHI!S$10*1000)</f>
        <v>0</v>
      </c>
      <c r="T225" s="278">
        <f>IF(T$36=0,0,T$36/CHI!T$10*1000)</f>
        <v>0</v>
      </c>
      <c r="U225" s="278">
        <f>IF(U$36=0,0,U$36/CHI!U$10*1000)</f>
        <v>0</v>
      </c>
      <c r="V225" s="278">
        <f>IF(V$36=0,0,V$36/CHI!V$10*1000)</f>
        <v>0</v>
      </c>
      <c r="W225" s="278">
        <f>IF(W$36=0,0,W$36/CHI!W$10*1000)</f>
        <v>0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0</v>
      </c>
      <c r="C226" s="278">
        <f>IF(C$44=0,0,C$44/CHI!C$10*1000)</f>
        <v>0</v>
      </c>
      <c r="D226" s="278">
        <f>IF(D$44=0,0,D$44/CHI!D$10*1000)</f>
        <v>0</v>
      </c>
      <c r="E226" s="278">
        <f>IF(E$44=0,0,E$44/CHI!E$10*1000)</f>
        <v>0</v>
      </c>
      <c r="F226" s="278">
        <f>IF(F$44=0,0,F$44/CHI!F$10*1000)</f>
        <v>0</v>
      </c>
      <c r="G226" s="278">
        <f>IF(G$44=0,0,G$44/CHI!G$10*1000)</f>
        <v>0</v>
      </c>
      <c r="H226" s="278">
        <f>IF(H$44=0,0,H$44/CHI!H$10*1000)</f>
        <v>0</v>
      </c>
      <c r="I226" s="278">
        <f>IF(I$44=0,0,I$44/CHI!I$10*1000)</f>
        <v>0</v>
      </c>
      <c r="J226" s="278">
        <f>IF(J$44=0,0,J$44/CHI!J$10*1000)</f>
        <v>0</v>
      </c>
      <c r="K226" s="278">
        <f>IF(K$44=0,0,K$44/CHI!K$10*1000)</f>
        <v>0</v>
      </c>
      <c r="L226" s="278">
        <f>IF(L$44=0,0,L$44/CHI!L$10*1000)</f>
        <v>0</v>
      </c>
      <c r="M226" s="278">
        <f>IF(M$44=0,0,M$44/CHI!M$10*1000)</f>
        <v>0</v>
      </c>
      <c r="N226" s="278">
        <f>IF(N$44=0,0,N$44/CHI!N$10*1000)</f>
        <v>0</v>
      </c>
      <c r="O226" s="278">
        <f>IF(O$44=0,0,O$44/CHI!O$10*1000)</f>
        <v>0</v>
      </c>
      <c r="P226" s="278">
        <f>IF(P$44=0,0,P$44/CHI!P$10*1000)</f>
        <v>0</v>
      </c>
      <c r="Q226" s="278">
        <f>IF(Q$44=0,0,Q$44/CHI!Q$10*1000)</f>
        <v>0</v>
      </c>
      <c r="R226" s="278">
        <f>IF(R$44=0,0,R$44/CHI!R$10*1000)</f>
        <v>0</v>
      </c>
      <c r="S226" s="278">
        <f>IF(S$44=0,0,S$44/CHI!S$10*1000)</f>
        <v>0</v>
      </c>
      <c r="T226" s="278">
        <f>IF(T$44=0,0,T$44/CHI!T$10*1000)</f>
        <v>0</v>
      </c>
      <c r="U226" s="278">
        <f>IF(U$44=0,0,U$44/CHI!U$10*1000)</f>
        <v>0</v>
      </c>
      <c r="V226" s="278">
        <f>IF(V$44=0,0,V$44/CHI!V$10*1000)</f>
        <v>0</v>
      </c>
      <c r="W226" s="278">
        <f>IF(W$44=0,0,W$44/CHI!W$10*1000)</f>
        <v>0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0</v>
      </c>
      <c r="C227" s="279">
        <f>IF(C$58=0,0,C$58/CHI!C$10*1000)</f>
        <v>0</v>
      </c>
      <c r="D227" s="279">
        <f>IF(D$58=0,0,D$58/CHI!D$10*1000)</f>
        <v>0</v>
      </c>
      <c r="E227" s="279">
        <f>IF(E$58=0,0,E$58/CHI!E$10*1000)</f>
        <v>0</v>
      </c>
      <c r="F227" s="279">
        <f>IF(F$58=0,0,F$58/CHI!F$10*1000)</f>
        <v>0</v>
      </c>
      <c r="G227" s="279">
        <f>IF(G$58=0,0,G$58/CHI!G$10*1000)</f>
        <v>0</v>
      </c>
      <c r="H227" s="279">
        <f>IF(H$58=0,0,H$58/CHI!H$10*1000)</f>
        <v>0</v>
      </c>
      <c r="I227" s="279">
        <f>IF(I$58=0,0,I$58/CHI!I$10*1000)</f>
        <v>0</v>
      </c>
      <c r="J227" s="279">
        <f>IF(J$58=0,0,J$58/CHI!J$10*1000)</f>
        <v>0</v>
      </c>
      <c r="K227" s="279">
        <f>IF(K$58=0,0,K$58/CHI!K$10*1000)</f>
        <v>0</v>
      </c>
      <c r="L227" s="279">
        <f>IF(L$58=0,0,L$58/CHI!L$10*1000)</f>
        <v>0</v>
      </c>
      <c r="M227" s="279">
        <f>IF(M$58=0,0,M$58/CHI!M$10*1000)</f>
        <v>0</v>
      </c>
      <c r="N227" s="279">
        <f>IF(N$58=0,0,N$58/CHI!N$10*1000)</f>
        <v>0</v>
      </c>
      <c r="O227" s="279">
        <f>IF(O$58=0,0,O$58/CHI!O$10*1000)</f>
        <v>0</v>
      </c>
      <c r="P227" s="279">
        <f>IF(P$58=0,0,P$58/CHI!P$10*1000)</f>
        <v>0</v>
      </c>
      <c r="Q227" s="279">
        <f>IF(Q$58=0,0,Q$58/CHI!Q$10*1000)</f>
        <v>0</v>
      </c>
      <c r="R227" s="279">
        <f>IF(R$58=0,0,R$58/CHI!R$10*1000)</f>
        <v>0</v>
      </c>
      <c r="S227" s="279">
        <f>IF(S$58=0,0,S$58/CHI!S$10*1000)</f>
        <v>0</v>
      </c>
      <c r="T227" s="279">
        <f>IF(T$58=0,0,T$58/CHI!T$10*1000)</f>
        <v>0</v>
      </c>
      <c r="U227" s="279">
        <f>IF(U$58=0,0,U$58/CHI!U$10*1000)</f>
        <v>0</v>
      </c>
      <c r="V227" s="279">
        <f>IF(V$58=0,0,V$58/CHI!V$10*1000)</f>
        <v>0</v>
      </c>
      <c r="W227" s="279">
        <f>IF(W$58=0,0,W$58/CHI!W$10*1000)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434.71530158820326</v>
      </c>
      <c r="C229" s="322">
        <f t="shared" si="57"/>
        <v>446.34890201669651</v>
      </c>
      <c r="D229" s="322">
        <f t="shared" si="57"/>
        <v>408.89083458574748</v>
      </c>
      <c r="E229" s="322">
        <f t="shared" si="57"/>
        <v>398.79851292197037</v>
      </c>
      <c r="F229" s="322">
        <f t="shared" si="57"/>
        <v>349.70240220239521</v>
      </c>
      <c r="G229" s="322">
        <f t="shared" si="57"/>
        <v>479.48957286567503</v>
      </c>
      <c r="H229" s="322">
        <f t="shared" si="57"/>
        <v>457.98163836309021</v>
      </c>
      <c r="I229" s="322">
        <f t="shared" si="57"/>
        <v>473.84492796795126</v>
      </c>
      <c r="J229" s="322">
        <f t="shared" si="57"/>
        <v>557.44088927588871</v>
      </c>
      <c r="K229" s="322">
        <f t="shared" si="57"/>
        <v>565.18260717678731</v>
      </c>
      <c r="L229" s="322">
        <f t="shared" si="57"/>
        <v>531.60150097090798</v>
      </c>
      <c r="M229" s="322">
        <f t="shared" si="57"/>
        <v>555.74650618491353</v>
      </c>
      <c r="N229" s="322">
        <f t="shared" si="57"/>
        <v>751.4185137414737</v>
      </c>
      <c r="O229" s="322">
        <f t="shared" si="57"/>
        <v>678.52254895646968</v>
      </c>
      <c r="P229" s="322">
        <f t="shared" si="57"/>
        <v>916.56364839668288</v>
      </c>
      <c r="Q229" s="322">
        <f t="shared" si="57"/>
        <v>877.00678447047358</v>
      </c>
      <c r="R229" s="322">
        <f t="shared" si="57"/>
        <v>542.16179520951141</v>
      </c>
      <c r="S229" s="322">
        <f t="shared" si="57"/>
        <v>572.41535575055582</v>
      </c>
      <c r="T229" s="322">
        <f t="shared" si="57"/>
        <v>449.23316533010774</v>
      </c>
      <c r="U229" s="322">
        <f t="shared" si="57"/>
        <v>457.38647918041266</v>
      </c>
      <c r="V229" s="322">
        <f t="shared" si="57"/>
        <v>458.32884343499677</v>
      </c>
      <c r="W229" s="322">
        <f t="shared" si="57"/>
        <v>378.34020764654929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7.4394845780318795</v>
      </c>
      <c r="C230" s="275">
        <f>IF(C$62=0,0,C$62/CHI!C$11*1000)</f>
        <v>7.6385757778552206</v>
      </c>
      <c r="D230" s="275">
        <f>IF(D$62=0,0,D$62/CHI!D$11*1000)</f>
        <v>6.9975384967718872</v>
      </c>
      <c r="E230" s="275">
        <f>IF(E$62=0,0,E$62/CHI!E$11*1000)</f>
        <v>6.8248239152977535</v>
      </c>
      <c r="F230" s="275">
        <f>IF(F$62=0,0,F$62/CHI!F$11*1000)</f>
        <v>5.9846194016650127</v>
      </c>
      <c r="G230" s="275">
        <f>IF(G$62=0,0,G$62/CHI!G$11*1000)</f>
        <v>8.2057274488128655</v>
      </c>
      <c r="H230" s="275">
        <f>IF(H$62=0,0,H$62/CHI!H$11*1000)</f>
        <v>7.8376521902408287</v>
      </c>
      <c r="I230" s="275">
        <f>IF(I$62=0,0,I$62/CHI!I$11*1000)</f>
        <v>8.1091280226788864</v>
      </c>
      <c r="J230" s="275">
        <f>IF(J$62=0,0,J$62/CHI!J$11*1000)</f>
        <v>9.5397444805400173</v>
      </c>
      <c r="K230" s="275">
        <f>IF(K$62=0,0,K$62/CHI!K$11*1000)</f>
        <v>9.672232089604595</v>
      </c>
      <c r="L230" s="275">
        <f>IF(L$62=0,0,L$62/CHI!L$11*1000)</f>
        <v>9.0975430441093792</v>
      </c>
      <c r="M230" s="275">
        <f>IF(M$62=0,0,M$62/CHI!M$11*1000)</f>
        <v>9.5107477168453993</v>
      </c>
      <c r="N230" s="275">
        <f>IF(N$62=0,0,N$62/CHI!N$11*1000)</f>
        <v>8.9914213398065179</v>
      </c>
      <c r="O230" s="275">
        <f>IF(O$62=0,0,O$62/CHI!O$11*1000)</f>
        <v>11.611871080604997</v>
      </c>
      <c r="P230" s="275">
        <f>IF(P$62=0,0,P$62/CHI!P$11*1000)</f>
        <v>7.9934884410540299</v>
      </c>
      <c r="Q230" s="275">
        <f>IF(Q$62=0,0,Q$62/CHI!Q$11*1000)</f>
        <v>7.5493624250103455</v>
      </c>
      <c r="R230" s="275">
        <f>IF(R$62=0,0,R$62/CHI!R$11*1000)</f>
        <v>5.3050082086496237</v>
      </c>
      <c r="S230" s="275">
        <f>IF(S$62=0,0,S$62/CHI!S$11*1000)</f>
        <v>5.5345445617823072</v>
      </c>
      <c r="T230" s="275">
        <f>IF(T$62=0,0,T$62/CHI!T$11*1000)</f>
        <v>4.4633916107522582</v>
      </c>
      <c r="U230" s="275">
        <f>IF(U$62=0,0,U$62/CHI!U$11*1000)</f>
        <v>4.5667809551268608</v>
      </c>
      <c r="V230" s="275">
        <f>IF(V$62=0,0,V$62/CHI!V$11*1000)</f>
        <v>4.6684795970996493</v>
      </c>
      <c r="W230" s="275">
        <f>IF(W$62=0,0,W$62/CHI!W$11*1000)</f>
        <v>4.1297196239947072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59.040275949901108</v>
      </c>
      <c r="C231" s="276">
        <f>IF(C$63=0,0,C$63/CHI!C$11*1000)</f>
        <v>60.620277797270568</v>
      </c>
      <c r="D231" s="276">
        <f>IF(D$63=0,0,D$63/CHI!D$11*1000)</f>
        <v>55.532960581627279</v>
      </c>
      <c r="E231" s="276">
        <f>IF(E$63=0,0,E$63/CHI!E$11*1000)</f>
        <v>54.162285443605555</v>
      </c>
      <c r="F231" s="276">
        <f>IF(F$63=0,0,F$63/CHI!F$11*1000)</f>
        <v>47.494362979499492</v>
      </c>
      <c r="G231" s="276">
        <f>IF(G$63=0,0,G$63/CHI!G$11*1000)</f>
        <v>65.121233583598098</v>
      </c>
      <c r="H231" s="276">
        <f>IF(H$63=0,0,H$63/CHI!H$11*1000)</f>
        <v>62.200162290487945</v>
      </c>
      <c r="I231" s="276">
        <f>IF(I$63=0,0,I$63/CHI!I$11*1000)</f>
        <v>64.354613703452927</v>
      </c>
      <c r="J231" s="276">
        <f>IF(J$63=0,0,J$63/CHI!J$11*1000)</f>
        <v>75.708087128212227</v>
      </c>
      <c r="K231" s="276">
        <f>IF(K$63=0,0,K$63/CHI!K$11*1000)</f>
        <v>76.759518167159911</v>
      </c>
      <c r="L231" s="276">
        <f>IF(L$63=0,0,L$63/CHI!L$11*1000)</f>
        <v>72.198745243237951</v>
      </c>
      <c r="M231" s="276">
        <f>IF(M$63=0,0,M$63/CHI!M$11*1000)</f>
        <v>75.477966760029787</v>
      </c>
      <c r="N231" s="276">
        <f>IF(N$63=0,0,N$63/CHI!N$11*1000)</f>
        <v>71.356555889849673</v>
      </c>
      <c r="O231" s="276">
        <f>IF(O$63=0,0,O$63/CHI!O$11*1000)</f>
        <v>92.152630427921807</v>
      </c>
      <c r="P231" s="276">
        <f>IF(P$63=0,0,P$63/CHI!P$11*1000)</f>
        <v>63.436889802253802</v>
      </c>
      <c r="Q231" s="276">
        <f>IF(Q$63=0,0,Q$63/CHI!Q$11*1000)</f>
        <v>59.912274317307627</v>
      </c>
      <c r="R231" s="276">
        <f>IF(R$63=0,0,R$63/CHI!R$11*1000)</f>
        <v>42.100920469684468</v>
      </c>
      <c r="S231" s="276">
        <f>IF(S$63=0,0,S$63/CHI!S$11*1000)</f>
        <v>43.922537207691462</v>
      </c>
      <c r="T231" s="276">
        <f>IF(T$63=0,0,T$63/CHI!T$11*1000)</f>
        <v>35.421791604950336</v>
      </c>
      <c r="U231" s="276">
        <f>IF(U$63=0,0,U$63/CHI!U$11*1000)</f>
        <v>36.242296756635255</v>
      </c>
      <c r="V231" s="276">
        <f>IF(V$63=0,0,V$63/CHI!V$11*1000)</f>
        <v>37.049384374443342</v>
      </c>
      <c r="W231" s="276">
        <f>IF(W$63=0,0,W$63/CHI!W$11*1000)</f>
        <v>32.77374711096882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66.088625346524083</v>
      </c>
      <c r="C232" s="276">
        <f>IF(C$64=0,0,C$64/CHI!C$11*1000)</f>
        <v>67.857251059354809</v>
      </c>
      <c r="D232" s="276">
        <f>IF(D$64=0,0,D$64/CHI!D$11*1000)</f>
        <v>62.162599466451219</v>
      </c>
      <c r="E232" s="276">
        <f>IF(E$64=0,0,E$64/CHI!E$11*1000)</f>
        <v>60.628290315434</v>
      </c>
      <c r="F232" s="276">
        <f>IF(F$64=0,0,F$64/CHI!F$11*1000)</f>
        <v>53.164337573344646</v>
      </c>
      <c r="G232" s="276">
        <f>IF(G$64=0,0,G$64/CHI!G$11*1000)</f>
        <v>72.895540191273497</v>
      </c>
      <c r="H232" s="276">
        <f>IF(H$64=0,0,H$64/CHI!H$11*1000)</f>
        <v>69.625745408053731</v>
      </c>
      <c r="I232" s="276">
        <f>IF(I$64=0,0,I$64/CHI!I$11*1000)</f>
        <v>72.037399655394211</v>
      </c>
      <c r="J232" s="276">
        <f>IF(J$64=0,0,J$64/CHI!J$11*1000)</f>
        <v>84.746274054750572</v>
      </c>
      <c r="K232" s="276">
        <f>IF(K$64=0,0,K$64/CHI!K$11*1000)</f>
        <v>85.923227090500006</v>
      </c>
      <c r="L232" s="276">
        <f>IF(L$64=0,0,L$64/CHI!L$11*1000)</f>
        <v>80.817979728251629</v>
      </c>
      <c r="M232" s="276">
        <f>IF(M$64=0,0,M$64/CHI!M$11*1000)</f>
        <v>84.488681444405728</v>
      </c>
      <c r="N232" s="276">
        <f>IF(N$64=0,0,N$64/CHI!N$11*1000)</f>
        <v>79.875248080212899</v>
      </c>
      <c r="O232" s="276">
        <f>IF(O$64=0,0,O$64/CHI!O$11*1000)</f>
        <v>103.15400070649261</v>
      </c>
      <c r="P232" s="276">
        <f>IF(P$64=0,0,P$64/CHI!P$11*1000)</f>
        <v>71.0101159900982</v>
      </c>
      <c r="Q232" s="276">
        <f>IF(Q$64=0,0,Q$64/CHI!Q$11*1000)</f>
        <v>67.06472466989463</v>
      </c>
      <c r="R232" s="276">
        <f>IF(R$64=0,0,R$64/CHI!R$11*1000)</f>
        <v>47.127014819947561</v>
      </c>
      <c r="S232" s="276">
        <f>IF(S$64=0,0,S$64/CHI!S$11*1000)</f>
        <v>49.166099905275722</v>
      </c>
      <c r="T232" s="276">
        <f>IF(T$64=0,0,T$64/CHI!T$11*1000)</f>
        <v>39.650517834108037</v>
      </c>
      <c r="U232" s="276">
        <f>IF(U$64=0,0,U$64/CHI!U$11*1000)</f>
        <v>40.56897657591017</v>
      </c>
      <c r="V232" s="276">
        <f>IF(V$64=0,0,V$64/CHI!V$11*1000)</f>
        <v>41.47241597108507</v>
      </c>
      <c r="W232" s="276">
        <f>IF(W$64=0,0,W$64/CHI!W$11*1000)</f>
        <v>36.686344350024527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106.39707463344379</v>
      </c>
      <c r="C233" s="276">
        <f>IF(C$65=0,0,C$65/CHI!C$11*1000)</f>
        <v>109.24441184132193</v>
      </c>
      <c r="D233" s="276">
        <f>IF(D$65=0,0,D$65/CHI!D$11*1000)</f>
        <v>100.07650636039051</v>
      </c>
      <c r="E233" s="276">
        <f>IF(E$65=0,0,E$65/CHI!E$11*1000)</f>
        <v>97.606398919123606</v>
      </c>
      <c r="F233" s="276">
        <f>IF(F$65=0,0,F$65/CHI!F$11*1000)</f>
        <v>85.590068835139689</v>
      </c>
      <c r="G233" s="276">
        <f>IF(G$65=0,0,G$65/CHI!G$11*1000)</f>
        <v>117.35562949765679</v>
      </c>
      <c r="H233" s="276">
        <f>IF(H$65=0,0,H$65/CHI!H$11*1000)</f>
        <v>112.09153756410329</v>
      </c>
      <c r="I233" s="276">
        <f>IF(I$65=0,0,I$65/CHI!I$11*1000)</f>
        <v>115.97409610725568</v>
      </c>
      <c r="J233" s="276">
        <f>IF(J$65=0,0,J$65/CHI!J$11*1000)</f>
        <v>136.43430466637503</v>
      </c>
      <c r="K233" s="276">
        <f>IF(K$65=0,0,K$65/CHI!K$11*1000)</f>
        <v>138.32909910835497</v>
      </c>
      <c r="L233" s="276">
        <f>IF(L$65=0,0,L$65/CHI!L$11*1000)</f>
        <v>130.11008438720972</v>
      </c>
      <c r="M233" s="276">
        <f>IF(M$65=0,0,M$65/CHI!M$11*1000)</f>
        <v>136.01960243820525</v>
      </c>
      <c r="N233" s="276">
        <f>IF(N$65=0,0,N$65/CHI!N$11*1000)</f>
        <v>128.59236648961755</v>
      </c>
      <c r="O233" s="276">
        <f>IF(O$65=0,0,O$65/CHI!O$11*1000)</f>
        <v>166.06918141147651</v>
      </c>
      <c r="P233" s="276">
        <f>IF(P$65=0,0,P$65/CHI!P$11*1000)</f>
        <v>114.32025664194497</v>
      </c>
      <c r="Q233" s="276">
        <f>IF(Q$65=0,0,Q$65/CHI!Q$11*1000)</f>
        <v>107.96851165477341</v>
      </c>
      <c r="R233" s="276">
        <f>IF(R$65=0,0,R$65/CHI!R$11*1000)</f>
        <v>75.870491885077371</v>
      </c>
      <c r="S233" s="276">
        <f>IF(S$65=0,0,S$65/CHI!S$11*1000)</f>
        <v>79.153245715559507</v>
      </c>
      <c r="T233" s="276">
        <f>IF(T$65=0,0,T$65/CHI!T$11*1000)</f>
        <v>63.833966633899244</v>
      </c>
      <c r="U233" s="276">
        <f>IF(U$65=0,0,U$65/CHI!U$11*1000)</f>
        <v>65.312607213679513</v>
      </c>
      <c r="V233" s="276">
        <f>IF(V$65=0,0,V$65/CHI!V$11*1000)</f>
        <v>66.767067920816487</v>
      </c>
      <c r="W233" s="276">
        <f>IF(W$65=0,0,W$65/CHI!W$11*1000)</f>
        <v>59.061899038925539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20.830556818489235</v>
      </c>
      <c r="C234" s="277">
        <f>IF(C$66=0,0,C$66/CHI!C$11*1000)</f>
        <v>21.388012177994586</v>
      </c>
      <c r="D234" s="277">
        <f>IF(D$66=0,0,D$66/CHI!D$11*1000)</f>
        <v>19.593107790961252</v>
      </c>
      <c r="E234" s="277">
        <f>IF(E$66=0,0,E$66/CHI!E$11*1000)</f>
        <v>19.109506962833688</v>
      </c>
      <c r="F234" s="277">
        <f>IF(F$66=0,0,F$66/CHI!F$11*1000)</f>
        <v>16.756934324662023</v>
      </c>
      <c r="G234" s="277">
        <f>IF(G$66=0,0,G$66/CHI!G$11*1000)</f>
        <v>22.976036856675989</v>
      </c>
      <c r="H234" s="277">
        <f>IF(H$66=0,0,H$66/CHI!H$11*1000)</f>
        <v>21.945426132674292</v>
      </c>
      <c r="I234" s="277">
        <f>IF(I$66=0,0,I$66/CHI!I$11*1000)</f>
        <v>22.705558463500836</v>
      </c>
      <c r="J234" s="277">
        <f>IF(J$66=0,0,J$66/CHI!J$11*1000)</f>
        <v>26.711284545512012</v>
      </c>
      <c r="K234" s="277">
        <f>IF(K$66=0,0,K$66/CHI!K$11*1000)</f>
        <v>27.082249850892829</v>
      </c>
      <c r="L234" s="277">
        <f>IF(L$66=0,0,L$66/CHI!L$11*1000)</f>
        <v>25.473120523506228</v>
      </c>
      <c r="M234" s="277">
        <f>IF(M$66=0,0,M$66/CHI!M$11*1000)</f>
        <v>26.63009360716708</v>
      </c>
      <c r="N234" s="277">
        <f>IF(N$66=0,0,N$66/CHI!N$11*1000)</f>
        <v>24.032493429179684</v>
      </c>
      <c r="O234" s="277">
        <f>IF(O$66=0,0,O$66/CHI!O$11*1000)</f>
        <v>32.513239025693949</v>
      </c>
      <c r="P234" s="277">
        <f>IF(P$66=0,0,P$66/CHI!P$11*1000)</f>
        <v>23.833394316507437</v>
      </c>
      <c r="Q234" s="277">
        <f>IF(Q$66=0,0,Q$66/CHI!Q$11*1000)</f>
        <v>22.791776450515211</v>
      </c>
      <c r="R234" s="277">
        <f>IF(R$66=0,0,R$66/CHI!R$11*1000)</f>
        <v>15.320853961726867</v>
      </c>
      <c r="S234" s="277">
        <f>IF(S$66=0,0,S$66/CHI!S$11*1000)</f>
        <v>16.128696122936056</v>
      </c>
      <c r="T234" s="277">
        <f>IF(T$66=0,0,T$66/CHI!T$11*1000)</f>
        <v>26.494787696130597</v>
      </c>
      <c r="U234" s="277">
        <f>IF(U$66=0,0,U$66/CHI!U$11*1000)</f>
        <v>26.390738356515079</v>
      </c>
      <c r="V234" s="277">
        <f>IF(V$66=0,0,V$66/CHI!V$11*1000)</f>
        <v>27.126509374957255</v>
      </c>
      <c r="W234" s="277">
        <f>IF(W$66=0,0,W$66/CHI!W$11*1000)</f>
        <v>23.872310693487531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0.31545150592807092</v>
      </c>
      <c r="C235" s="278">
        <f>IF(C$72=0,0,C$72/CHI!C$11*1000)</f>
        <v>0.32389343737406817</v>
      </c>
      <c r="D235" s="278">
        <f>IF(D$72=0,0,D$72/CHI!D$11*1000)</f>
        <v>0.29671196081440177</v>
      </c>
      <c r="E235" s="278">
        <f>IF(E$72=0,0,E$72/CHI!E$11*1000)</f>
        <v>0.28938845953547782</v>
      </c>
      <c r="F235" s="278">
        <f>IF(F$72=0,0,F$72/CHI!F$11*1000)</f>
        <v>0.25376182756480886</v>
      </c>
      <c r="G235" s="278">
        <f>IF(G$72=0,0,G$72/CHI!G$11*1000)</f>
        <v>0.3479419916544968</v>
      </c>
      <c r="H235" s="278">
        <f>IF(H$72=0,0,H$72/CHI!H$11*1000)</f>
        <v>0.33233474179819961</v>
      </c>
      <c r="I235" s="278">
        <f>IF(I$72=0,0,I$72/CHI!I$11*1000)</f>
        <v>0.34384595057448242</v>
      </c>
      <c r="J235" s="278">
        <f>IF(J$72=0,0,J$72/CHI!J$11*1000)</f>
        <v>0.40450742668942674</v>
      </c>
      <c r="K235" s="278">
        <f>IF(K$72=0,0,K$72/CHI!K$11*1000)</f>
        <v>0.41012521046972289</v>
      </c>
      <c r="L235" s="278">
        <f>IF(L$72=0,0,L$72/CHI!L$11*1000)</f>
        <v>0.38575705392065845</v>
      </c>
      <c r="M235" s="278">
        <f>IF(M$72=0,0,M$72/CHI!M$11*1000)</f>
        <v>0.4032778962456755</v>
      </c>
      <c r="N235" s="278">
        <f>IF(N$72=0,0,N$72/CHI!N$11*1000)</f>
        <v>244.32214868997738</v>
      </c>
      <c r="O235" s="278">
        <f>IF(O$72=0,0,O$72/CHI!O$11*1000)</f>
        <v>0.49237042977895484</v>
      </c>
      <c r="P235" s="278">
        <f>IF(P$72=0,0,P$72/CHI!P$11*1000)</f>
        <v>411.79501599379029</v>
      </c>
      <c r="Q235" s="278">
        <f>IF(Q$72=0,0,Q$72/CHI!Q$11*1000)</f>
        <v>387.81931654590818</v>
      </c>
      <c r="R235" s="278">
        <f>IF(R$72=0,0,R$72/CHI!R$11*1000)</f>
        <v>215.07744901179913</v>
      </c>
      <c r="S235" s="278">
        <f>IF(S$72=0,0,S$72/CHI!S$11*1000)</f>
        <v>228.71993666471712</v>
      </c>
      <c r="T235" s="278">
        <f>IF(T$72=0,0,T$72/CHI!T$11*1000)</f>
        <v>165.75437670586996</v>
      </c>
      <c r="U235" s="278">
        <f>IF(U$72=0,0,U$72/CHI!U$11*1000)</f>
        <v>168.45997255112459</v>
      </c>
      <c r="V235" s="278">
        <f>IF(V$72=0,0,V$72/CHI!V$11*1000)</f>
        <v>165.46989513715488</v>
      </c>
      <c r="W235" s="278">
        <f>IF(W$72=0,0,W$72/CHI!W$11*1000)</f>
        <v>127.6656205586953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132.07956045254679</v>
      </c>
      <c r="C236" s="278">
        <f>IF(C$85=0,0,C$85/CHI!C$11*1000)</f>
        <v>135.6141975482787</v>
      </c>
      <c r="D236" s="278">
        <f>IF(D$85=0,0,D$85/CHI!D$11*1000)</f>
        <v>124.23331202709635</v>
      </c>
      <c r="E236" s="278">
        <f>IF(E$85=0,0,E$85/CHI!E$11*1000)</f>
        <v>121.16696169521846</v>
      </c>
      <c r="F236" s="278">
        <f>IF(F$85=0,0,F$85/CHI!F$11*1000)</f>
        <v>106.25008920400397</v>
      </c>
      <c r="G236" s="278">
        <f>IF(G$85=0,0,G$85/CHI!G$11*1000)</f>
        <v>145.68332836296079</v>
      </c>
      <c r="H236" s="278">
        <f>IF(H$85=0,0,H$85/CHI!H$11*1000)</f>
        <v>139.14857210992571</v>
      </c>
      <c r="I236" s="278">
        <f>IF(I$85=0,0,I$85/CHI!I$11*1000)</f>
        <v>143.9683157690211</v>
      </c>
      <c r="J236" s="278">
        <f>IF(J$85=0,0,J$85/CHI!J$11*1000)</f>
        <v>169.3672786875606</v>
      </c>
      <c r="K236" s="278">
        <f>IF(K$85=0,0,K$85/CHI!K$11*1000)</f>
        <v>171.71944502208478</v>
      </c>
      <c r="L236" s="278">
        <f>IF(L$85=0,0,L$85/CHI!L$11*1000)</f>
        <v>161.51649672240802</v>
      </c>
      <c r="M236" s="278">
        <f>IF(M$85=0,0,M$85/CHI!M$11*1000)</f>
        <v>168.85247423260671</v>
      </c>
      <c r="N236" s="278">
        <f>IF(N$85=0,0,N$85/CHI!N$11*1000)</f>
        <v>137.50250532236294</v>
      </c>
      <c r="O236" s="278">
        <f>IF(O$85=0,0,O$85/CHI!O$11*1000)</f>
        <v>206.15552223695667</v>
      </c>
      <c r="P236" s="278">
        <f>IF(P$85=0,0,P$85/CHI!P$11*1000)</f>
        <v>169.45864658000679</v>
      </c>
      <c r="Q236" s="278">
        <f>IF(Q$85=0,0,Q$85/CHI!Q$11*1000)</f>
        <v>172.24908217006831</v>
      </c>
      <c r="R236" s="278">
        <f>IF(R$85=0,0,R$85/CHI!R$11*1000)</f>
        <v>106.32393231700952</v>
      </c>
      <c r="S236" s="278">
        <f>IF(S$85=0,0,S$85/CHI!S$11*1000)</f>
        <v>113.14311517671661</v>
      </c>
      <c r="T236" s="278">
        <f>IF(T$85=0,0,T$85/CHI!T$11*1000)</f>
        <v>84.46997786576749</v>
      </c>
      <c r="U236" s="278">
        <f>IF(U$85=0,0,U$85/CHI!U$11*1000)</f>
        <v>86.050527094740545</v>
      </c>
      <c r="V236" s="278">
        <f>IF(V$85=0,0,V$85/CHI!V$11*1000)</f>
        <v>85.464878386565189</v>
      </c>
      <c r="W236" s="278">
        <f>IF(W$85=0,0,W$85/CHI!W$11*1000)</f>
        <v>67.748615625036706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22.344135782853176</v>
      </c>
      <c r="C237" s="278">
        <f>IF(C$93=0,0,C$93/CHI!C$11*1000)</f>
        <v>22.942096670514658</v>
      </c>
      <c r="D237" s="278">
        <f>IF(D$93=0,0,D$93/CHI!D$11*1000)</f>
        <v>21.016771884884648</v>
      </c>
      <c r="E237" s="278">
        <f>IF(E$93=0,0,E$93/CHI!E$11*1000)</f>
        <v>20.498031907718435</v>
      </c>
      <c r="F237" s="278">
        <f>IF(F$93=0,0,F$93/CHI!F$11*1000)</f>
        <v>17.97451787377409</v>
      </c>
      <c r="G237" s="278">
        <f>IF(G$93=0,0,G$93/CHI!G$11*1000)</f>
        <v>24.645509563226401</v>
      </c>
      <c r="H237" s="278">
        <f>IF(H$93=0,0,H$93/CHI!H$11*1000)</f>
        <v>23.540013144814825</v>
      </c>
      <c r="I237" s="278">
        <f>IF(I$93=0,0,I$93/CHI!I$11*1000)</f>
        <v>24.355377811296027</v>
      </c>
      <c r="J237" s="278">
        <f>IF(J$93=0,0,J$93/CHI!J$11*1000)</f>
        <v>28.652165855191708</v>
      </c>
      <c r="K237" s="278">
        <f>IF(K$93=0,0,K$93/CHI!K$11*1000)</f>
        <v>29.050086046494485</v>
      </c>
      <c r="L237" s="278">
        <f>IF(L$93=0,0,L$93/CHI!L$11*1000)</f>
        <v>27.324035010192652</v>
      </c>
      <c r="M237" s="278">
        <f>IF(M$93=0,0,M$93/CHI!M$11*1000)</f>
        <v>28.565075463584595</v>
      </c>
      <c r="N237" s="278">
        <f>IF(N$93=0,0,N$93/CHI!N$11*1000)</f>
        <v>32.355897991239765</v>
      </c>
      <c r="O237" s="278">
        <f>IF(O$93=0,0,O$93/CHI!O$11*1000)</f>
        <v>34.875698900455774</v>
      </c>
      <c r="P237" s="278">
        <f>IF(P$93=0,0,P$93/CHI!P$11*1000)</f>
        <v>33.032928821286909</v>
      </c>
      <c r="Q237" s="278">
        <f>IF(Q$93=0,0,Q$93/CHI!Q$11*1000)</f>
        <v>31.173548160741667</v>
      </c>
      <c r="R237" s="278">
        <f>IF(R$93=0,0,R$93/CHI!R$11*1000)</f>
        <v>20.645908550900696</v>
      </c>
      <c r="S237" s="278">
        <f>IF(S$93=0,0,S$93/CHI!S$11*1000)</f>
        <v>21.63433055876872</v>
      </c>
      <c r="T237" s="278">
        <f>IF(T$93=0,0,T$93/CHI!T$11*1000)</f>
        <v>17.037084894416122</v>
      </c>
      <c r="U237" s="278">
        <f>IF(U$93=0,0,U$93/CHI!U$11*1000)</f>
        <v>17.40685816627564</v>
      </c>
      <c r="V237" s="278">
        <f>IF(V$93=0,0,V$93/CHI!V$11*1000)</f>
        <v>17.646626288037798</v>
      </c>
      <c r="W237" s="278">
        <f>IF(W$93=0,0,W$93/CHI!W$11*1000)</f>
        <v>15.199789403005612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20.180136520485114</v>
      </c>
      <c r="C238" s="279">
        <f>IF(C$107=0,0,C$107/CHI!C$11*1000)</f>
        <v>20.720185706731968</v>
      </c>
      <c r="D238" s="279">
        <f>IF(D$107=0,0,D$107/CHI!D$11*1000)</f>
        <v>18.981326016749986</v>
      </c>
      <c r="E238" s="279">
        <f>IF(E$107=0,0,E$107/CHI!E$11*1000)</f>
        <v>18.512825303203456</v>
      </c>
      <c r="F238" s="279">
        <f>IF(F$107=0,0,F$107/CHI!F$11*1000)</f>
        <v>16.233710182741433</v>
      </c>
      <c r="G238" s="279">
        <f>IF(G$107=0,0,G$107/CHI!G$11*1000)</f>
        <v>22.258625369816045</v>
      </c>
      <c r="H238" s="279">
        <f>IF(H$107=0,0,H$107/CHI!H$11*1000)</f>
        <v>21.260194780991352</v>
      </c>
      <c r="I238" s="279">
        <f>IF(I$107=0,0,I$107/CHI!I$11*1000)</f>
        <v>21.996592484777128</v>
      </c>
      <c r="J238" s="279">
        <f>IF(J$107=0,0,J$107/CHI!J$11*1000)</f>
        <v>25.877242431057152</v>
      </c>
      <c r="K238" s="279">
        <f>IF(K$107=0,0,K$107/CHI!K$11*1000)</f>
        <v>26.23662459122599</v>
      </c>
      <c r="L238" s="279">
        <f>IF(L$107=0,0,L$107/CHI!L$11*1000)</f>
        <v>24.677739258071785</v>
      </c>
      <c r="M238" s="279">
        <f>IF(M$107=0,0,M$107/CHI!M$11*1000)</f>
        <v>25.798586625823347</v>
      </c>
      <c r="N238" s="279">
        <f>IF(N$107=0,0,N$107/CHI!N$11*1000)</f>
        <v>24.389876509227324</v>
      </c>
      <c r="O238" s="279">
        <f>IF(O$107=0,0,O$107/CHI!O$11*1000)</f>
        <v>31.498034737088439</v>
      </c>
      <c r="P238" s="279">
        <f>IF(P$107=0,0,P$107/CHI!P$11*1000)</f>
        <v>21.682911809740531</v>
      </c>
      <c r="Q238" s="279">
        <f>IF(Q$107=0,0,Q$107/CHI!Q$11*1000)</f>
        <v>20.478188076254192</v>
      </c>
      <c r="R238" s="279">
        <f>IF(R$107=0,0,R$107/CHI!R$11*1000)</f>
        <v>14.390215984716139</v>
      </c>
      <c r="S238" s="279">
        <f>IF(S$107=0,0,S$107/CHI!S$11*1000)</f>
        <v>15.012849837108275</v>
      </c>
      <c r="T238" s="279">
        <f>IF(T$107=0,0,T$107/CHI!T$11*1000)</f>
        <v>12.107270484213721</v>
      </c>
      <c r="U238" s="279">
        <f>IF(U$107=0,0,U$107/CHI!U$11*1000)</f>
        <v>12.387721510404953</v>
      </c>
      <c r="V238" s="279">
        <f>IF(V$107=0,0,V$107/CHI!V$11*1000)</f>
        <v>12.663586384837123</v>
      </c>
      <c r="W238" s="279">
        <f>IF(W$107=0,0,W$107/CHI!W$11*1000)</f>
        <v>11.202161242410535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1878.217905238404</v>
      </c>
      <c r="C240" s="322">
        <f t="shared" si="58"/>
        <v>1734.3305558051525</v>
      </c>
      <c r="D240" s="322">
        <f t="shared" si="58"/>
        <v>1559.9022076623626</v>
      </c>
      <c r="E240" s="322">
        <f t="shared" si="58"/>
        <v>1511.9749968551257</v>
      </c>
      <c r="F240" s="322">
        <f t="shared" si="58"/>
        <v>1342.635971515863</v>
      </c>
      <c r="G240" s="322">
        <f t="shared" si="58"/>
        <v>1253.8025592956255</v>
      </c>
      <c r="H240" s="322">
        <f t="shared" si="58"/>
        <v>1292.3209626833395</v>
      </c>
      <c r="I240" s="322">
        <f t="shared" si="58"/>
        <v>1437.8696357198974</v>
      </c>
      <c r="J240" s="322">
        <f t="shared" si="58"/>
        <v>1385.1006762946865</v>
      </c>
      <c r="K240" s="322">
        <f t="shared" si="58"/>
        <v>1384.3309626297871</v>
      </c>
      <c r="L240" s="322">
        <f t="shared" si="58"/>
        <v>1277.7195558651003</v>
      </c>
      <c r="M240" s="322">
        <f t="shared" si="58"/>
        <v>1097.6580673962312</v>
      </c>
      <c r="N240" s="322">
        <f t="shared" si="58"/>
        <v>1301.507832046954</v>
      </c>
      <c r="O240" s="322">
        <f t="shared" si="58"/>
        <v>883.66640234936699</v>
      </c>
      <c r="P240" s="322">
        <f t="shared" si="58"/>
        <v>1134.8766643533295</v>
      </c>
      <c r="Q240" s="322">
        <f t="shared" si="58"/>
        <v>1285.5885138702079</v>
      </c>
      <c r="R240" s="322">
        <f t="shared" si="58"/>
        <v>1121.0112739059771</v>
      </c>
      <c r="S240" s="322">
        <f t="shared" si="58"/>
        <v>956.2855550855212</v>
      </c>
      <c r="T240" s="322">
        <f t="shared" si="58"/>
        <v>1041.8629494146724</v>
      </c>
      <c r="U240" s="322">
        <f t="shared" si="58"/>
        <v>944.55655876744083</v>
      </c>
      <c r="V240" s="322">
        <f t="shared" si="58"/>
        <v>779.716856027429</v>
      </c>
      <c r="W240" s="322">
        <f t="shared" si="58"/>
        <v>820.170712463467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30.750344079826654</v>
      </c>
      <c r="C241" s="275">
        <f>IF(C$111=0,0,C$111/CHI!C$12*1000)</f>
        <v>28.394608096548875</v>
      </c>
      <c r="D241" s="275">
        <f>IF(D$111=0,0,D$111/CHI!D$12*1000)</f>
        <v>25.538852271994667</v>
      </c>
      <c r="E241" s="275">
        <f>IF(E$111=0,0,E$111/CHI!E$12*1000)</f>
        <v>24.754183880218328</v>
      </c>
      <c r="F241" s="275">
        <f>IF(F$111=0,0,F$111/CHI!F$12*1000)</f>
        <v>21.981750883598675</v>
      </c>
      <c r="G241" s="275">
        <f>IF(G$111=0,0,G$111/CHI!G$12*1000)</f>
        <v>20.527362665949006</v>
      </c>
      <c r="H241" s="275">
        <f>IF(H$111=0,0,H$111/CHI!H$12*1000)</f>
        <v>21.157989258462194</v>
      </c>
      <c r="I241" s="275">
        <f>IF(I$111=0,0,I$111/CHI!I$12*1000)</f>
        <v>23.540924573770159</v>
      </c>
      <c r="J241" s="275">
        <f>IF(J$111=0,0,J$111/CHI!J$12*1000)</f>
        <v>22.676986659785854</v>
      </c>
      <c r="K241" s="275">
        <f>IF(K$111=0,0,K$111/CHI!K$12*1000)</f>
        <v>22.664384841875066</v>
      </c>
      <c r="L241" s="275">
        <f>IF(L$111=0,0,L$111/CHI!L$12*1000)</f>
        <v>20.918933778020815</v>
      </c>
      <c r="M241" s="275">
        <f>IF(M$111=0,0,M$111/CHI!M$12*1000)</f>
        <v>17.970951698571593</v>
      </c>
      <c r="N241" s="275">
        <f>IF(N$111=0,0,N$111/CHI!N$12*1000)</f>
        <v>19.638487890828475</v>
      </c>
      <c r="O241" s="275">
        <f>IF(O$111=0,0,O$111/CHI!O$12*1000)</f>
        <v>14.46746186810336</v>
      </c>
      <c r="P241" s="275">
        <f>IF(P$111=0,0,P$111/CHI!P$12*1000)</f>
        <v>15.579309837499906</v>
      </c>
      <c r="Q241" s="275">
        <f>IF(Q$111=0,0,Q$111/CHI!Q$12*1000)</f>
        <v>12.321454102438853</v>
      </c>
      <c r="R241" s="275">
        <f>IF(R$111=0,0,R$111/CHI!R$12*1000)</f>
        <v>11.915746575758604</v>
      </c>
      <c r="S241" s="275">
        <f>IF(S$111=0,0,S$111/CHI!S$12*1000)</f>
        <v>9.953816872935267</v>
      </c>
      <c r="T241" s="275">
        <f>IF(T$111=0,0,T$111/CHI!T$12*1000)</f>
        <v>9.180760885829871</v>
      </c>
      <c r="U241" s="275">
        <f>IF(U$111=0,0,U$111/CHI!U$12*1000)</f>
        <v>8.4293092723101566</v>
      </c>
      <c r="V241" s="275">
        <f>IF(V$111=0,0,V$111/CHI!V$12*1000)</f>
        <v>7.3611310000681911</v>
      </c>
      <c r="W241" s="275">
        <f>IF(W$111=0,0,W$111/CHI!W$12*1000)</f>
        <v>8.0846679207837866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245.39155955122848</v>
      </c>
      <c r="C242" s="276">
        <f>IF(C$112=0,0,C$112/CHI!C$12*1000)</f>
        <v>226.59249423583498</v>
      </c>
      <c r="D242" s="276">
        <f>IF(D$112=0,0,D$112/CHI!D$12*1000)</f>
        <v>203.80320857237479</v>
      </c>
      <c r="E242" s="276">
        <f>IF(E$112=0,0,E$112/CHI!E$12*1000)</f>
        <v>197.54145748794159</v>
      </c>
      <c r="F242" s="276">
        <f>IF(F$112=0,0,F$112/CHI!F$12*1000)</f>
        <v>175.41709832546627</v>
      </c>
      <c r="G242" s="276">
        <f>IF(G$112=0,0,G$112/CHI!G$12*1000)</f>
        <v>163.81089996893726</v>
      </c>
      <c r="H242" s="276">
        <f>IF(H$112=0,0,H$112/CHI!H$12*1000)</f>
        <v>168.8433783903026</v>
      </c>
      <c r="I242" s="276">
        <f>IF(I$112=0,0,I$112/CHI!I$12*1000)</f>
        <v>187.85949774867893</v>
      </c>
      <c r="J242" s="276">
        <f>IF(J$112=0,0,J$112/CHI!J$12*1000)</f>
        <v>180.96516604566796</v>
      </c>
      <c r="K242" s="276">
        <f>IF(K$112=0,0,K$112/CHI!K$12*1000)</f>
        <v>180.86460197580641</v>
      </c>
      <c r="L242" s="276">
        <f>IF(L$112=0,0,L$112/CHI!L$12*1000)</f>
        <v>166.93568600765826</v>
      </c>
      <c r="M242" s="276">
        <f>IF(M$112=0,0,M$112/CHI!M$12*1000)</f>
        <v>143.41042339182627</v>
      </c>
      <c r="N242" s="276">
        <f>IF(N$112=0,0,N$112/CHI!N$12*1000)</f>
        <v>156.71756902127905</v>
      </c>
      <c r="O242" s="276">
        <f>IF(O$112=0,0,O$112/CHI!O$12*1000)</f>
        <v>115.45214002632468</v>
      </c>
      <c r="P242" s="276">
        <f>IF(P$112=0,0,P$112/CHI!P$12*1000)</f>
        <v>124.32482471843119</v>
      </c>
      <c r="Q242" s="276">
        <f>IF(Q$112=0,0,Q$112/CHI!Q$12*1000)</f>
        <v>98.326731898909983</v>
      </c>
      <c r="R242" s="276">
        <f>IF(R$112=0,0,R$112/CHI!R$12*1000)</f>
        <v>95.089135518352748</v>
      </c>
      <c r="S242" s="276">
        <f>IF(S$112=0,0,S$112/CHI!S$12*1000)</f>
        <v>79.432693162589331</v>
      </c>
      <c r="T242" s="276">
        <f>IF(T$112=0,0,T$112/CHI!T$12*1000)</f>
        <v>73.263610507652203</v>
      </c>
      <c r="U242" s="276">
        <f>IF(U$112=0,0,U$112/CHI!U$12*1000)</f>
        <v>67.266933433399146</v>
      </c>
      <c r="V242" s="276">
        <f>IF(V$112=0,0,V$112/CHI!V$12*1000)</f>
        <v>58.742738340695965</v>
      </c>
      <c r="W242" s="276">
        <f>IF(W$112=0,0,W$112/CHI!W$12*1000)</f>
        <v>64.516652704267997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300.87250978324198</v>
      </c>
      <c r="C243" s="276">
        <f>IF(C$113=0,0,C$113/CHI!C$12*1000)</f>
        <v>277.82313525151244</v>
      </c>
      <c r="D243" s="276">
        <f>IF(D$113=0,0,D$113/CHI!D$12*1000)</f>
        <v>249.88138539560055</v>
      </c>
      <c r="E243" s="276">
        <f>IF(E$113=0,0,E$113/CHI!E$12*1000)</f>
        <v>242.2039055024176</v>
      </c>
      <c r="F243" s="276">
        <f>IF(F$113=0,0,F$113/CHI!F$12*1000)</f>
        <v>215.07741638953433</v>
      </c>
      <c r="G243" s="276">
        <f>IF(G$113=0,0,G$113/CHI!G$12*1000)</f>
        <v>200.84715502701178</v>
      </c>
      <c r="H243" s="276">
        <f>IF(H$113=0,0,H$113/CHI!H$12*1000)</f>
        <v>207.01743413455441</v>
      </c>
      <c r="I243" s="276">
        <f>IF(I$113=0,0,I$113/CHI!I$12*1000)</f>
        <v>230.33293678735819</v>
      </c>
      <c r="J243" s="276">
        <f>IF(J$113=0,0,J$113/CHI!J$12*1000)</f>
        <v>221.8798551632118</v>
      </c>
      <c r="K243" s="276">
        <f>IF(K$113=0,0,K$113/CHI!K$12*1000)</f>
        <v>221.75655441012728</v>
      </c>
      <c r="L243" s="276">
        <f>IF(L$113=0,0,L$113/CHI!L$12*1000)</f>
        <v>204.67842868501779</v>
      </c>
      <c r="M243" s="276">
        <f>IF(M$113=0,0,M$113/CHI!M$12*1000)</f>
        <v>175.83430373027323</v>
      </c>
      <c r="N243" s="276">
        <f>IF(N$113=0,0,N$113/CHI!N$12*1000)</f>
        <v>192.15008211689187</v>
      </c>
      <c r="O243" s="276">
        <f>IF(O$113=0,0,O$113/CHI!O$12*1000)</f>
        <v>141.55488963472263</v>
      </c>
      <c r="P243" s="276">
        <f>IF(P$113=0,0,P$113/CHI!P$12*1000)</f>
        <v>152.43361307864018</v>
      </c>
      <c r="Q243" s="276">
        <f>IF(Q$113=0,0,Q$113/CHI!Q$12*1000)</f>
        <v>120.55757198540908</v>
      </c>
      <c r="R243" s="276">
        <f>IF(R$113=0,0,R$113/CHI!R$12*1000)</f>
        <v>116.58798252412181</v>
      </c>
      <c r="S243" s="276">
        <f>IF(S$113=0,0,S$113/CHI!S$12*1000)</f>
        <v>97.391751347833932</v>
      </c>
      <c r="T243" s="276">
        <f>IF(T$113=0,0,T$113/CHI!T$12*1000)</f>
        <v>89.827891430053384</v>
      </c>
      <c r="U243" s="276">
        <f>IF(U$113=0,0,U$113/CHI!U$12*1000)</f>
        <v>82.475416532425626</v>
      </c>
      <c r="V243" s="276">
        <f>IF(V$113=0,0,V$113/CHI!V$12*1000)</f>
        <v>72.023973230488409</v>
      </c>
      <c r="W243" s="276">
        <f>IF(W$113=0,0,W$113/CHI!W$12*1000)</f>
        <v>79.103320657997514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557.13455390403146</v>
      </c>
      <c r="C244" s="276">
        <f>IF(C$114=0,0,C$114/CHI!C$12*1000)</f>
        <v>514.4533431588103</v>
      </c>
      <c r="D244" s="276">
        <f>IF(D$114=0,0,D$114/CHI!D$12*1000)</f>
        <v>462.71277585843893</v>
      </c>
      <c r="E244" s="276">
        <f>IF(E$114=0,0,E$114/CHI!E$12*1000)</f>
        <v>448.49615853279113</v>
      </c>
      <c r="F244" s="276">
        <f>IF(F$114=0,0,F$114/CHI!F$12*1000)</f>
        <v>398.26523374083615</v>
      </c>
      <c r="G244" s="276">
        <f>IF(G$114=0,0,G$114/CHI!G$12*1000)</f>
        <v>371.91463653320642</v>
      </c>
      <c r="H244" s="276">
        <f>IF(H$114=0,0,H$114/CHI!H$12*1000)</f>
        <v>383.34032544217564</v>
      </c>
      <c r="I244" s="276">
        <f>IF(I$114=0,0,I$114/CHI!I$12*1000)</f>
        <v>426.51433352578692</v>
      </c>
      <c r="J244" s="276">
        <f>IF(J$114=0,0,J$114/CHI!J$12*1000)</f>
        <v>410.86151146113241</v>
      </c>
      <c r="K244" s="276">
        <f>IF(K$114=0,0,K$114/CHI!K$12*1000)</f>
        <v>410.63319179804563</v>
      </c>
      <c r="L244" s="276">
        <f>IF(L$114=0,0,L$114/CHI!L$12*1000)</f>
        <v>379.00911964791584</v>
      </c>
      <c r="M244" s="276">
        <f>IF(M$114=0,0,M$114/CHI!M$12*1000)</f>
        <v>325.59759760161432</v>
      </c>
      <c r="N244" s="276">
        <f>IF(N$114=0,0,N$114/CHI!N$12*1000)</f>
        <v>355.81000856456518</v>
      </c>
      <c r="O244" s="276">
        <f>IF(O$114=0,0,O$114/CHI!O$12*1000)</f>
        <v>262.12138937649212</v>
      </c>
      <c r="P244" s="276">
        <f>IF(P$114=0,0,P$114/CHI!P$12*1000)</f>
        <v>282.26584437285857</v>
      </c>
      <c r="Q244" s="276">
        <f>IF(Q$114=0,0,Q$114/CHI!Q$12*1000)</f>
        <v>223.2400332494089</v>
      </c>
      <c r="R244" s="276">
        <f>IF(R$114=0,0,R$114/CHI!R$12*1000)</f>
        <v>215.88942665763449</v>
      </c>
      <c r="S244" s="276">
        <f>IF(S$114=0,0,S$114/CHI!S$12*1000)</f>
        <v>180.34319579478574</v>
      </c>
      <c r="T244" s="276">
        <f>IF(T$114=0,0,T$114/CHI!T$12*1000)</f>
        <v>166.33697194894083</v>
      </c>
      <c r="U244" s="276">
        <f>IF(U$114=0,0,U$114/CHI!U$12*1000)</f>
        <v>152.72217601716372</v>
      </c>
      <c r="V244" s="276">
        <f>IF(V$114=0,0,V$114/CHI!V$12*1000)</f>
        <v>133.36892833802875</v>
      </c>
      <c r="W244" s="276">
        <f>IF(W$114=0,0,W$114/CHI!W$12*1000)</f>
        <v>146.47796602910398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34.346881172259039</v>
      </c>
      <c r="C245" s="277">
        <f>IF(C$115=0,0,C$115/CHI!C$12*1000)</f>
        <v>31.71562008195021</v>
      </c>
      <c r="D245" s="277">
        <f>IF(D$115=0,0,D$115/CHI!D$12*1000)</f>
        <v>28.525857206181339</v>
      </c>
      <c r="E245" s="277">
        <f>IF(E$115=0,0,E$115/CHI!E$12*1000)</f>
        <v>27.649414590059514</v>
      </c>
      <c r="F245" s="277">
        <f>IF(F$115=0,0,F$115/CHI!F$12*1000)</f>
        <v>24.55271991744879</v>
      </c>
      <c r="G245" s="277">
        <f>IF(G$115=0,0,G$115/CHI!G$12*1000)</f>
        <v>22.928227548834357</v>
      </c>
      <c r="H245" s="277">
        <f>IF(H$115=0,0,H$115/CHI!H$12*1000)</f>
        <v>23.632611752825333</v>
      </c>
      <c r="I245" s="277">
        <f>IF(I$115=0,0,I$115/CHI!I$12*1000)</f>
        <v>26.294253388560936</v>
      </c>
      <c r="J245" s="277">
        <f>IF(J$115=0,0,J$115/CHI!J$12*1000)</f>
        <v>25.329269946593683</v>
      </c>
      <c r="K245" s="277">
        <f>IF(K$115=0,0,K$115/CHI!K$12*1000)</f>
        <v>25.315194229547632</v>
      </c>
      <c r="L245" s="277">
        <f>IF(L$115=0,0,L$115/CHI!L$12*1000)</f>
        <v>23.365596523370261</v>
      </c>
      <c r="M245" s="277">
        <f>IF(M$115=0,0,M$115/CHI!M$12*1000)</f>
        <v>20.072820679368636</v>
      </c>
      <c r="N245" s="277">
        <f>IF(N$115=0,0,N$115/CHI!N$12*1000)</f>
        <v>20.939091024391896</v>
      </c>
      <c r="O245" s="277">
        <f>IF(O$115=0,0,O$115/CHI!O$12*1000)</f>
        <v>16.159565316016334</v>
      </c>
      <c r="P245" s="277">
        <f>IF(P$115=0,0,P$115/CHI!P$12*1000)</f>
        <v>18.530069924761019</v>
      </c>
      <c r="Q245" s="277">
        <f>IF(Q$115=0,0,Q$115/CHI!Q$12*1000)</f>
        <v>38.723352933771302</v>
      </c>
      <c r="R245" s="277">
        <f>IF(R$115=0,0,R$115/CHI!R$12*1000)</f>
        <v>33.685225674643554</v>
      </c>
      <c r="S245" s="277">
        <f>IF(S$115=0,0,S$115/CHI!S$12*1000)</f>
        <v>29.329813681570677</v>
      </c>
      <c r="T245" s="277">
        <f>IF(T$115=0,0,T$115/CHI!T$12*1000)</f>
        <v>77.863842828259976</v>
      </c>
      <c r="U245" s="277">
        <f>IF(U$115=0,0,U$115/CHI!U$12*1000)</f>
        <v>68.480774738957209</v>
      </c>
      <c r="V245" s="277">
        <f>IF(V$115=0,0,V$115/CHI!V$12*1000)</f>
        <v>55.166893950047275</v>
      </c>
      <c r="W245" s="277">
        <f>IF(W$115=0,0,W$115/CHI!W$12*1000)</f>
        <v>60.276998047110112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0.35298473910085493</v>
      </c>
      <c r="C246" s="278">
        <f>IF(C$121=0,0,C$121/CHI!C$12*1000)</f>
        <v>0.32594312781711882</v>
      </c>
      <c r="D246" s="278">
        <f>IF(D$121=0,0,D$121/CHI!D$12*1000)</f>
        <v>0.29316176374362463</v>
      </c>
      <c r="E246" s="278">
        <f>IF(E$121=0,0,E$121/CHI!E$12*1000)</f>
        <v>0.28415451599274294</v>
      </c>
      <c r="F246" s="278">
        <f>IF(F$121=0,0,F$121/CHI!F$12*1000)</f>
        <v>0.25232961883237565</v>
      </c>
      <c r="G246" s="278">
        <f>IF(G$121=0,0,G$121/CHI!G$12*1000)</f>
        <v>0.23563462367311111</v>
      </c>
      <c r="H246" s="278">
        <f>IF(H$121=0,0,H$121/CHI!H$12*1000)</f>
        <v>0.24287361789868689</v>
      </c>
      <c r="I246" s="278">
        <f>IF(I$121=0,0,I$121/CHI!I$12*1000)</f>
        <v>0.27022745167643691</v>
      </c>
      <c r="J246" s="278">
        <f>IF(J$121=0,0,J$121/CHI!J$12*1000)</f>
        <v>0.26031026511177824</v>
      </c>
      <c r="K246" s="278">
        <f>IF(K$121=0,0,K$121/CHI!K$12*1000)</f>
        <v>0.2601656082131143</v>
      </c>
      <c r="L246" s="278">
        <f>IF(L$121=0,0,L$121/CHI!L$12*1000)</f>
        <v>0.24012948807122286</v>
      </c>
      <c r="M246" s="278">
        <f>IF(M$121=0,0,M$121/CHI!M$12*1000)</f>
        <v>0.20628945420080372</v>
      </c>
      <c r="N246" s="278">
        <f>IF(N$121=0,0,N$121/CHI!N$12*1000)</f>
        <v>102.13795131041383</v>
      </c>
      <c r="O246" s="278">
        <f>IF(O$121=0,0,O$121/CHI!O$12*1000)</f>
        <v>0.16607271904688289</v>
      </c>
      <c r="P246" s="278">
        <f>IF(P$121=0,0,P$121/CHI!P$12*1000)</f>
        <v>153.56937663378918</v>
      </c>
      <c r="Q246" s="278">
        <f>IF(Q$121=0,0,Q$121/CHI!Q$12*1000)</f>
        <v>316.05088410377795</v>
      </c>
      <c r="R246" s="278">
        <f>IF(R$121=0,0,R$121/CHI!R$12*1000)</f>
        <v>226.84223094835588</v>
      </c>
      <c r="S246" s="278">
        <f>IF(S$121=0,0,S$121/CHI!S$12*1000)</f>
        <v>199.51843804582973</v>
      </c>
      <c r="T246" s="278">
        <f>IF(T$121=0,0,T$121/CHI!T$12*1000)</f>
        <v>233.6846751501329</v>
      </c>
      <c r="U246" s="278">
        <f>IF(U$121=0,0,U$121/CHI!U$12*1000)</f>
        <v>209.70320748484247</v>
      </c>
      <c r="V246" s="278">
        <f>IF(V$121=0,0,V$121/CHI!V$12*1000)</f>
        <v>161.43707432146539</v>
      </c>
      <c r="W246" s="278">
        <f>IF(W$121=0,0,W$121/CHI!W$12*1000)</f>
        <v>154.65443834688588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117.24631956040228</v>
      </c>
      <c r="C247" s="278">
        <f>IF(C$134=0,0,C$134/CHI!C$12*1000)</f>
        <v>108.26426156526841</v>
      </c>
      <c r="D247" s="278">
        <f>IF(D$134=0,0,D$134/CHI!D$12*1000)</f>
        <v>97.375705029999537</v>
      </c>
      <c r="E247" s="278">
        <f>IF(E$134=0,0,E$134/CHI!E$12*1000)</f>
        <v>94.383885466214295</v>
      </c>
      <c r="F247" s="278">
        <f>IF(F$134=0,0,F$134/CHI!F$12*1000)</f>
        <v>83.813026023547934</v>
      </c>
      <c r="G247" s="278">
        <f>IF(G$134=0,0,G$134/CHI!G$12*1000)</f>
        <v>78.267668050031645</v>
      </c>
      <c r="H247" s="278">
        <f>IF(H$134=0,0,H$134/CHI!H$12*1000)</f>
        <v>80.672149990043366</v>
      </c>
      <c r="I247" s="278">
        <f>IF(I$134=0,0,I$134/CHI!I$12*1000)</f>
        <v>89.757914843440773</v>
      </c>
      <c r="J247" s="278">
        <f>IF(J$134=0,0,J$134/CHI!J$12*1000)</f>
        <v>86.463852816674574</v>
      </c>
      <c r="K247" s="278">
        <f>IF(K$134=0,0,K$134/CHI!K$12*1000)</f>
        <v>86.415804028473218</v>
      </c>
      <c r="L247" s="278">
        <f>IF(L$134=0,0,L$134/CHI!L$12*1000)</f>
        <v>79.760668311017753</v>
      </c>
      <c r="M247" s="278">
        <f>IF(M$134=0,0,M$134/CHI!M$12*1000)</f>
        <v>68.520467289260893</v>
      </c>
      <c r="N247" s="278">
        <f>IF(N$134=0,0,N$134/CHI!N$12*1000)</f>
        <v>64.49807889509853</v>
      </c>
      <c r="O247" s="278">
        <f>IF(O$134=0,0,O$134/CHI!O$12*1000)</f>
        <v>55.162200885042687</v>
      </c>
      <c r="P247" s="278">
        <f>IF(P$134=0,0,P$134/CHI!P$12*1000)</f>
        <v>70.930344431629479</v>
      </c>
      <c r="Q247" s="278">
        <f>IF(Q$134=0,0,Q$134/CHI!Q$12*1000)</f>
        <v>157.55379546615879</v>
      </c>
      <c r="R247" s="278">
        <f>IF(R$134=0,0,R$134/CHI!R$12*1000)</f>
        <v>125.85332504098245</v>
      </c>
      <c r="S247" s="278">
        <f>IF(S$134=0,0,S$134/CHI!S$12*1000)</f>
        <v>110.76826468088969</v>
      </c>
      <c r="T247" s="278">
        <f>IF(T$134=0,0,T$134/CHI!T$12*1000)</f>
        <v>133.64568634268915</v>
      </c>
      <c r="U247" s="278">
        <f>IF(U$134=0,0,U$134/CHI!U$12*1000)</f>
        <v>120.21200320440067</v>
      </c>
      <c r="V247" s="278">
        <f>IF(V$134=0,0,V$134/CHI!V$12*1000)</f>
        <v>93.572767533340482</v>
      </c>
      <c r="W247" s="278">
        <f>IF(W$134=0,0,W$134/CHI!W$12*1000)</f>
        <v>92.094725502066026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71.406004829458098</v>
      </c>
      <c r="C248" s="278">
        <f>IF(C$142=0,0,C$142/CHI!C$12*1000)</f>
        <v>65.935701974888858</v>
      </c>
      <c r="D248" s="278">
        <f>IF(D$142=0,0,D$142/CHI!D$12*1000)</f>
        <v>59.30429278901088</v>
      </c>
      <c r="E248" s="278">
        <f>IF(E$142=0,0,E$142/CHI!E$12*1000)</f>
        <v>57.482198219036256</v>
      </c>
      <c r="F248" s="278">
        <f>IF(F$142=0,0,F$142/CHI!F$12*1000)</f>
        <v>51.044274681268519</v>
      </c>
      <c r="G248" s="278">
        <f>IF(G$142=0,0,G$142/CHI!G$12*1000)</f>
        <v>47.667009964366386</v>
      </c>
      <c r="H248" s="278">
        <f>IF(H$142=0,0,H$142/CHI!H$12*1000)</f>
        <v>49.131400912112667</v>
      </c>
      <c r="I248" s="278">
        <f>IF(I$142=0,0,I$142/CHI!I$12*1000)</f>
        <v>54.664863893582059</v>
      </c>
      <c r="J248" s="278">
        <f>IF(J$142=0,0,J$142/CHI!J$12*1000)</f>
        <v>52.658695939878193</v>
      </c>
      <c r="K248" s="278">
        <f>IF(K$142=0,0,K$142/CHI!K$12*1000)</f>
        <v>52.629432999981923</v>
      </c>
      <c r="L248" s="278">
        <f>IF(L$142=0,0,L$142/CHI!L$12*1000)</f>
        <v>48.576285276769134</v>
      </c>
      <c r="M248" s="278">
        <f>IF(M$142=0,0,M$142/CHI!M$12*1000)</f>
        <v>41.730715612382681</v>
      </c>
      <c r="N248" s="278">
        <f>IF(N$142=0,0,N$142/CHI!N$12*1000)</f>
        <v>57.064526858690186</v>
      </c>
      <c r="O248" s="278">
        <f>IF(O$142=0,0,O$142/CHI!O$12*1000)</f>
        <v>33.595190003142648</v>
      </c>
      <c r="P248" s="278">
        <f>IF(P$142=0,0,P$142/CHI!P$12*1000)</f>
        <v>53.428101672855263</v>
      </c>
      <c r="Q248" s="278">
        <f>IF(Q$142=0,0,Q$142/CHI!Q$12*1000)</f>
        <v>110.16702461149148</v>
      </c>
      <c r="R248" s="278">
        <f>IF(R$142=0,0,R$142/CHI!R$12*1000)</f>
        <v>93.370660322279775</v>
      </c>
      <c r="S248" s="278">
        <f>IF(S$142=0,0,S$142/CHI!S$12*1000)</f>
        <v>80.992747282813809</v>
      </c>
      <c r="T248" s="278">
        <f>IF(T$142=0,0,T$142/CHI!T$12*1000)</f>
        <v>102.59536537608371</v>
      </c>
      <c r="U248" s="278">
        <f>IF(U$142=0,0,U$142/CHI!U$12*1000)</f>
        <v>92.527440677824899</v>
      </c>
      <c r="V248" s="278">
        <f>IF(V$142=0,0,V$142/CHI!V$12*1000)</f>
        <v>73.392250021483122</v>
      </c>
      <c r="W248" s="278">
        <f>IF(W$142=0,0,W$142/CHI!W$12*1000)</f>
        <v>78.05869513677554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520.71674761885492</v>
      </c>
      <c r="C249" s="279">
        <f>IF(C$156=0,0,C$156/CHI!C$12*1000)</f>
        <v>480.8254483125213</v>
      </c>
      <c r="D249" s="279">
        <f>IF(D$156=0,0,D$156/CHI!D$12*1000)</f>
        <v>432.46696877501842</v>
      </c>
      <c r="E249" s="279">
        <f>IF(E$156=0,0,E$156/CHI!E$12*1000)</f>
        <v>419.17963866045415</v>
      </c>
      <c r="F249" s="279">
        <f>IF(F$156=0,0,F$156/CHI!F$12*1000)</f>
        <v>372.23212193533004</v>
      </c>
      <c r="G249" s="279">
        <f>IF(G$156=0,0,G$156/CHI!G$12*1000)</f>
        <v>347.60396491361553</v>
      </c>
      <c r="H249" s="279">
        <f>IF(H$156=0,0,H$156/CHI!H$12*1000)</f>
        <v>358.28279918496469</v>
      </c>
      <c r="I249" s="279">
        <f>IF(I$156=0,0,I$156/CHI!I$12*1000)</f>
        <v>398.63468350704318</v>
      </c>
      <c r="J249" s="279">
        <f>IF(J$156=0,0,J$156/CHI!J$12*1000)</f>
        <v>384.0050279966303</v>
      </c>
      <c r="K249" s="279">
        <f>IF(K$156=0,0,K$156/CHI!K$12*1000)</f>
        <v>383.79163273771684</v>
      </c>
      <c r="L249" s="279">
        <f>IF(L$156=0,0,L$156/CHI!L$12*1000)</f>
        <v>354.23470814725925</v>
      </c>
      <c r="M249" s="279">
        <f>IF(M$156=0,0,M$156/CHI!M$12*1000)</f>
        <v>304.3144979387327</v>
      </c>
      <c r="N249" s="279">
        <f>IF(N$156=0,0,N$156/CHI!N$12*1000)</f>
        <v>332.5520363647949</v>
      </c>
      <c r="O249" s="279">
        <f>IF(O$156=0,0,O$156/CHI!O$12*1000)</f>
        <v>244.9874925204756</v>
      </c>
      <c r="P249" s="279">
        <f>IF(P$156=0,0,P$156/CHI!P$12*1000)</f>
        <v>263.81517968286477</v>
      </c>
      <c r="Q249" s="279">
        <f>IF(Q$156=0,0,Q$156/CHI!Q$12*1000)</f>
        <v>208.64766551884134</v>
      </c>
      <c r="R249" s="279">
        <f>IF(R$156=0,0,R$156/CHI!R$12*1000)</f>
        <v>201.7775406438478</v>
      </c>
      <c r="S249" s="279">
        <f>IF(S$156=0,0,S$156/CHI!S$12*1000)</f>
        <v>168.55483421627295</v>
      </c>
      <c r="T249" s="279">
        <f>IF(T$156=0,0,T$156/CHI!T$12*1000)</f>
        <v>155.46414494503034</v>
      </c>
      <c r="U249" s="279">
        <f>IF(U$156=0,0,U$156/CHI!U$12*1000)</f>
        <v>142.73929740611686</v>
      </c>
      <c r="V249" s="279">
        <f>IF(V$156=0,0,V$156/CHI!V$12*1000)</f>
        <v>124.65109929181139</v>
      </c>
      <c r="W249" s="279">
        <f>IF(W$156=0,0,W$156/CHI!W$12*1000)</f>
        <v>136.90324811847617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CY: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1136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1137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1138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1139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1140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1141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0</v>
      </c>
      <c r="C16" s="316">
        <f>CHI_fec!C16</f>
        <v>0</v>
      </c>
      <c r="D16" s="316">
        <f>CHI_fec!D16</f>
        <v>0</v>
      </c>
      <c r="E16" s="316">
        <f>CHI_fec!E16</f>
        <v>0</v>
      </c>
      <c r="F16" s="316">
        <f>CHI_fec!F16</f>
        <v>0</v>
      </c>
      <c r="G16" s="316">
        <f>CHI_fec!G16</f>
        <v>0</v>
      </c>
      <c r="H16" s="316">
        <f>CHI_fec!H16</f>
        <v>0</v>
      </c>
      <c r="I16" s="316">
        <f>CHI_fec!I16</f>
        <v>0</v>
      </c>
      <c r="J16" s="316">
        <f>CHI_fec!J16</f>
        <v>0</v>
      </c>
      <c r="K16" s="316">
        <f>CHI_fec!K16</f>
        <v>0</v>
      </c>
      <c r="L16" s="316">
        <f>CHI_fec!L16</f>
        <v>0</v>
      </c>
      <c r="M16" s="316">
        <f>CHI_fec!M16</f>
        <v>0</v>
      </c>
      <c r="N16" s="316">
        <f>CHI_fec!N16</f>
        <v>0</v>
      </c>
      <c r="O16" s="316">
        <f>CHI_fec!O16</f>
        <v>0</v>
      </c>
      <c r="P16" s="316">
        <f>CHI_fec!P16</f>
        <v>0</v>
      </c>
      <c r="Q16" s="316">
        <f>CHI_fec!Q16</f>
        <v>0</v>
      </c>
      <c r="R16" s="316">
        <f>CHI_fec!R16</f>
        <v>0</v>
      </c>
      <c r="S16" s="316">
        <f>CHI_fec!S16</f>
        <v>0</v>
      </c>
      <c r="T16" s="316">
        <f>CHI_fec!T16</f>
        <v>0</v>
      </c>
      <c r="U16" s="316">
        <f>CHI_fec!U16</f>
        <v>0</v>
      </c>
      <c r="V16" s="316">
        <f>CHI_fec!V16</f>
        <v>0</v>
      </c>
      <c r="W16" s="316">
        <f>CHI_fec!W16</f>
        <v>0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0</v>
      </c>
      <c r="O19" s="317">
        <f>CHI_fec!O19</f>
        <v>0</v>
      </c>
      <c r="P19" s="317">
        <f>CHI_fec!P19</f>
        <v>0</v>
      </c>
      <c r="Q19" s="317">
        <f>CHI_fec!Q19</f>
        <v>0</v>
      </c>
      <c r="R19" s="317">
        <f>CHI_fec!R19</f>
        <v>0</v>
      </c>
      <c r="S19" s="317">
        <f>CHI_fec!S19</f>
        <v>0</v>
      </c>
      <c r="T19" s="317">
        <f>CHI_fec!T19</f>
        <v>0</v>
      </c>
      <c r="U19" s="317">
        <f>CHI_fec!U19</f>
        <v>0</v>
      </c>
      <c r="V19" s="317">
        <f>CHI_fec!V19</f>
        <v>0</v>
      </c>
      <c r="W19" s="317">
        <f>CHI_fec!W19</f>
        <v>0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0</v>
      </c>
      <c r="C22" s="317">
        <f>CHI_fec!C22</f>
        <v>0</v>
      </c>
      <c r="D22" s="317">
        <f>CHI_fec!D22</f>
        <v>0</v>
      </c>
      <c r="E22" s="317">
        <f>CHI_fec!E22</f>
        <v>0</v>
      </c>
      <c r="F22" s="317">
        <f>CHI_fec!F22</f>
        <v>0</v>
      </c>
      <c r="G22" s="317">
        <f>CHI_fec!G22</f>
        <v>0</v>
      </c>
      <c r="H22" s="317">
        <f>CHI_fec!H22</f>
        <v>0</v>
      </c>
      <c r="I22" s="317">
        <f>CHI_fec!I22</f>
        <v>0</v>
      </c>
      <c r="J22" s="317">
        <f>CHI_fec!J22</f>
        <v>0</v>
      </c>
      <c r="K22" s="317">
        <f>CHI_fec!K22</f>
        <v>0</v>
      </c>
      <c r="L22" s="317">
        <f>CHI_fec!L22</f>
        <v>0</v>
      </c>
      <c r="M22" s="317">
        <f>CHI_fec!M22</f>
        <v>0</v>
      </c>
      <c r="N22" s="317">
        <f>CHI_fec!N22</f>
        <v>0</v>
      </c>
      <c r="O22" s="317">
        <f>CHI_fec!O22</f>
        <v>0</v>
      </c>
      <c r="P22" s="317">
        <f>CHI_fec!P22</f>
        <v>0</v>
      </c>
      <c r="Q22" s="317">
        <f>CHI_fec!Q22</f>
        <v>0</v>
      </c>
      <c r="R22" s="317">
        <f>CHI_fec!R22</f>
        <v>0</v>
      </c>
      <c r="S22" s="317">
        <f>CHI_fec!S22</f>
        <v>0</v>
      </c>
      <c r="T22" s="317">
        <f>CHI_fec!T22</f>
        <v>0</v>
      </c>
      <c r="U22" s="317">
        <f>CHI_fec!U22</f>
        <v>0</v>
      </c>
      <c r="V22" s="317">
        <f>CHI_fec!V22</f>
        <v>0</v>
      </c>
      <c r="W22" s="317">
        <f>CHI_fec!W22</f>
        <v>0</v>
      </c>
      <c r="DA22" s="137"/>
    </row>
    <row r="23" spans="1:105" ht="12" customHeight="1" x14ac:dyDescent="0.25">
      <c r="A23" s="135" t="s">
        <v>84</v>
      </c>
      <c r="B23" s="317">
        <f>CHI_fec!B23</f>
        <v>0</v>
      </c>
      <c r="C23" s="317">
        <f>CHI_fec!C23</f>
        <v>0</v>
      </c>
      <c r="D23" s="317">
        <f>CHI_fec!D23</f>
        <v>0</v>
      </c>
      <c r="E23" s="317">
        <f>CHI_fec!E23</f>
        <v>0</v>
      </c>
      <c r="F23" s="317">
        <f>CHI_fec!F23</f>
        <v>0</v>
      </c>
      <c r="G23" s="317">
        <f>CHI_fec!G23</f>
        <v>0</v>
      </c>
      <c r="H23" s="317">
        <f>CHI_fec!H23</f>
        <v>0</v>
      </c>
      <c r="I23" s="317">
        <f>CHI_fec!I23</f>
        <v>0</v>
      </c>
      <c r="J23" s="317">
        <f>CHI_fec!J23</f>
        <v>0</v>
      </c>
      <c r="K23" s="317">
        <f>CHI_fec!K23</f>
        <v>0</v>
      </c>
      <c r="L23" s="317">
        <f>CHI_fec!L23</f>
        <v>0</v>
      </c>
      <c r="M23" s="317">
        <f>CHI_fec!M23</f>
        <v>0</v>
      </c>
      <c r="N23" s="317">
        <f>CHI_fec!N23</f>
        <v>0</v>
      </c>
      <c r="O23" s="317">
        <f>CHI_fec!O23</f>
        <v>0</v>
      </c>
      <c r="P23" s="317">
        <f>CHI_fec!P23</f>
        <v>0</v>
      </c>
      <c r="Q23" s="317">
        <f>CHI_fec!Q23</f>
        <v>0</v>
      </c>
      <c r="R23" s="317">
        <f>CHI_fec!R23</f>
        <v>0</v>
      </c>
      <c r="S23" s="317">
        <f>CHI_fec!S23</f>
        <v>0</v>
      </c>
      <c r="T23" s="317">
        <f>CHI_fec!T23</f>
        <v>0</v>
      </c>
      <c r="U23" s="317">
        <f>CHI_fec!U23</f>
        <v>0</v>
      </c>
      <c r="V23" s="317">
        <f>CHI_fec!V23</f>
        <v>0</v>
      </c>
      <c r="W23" s="317">
        <f>CHI_fec!W23</f>
        <v>0</v>
      </c>
      <c r="DA23" s="137"/>
    </row>
    <row r="24" spans="1:105" ht="12" customHeight="1" x14ac:dyDescent="0.25">
      <c r="A24" s="135" t="s">
        <v>72</v>
      </c>
      <c r="B24" s="317">
        <f>CHI_fec!B24</f>
        <v>0</v>
      </c>
      <c r="C24" s="317">
        <f>CHI_fec!C24</f>
        <v>0</v>
      </c>
      <c r="D24" s="317">
        <f>CHI_fec!D24</f>
        <v>0</v>
      </c>
      <c r="E24" s="317">
        <f>CHI_fec!E24</f>
        <v>0</v>
      </c>
      <c r="F24" s="317">
        <f>CHI_fec!F24</f>
        <v>0</v>
      </c>
      <c r="G24" s="317">
        <f>CHI_fec!G24</f>
        <v>0</v>
      </c>
      <c r="H24" s="317">
        <f>CHI_fec!H24</f>
        <v>0</v>
      </c>
      <c r="I24" s="317">
        <f>CHI_fec!I24</f>
        <v>0</v>
      </c>
      <c r="J24" s="317">
        <f>CHI_fec!J24</f>
        <v>0</v>
      </c>
      <c r="K24" s="317">
        <f>CHI_fec!K24</f>
        <v>0</v>
      </c>
      <c r="L24" s="317">
        <f>CHI_fec!L24</f>
        <v>0</v>
      </c>
      <c r="M24" s="317">
        <f>CHI_fec!M24</f>
        <v>0</v>
      </c>
      <c r="N24" s="317">
        <f>CHI_fec!N24</f>
        <v>0</v>
      </c>
      <c r="O24" s="317">
        <f>CHI_fec!O24</f>
        <v>0</v>
      </c>
      <c r="P24" s="317">
        <f>CHI_fec!P24</f>
        <v>0</v>
      </c>
      <c r="Q24" s="317">
        <f>CHI_fec!Q24</f>
        <v>0</v>
      </c>
      <c r="R24" s="317">
        <f>CHI_fec!R24</f>
        <v>0</v>
      </c>
      <c r="S24" s="317">
        <f>CHI_fec!S24</f>
        <v>0</v>
      </c>
      <c r="T24" s="317">
        <f>CHI_fec!T24</f>
        <v>0</v>
      </c>
      <c r="U24" s="317">
        <f>CHI_fec!U24</f>
        <v>0</v>
      </c>
      <c r="V24" s="317">
        <f>CHI_fec!V24</f>
        <v>0</v>
      </c>
      <c r="W24" s="317">
        <f>CHI_fec!W24</f>
        <v>0</v>
      </c>
      <c r="DA24" s="137"/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1146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1149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1150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1152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1155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1156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1157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1158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1160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1161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1162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1163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1165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1166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1169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1170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1172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1175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1176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1177</v>
      </c>
    </row>
    <row r="58" spans="1:105" ht="12" customHeight="1" x14ac:dyDescent="0.25">
      <c r="A58" s="132" t="s">
        <v>1040</v>
      </c>
      <c r="B58" s="318">
        <v>0</v>
      </c>
      <c r="C58" s="318">
        <v>0</v>
      </c>
      <c r="D58" s="318">
        <v>0</v>
      </c>
      <c r="E58" s="318">
        <v>0</v>
      </c>
      <c r="F58" s="318">
        <v>0</v>
      </c>
      <c r="G58" s="318">
        <v>0</v>
      </c>
      <c r="H58" s="318">
        <v>0</v>
      </c>
      <c r="I58" s="318">
        <v>0</v>
      </c>
      <c r="J58" s="318">
        <v>0</v>
      </c>
      <c r="K58" s="318">
        <v>0</v>
      </c>
      <c r="L58" s="318">
        <v>0</v>
      </c>
      <c r="M58" s="318">
        <v>0</v>
      </c>
      <c r="N58" s="318">
        <v>0</v>
      </c>
      <c r="O58" s="318">
        <v>0</v>
      </c>
      <c r="P58" s="318">
        <v>0</v>
      </c>
      <c r="Q58" s="318">
        <v>0</v>
      </c>
      <c r="R58" s="318">
        <v>0</v>
      </c>
      <c r="S58" s="318">
        <v>0</v>
      </c>
      <c r="T58" s="318">
        <v>0</v>
      </c>
      <c r="U58" s="318">
        <v>0</v>
      </c>
      <c r="V58" s="318">
        <v>0</v>
      </c>
      <c r="W58" s="318">
        <v>0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0.28444825467324047</v>
      </c>
      <c r="C61" s="225">
        <v>0.33832217412637722</v>
      </c>
      <c r="D61" s="225">
        <v>0.3392555190717374</v>
      </c>
      <c r="E61" s="225">
        <v>0.3597033269562967</v>
      </c>
      <c r="F61" s="225">
        <v>0.3804850696467495</v>
      </c>
      <c r="G61" s="225">
        <v>0.43484007959628512</v>
      </c>
      <c r="H61" s="225">
        <v>0.45295841624613031</v>
      </c>
      <c r="I61" s="225">
        <v>0.49273735046669509</v>
      </c>
      <c r="J61" s="225">
        <v>0.5109868819654616</v>
      </c>
      <c r="K61" s="225">
        <v>0.5109868819654616</v>
      </c>
      <c r="L61" s="225">
        <v>0.55330266714554244</v>
      </c>
      <c r="M61" s="225">
        <v>0.5348592449073577</v>
      </c>
      <c r="N61" s="225">
        <v>0.84814438359458721</v>
      </c>
      <c r="O61" s="225">
        <v>0.6535371839678682</v>
      </c>
      <c r="P61" s="225">
        <v>1.21375885155827</v>
      </c>
      <c r="Q61" s="225">
        <v>1.351315197859839</v>
      </c>
      <c r="R61" s="225">
        <v>0.98357813320009646</v>
      </c>
      <c r="S61" s="225">
        <v>1.056564136883831</v>
      </c>
      <c r="T61" s="225">
        <v>0.9867300946516141</v>
      </c>
      <c r="U61" s="225">
        <v>1.05349320267103</v>
      </c>
      <c r="V61" s="225">
        <v>1.0229570066551501</v>
      </c>
      <c r="W61" s="225">
        <v>0.99221478367908245</v>
      </c>
      <c r="DA61" s="89" t="s">
        <v>1179</v>
      </c>
    </row>
    <row r="62" spans="1:105" ht="12" customHeight="1" x14ac:dyDescent="0.25">
      <c r="A62" s="55" t="s">
        <v>92</v>
      </c>
      <c r="B62" s="261">
        <v>4.2408405742047038E-3</v>
      </c>
      <c r="C62" s="261">
        <v>5.0440471320046566E-3</v>
      </c>
      <c r="D62" s="261">
        <v>5.0579623768654807E-3</v>
      </c>
      <c r="E62" s="261">
        <v>5.3628188557002573E-3</v>
      </c>
      <c r="F62" s="261">
        <v>5.6726539703702179E-3</v>
      </c>
      <c r="G62" s="261">
        <v>6.4830331089945374E-3</v>
      </c>
      <c r="H62" s="261">
        <v>6.7531594885359789E-3</v>
      </c>
      <c r="I62" s="261">
        <v>7.3462238349317104E-3</v>
      </c>
      <c r="J62" s="261">
        <v>7.6183061991884357E-3</v>
      </c>
      <c r="K62" s="261">
        <v>7.6183061991884357E-3</v>
      </c>
      <c r="L62" s="261">
        <v>8.2491924703211768E-3</v>
      </c>
      <c r="M62" s="261">
        <v>7.9742193879771377E-3</v>
      </c>
      <c r="N62" s="261">
        <v>8.5462078326905156E-3</v>
      </c>
      <c r="O62" s="261">
        <v>9.7435894261549572E-3</v>
      </c>
      <c r="P62" s="261">
        <v>8.935543478021446E-3</v>
      </c>
      <c r="Q62" s="261">
        <v>9.9204726807811949E-3</v>
      </c>
      <c r="R62" s="261">
        <v>8.1690712502476195E-3</v>
      </c>
      <c r="S62" s="261">
        <v>8.6732275376502563E-3</v>
      </c>
      <c r="T62" s="261">
        <v>8.2417849289065231E-3</v>
      </c>
      <c r="U62" s="261">
        <v>8.8536321333847427E-3</v>
      </c>
      <c r="V62" s="261">
        <v>8.8408607882252462E-3</v>
      </c>
      <c r="W62" s="261">
        <v>9.0382700272520142E-3</v>
      </c>
      <c r="DA62" s="67" t="s">
        <v>1180</v>
      </c>
    </row>
    <row r="63" spans="1:105" ht="12" customHeight="1" x14ac:dyDescent="0.25">
      <c r="A63" s="202" t="s">
        <v>93</v>
      </c>
      <c r="B63" s="226">
        <v>8.9524116959925105E-3</v>
      </c>
      <c r="C63" s="226">
        <v>1.064798021749834E-2</v>
      </c>
      <c r="D63" s="226">
        <v>1.0677355290355919E-2</v>
      </c>
      <c r="E63" s="226">
        <v>1.132090711904766E-2</v>
      </c>
      <c r="F63" s="226">
        <v>1.197496884475182E-2</v>
      </c>
      <c r="G63" s="226">
        <v>1.368567867971637E-2</v>
      </c>
      <c r="H63" s="226">
        <v>1.4255915291371209E-2</v>
      </c>
      <c r="I63" s="226">
        <v>1.5507873741175701E-2</v>
      </c>
      <c r="J63" s="226">
        <v>1.608223943529331E-2</v>
      </c>
      <c r="K63" s="226">
        <v>1.608223943529331E-2</v>
      </c>
      <c r="L63" s="226">
        <v>1.741403994363689E-2</v>
      </c>
      <c r="M63" s="226">
        <v>1.683357194551565E-2</v>
      </c>
      <c r="N63" s="226">
        <v>1.8041039180566081E-2</v>
      </c>
      <c r="O63" s="226">
        <v>2.0568710946182379E-2</v>
      </c>
      <c r="P63" s="226">
        <v>1.9107113342624101E-2</v>
      </c>
      <c r="Q63" s="226">
        <v>2.136412410346698E-2</v>
      </c>
      <c r="R63" s="226">
        <v>1.7649022891289359E-2</v>
      </c>
      <c r="S63" s="226">
        <v>1.856924240395488E-2</v>
      </c>
      <c r="T63" s="226">
        <v>1.772761288697618E-2</v>
      </c>
      <c r="U63" s="226">
        <v>1.8918140219885041E-2</v>
      </c>
      <c r="V63" s="226">
        <v>1.868315479240952E-2</v>
      </c>
      <c r="W63" s="226">
        <v>1.9280669882137589E-2</v>
      </c>
      <c r="DA63" s="174" t="s">
        <v>1181</v>
      </c>
    </row>
    <row r="64" spans="1:105" ht="12" customHeight="1" x14ac:dyDescent="0.25">
      <c r="A64" s="202" t="s">
        <v>94</v>
      </c>
      <c r="B64" s="226">
        <v>5.3294746169334273E-2</v>
      </c>
      <c r="C64" s="226">
        <v>6.3388662427320691E-2</v>
      </c>
      <c r="D64" s="226">
        <v>6.3563535646383132E-2</v>
      </c>
      <c r="E64" s="226">
        <v>6.7394674396658652E-2</v>
      </c>
      <c r="F64" s="226">
        <v>7.1288379784010758E-2</v>
      </c>
      <c r="G64" s="226">
        <v>8.147243403886946E-2</v>
      </c>
      <c r="H64" s="226">
        <v>8.4867118790488999E-2</v>
      </c>
      <c r="I64" s="226">
        <v>9.2320172790089028E-2</v>
      </c>
      <c r="J64" s="226">
        <v>9.5739438448981237E-2</v>
      </c>
      <c r="K64" s="226">
        <v>9.5739438448981237E-2</v>
      </c>
      <c r="L64" s="226">
        <v>0.1036678014924429</v>
      </c>
      <c r="M64" s="226">
        <v>0.1002122081093615</v>
      </c>
      <c r="N64" s="226">
        <v>0.10740040074225909</v>
      </c>
      <c r="O64" s="226">
        <v>0.1224479242166561</v>
      </c>
      <c r="P64" s="226">
        <v>0.1120864665202488</v>
      </c>
      <c r="Q64" s="226">
        <v>0.1242434667785625</v>
      </c>
      <c r="R64" s="226">
        <v>0.1021678571026175</v>
      </c>
      <c r="S64" s="226">
        <v>0.1083427532997643</v>
      </c>
      <c r="T64" s="226">
        <v>0.10284506564824319</v>
      </c>
      <c r="U64" s="226">
        <v>0.1103780538986021</v>
      </c>
      <c r="V64" s="226">
        <v>0.1101293434301983</v>
      </c>
      <c r="W64" s="226">
        <v>0.1125078056403339</v>
      </c>
      <c r="DA64" s="174" t="s">
        <v>1182</v>
      </c>
    </row>
    <row r="65" spans="1:105" ht="12" customHeight="1" x14ac:dyDescent="0.25">
      <c r="A65" s="202" t="s">
        <v>95</v>
      </c>
      <c r="B65" s="226">
        <v>6.3072667160671392E-2</v>
      </c>
      <c r="C65" s="226">
        <v>7.501850171751169E-2</v>
      </c>
      <c r="D65" s="226">
        <v>7.5225458709223314E-2</v>
      </c>
      <c r="E65" s="226">
        <v>7.9759491735193908E-2</v>
      </c>
      <c r="F65" s="226">
        <v>8.4367570421559443E-2</v>
      </c>
      <c r="G65" s="226">
        <v>9.642008048178223E-2</v>
      </c>
      <c r="H65" s="226">
        <v>0.1004375838351898</v>
      </c>
      <c r="I65" s="226">
        <v>0.1092580404099088</v>
      </c>
      <c r="J65" s="226">
        <v>0.1133046344991647</v>
      </c>
      <c r="K65" s="226">
        <v>0.1133046344991647</v>
      </c>
      <c r="L65" s="226">
        <v>0.12268760447861379</v>
      </c>
      <c r="M65" s="226">
        <v>0.11859801766266009</v>
      </c>
      <c r="N65" s="226">
        <v>0.1271050190841701</v>
      </c>
      <c r="O65" s="226">
        <v>0.1449132930306766</v>
      </c>
      <c r="P65" s="226">
        <v>0.1346158600815939</v>
      </c>
      <c r="Q65" s="226">
        <v>0.15051723876376749</v>
      </c>
      <c r="R65" s="226">
        <v>0.1243431361665</v>
      </c>
      <c r="S65" s="226">
        <v>0.13082638347550041</v>
      </c>
      <c r="T65" s="226">
        <v>0.1248968283791059</v>
      </c>
      <c r="U65" s="226">
        <v>0.13328448265196019</v>
      </c>
      <c r="V65" s="226">
        <v>0.13162893349290999</v>
      </c>
      <c r="W65" s="226">
        <v>0.1358386226423452</v>
      </c>
      <c r="DA65" s="174" t="s">
        <v>1183</v>
      </c>
    </row>
    <row r="66" spans="1:105" ht="12" customHeight="1" x14ac:dyDescent="0.25">
      <c r="A66" s="56" t="s">
        <v>96</v>
      </c>
      <c r="B66" s="262">
        <v>2.0940801511062621E-2</v>
      </c>
      <c r="C66" s="262">
        <v>2.4906946619553751E-2</v>
      </c>
      <c r="D66" s="262">
        <v>2.497565855896991E-2</v>
      </c>
      <c r="E66" s="262">
        <v>2.648100611942087E-2</v>
      </c>
      <c r="F66" s="262">
        <v>2.801093763274539E-2</v>
      </c>
      <c r="G66" s="262">
        <v>3.2012500151709013E-2</v>
      </c>
      <c r="H66" s="262">
        <v>3.3346354324696903E-2</v>
      </c>
      <c r="I66" s="262">
        <v>3.6274840445279247E-2</v>
      </c>
      <c r="J66" s="262">
        <v>3.761835305436368E-2</v>
      </c>
      <c r="K66" s="262">
        <v>3.761835305436368E-2</v>
      </c>
      <c r="L66" s="262">
        <v>4.0733599654342922E-2</v>
      </c>
      <c r="M66" s="262">
        <v>3.9375812999198137E-2</v>
      </c>
      <c r="N66" s="262">
        <v>3.8053457838377623E-2</v>
      </c>
      <c r="O66" s="262">
        <v>4.8112766468865302E-2</v>
      </c>
      <c r="P66" s="262">
        <v>4.3271208536065142E-2</v>
      </c>
      <c r="Q66" s="262">
        <v>4.8853621642631011E-2</v>
      </c>
      <c r="R66" s="262">
        <v>3.9470606603954163E-2</v>
      </c>
      <c r="S66" s="262">
        <v>4.1509481332605742E-2</v>
      </c>
      <c r="T66" s="262">
        <v>8.1058233350806447E-2</v>
      </c>
      <c r="U66" s="262">
        <v>8.3986976306376207E-2</v>
      </c>
      <c r="V66" s="262">
        <v>8.3606711678612874E-2</v>
      </c>
      <c r="W66" s="262">
        <v>8.5688851231324248E-2</v>
      </c>
      <c r="DA66" s="68" t="s">
        <v>1184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5.8325072236974241E-3</v>
      </c>
      <c r="O67" s="228">
        <v>0</v>
      </c>
      <c r="P67" s="228">
        <v>1.1302366096049321E-2</v>
      </c>
      <c r="Q67" s="228">
        <v>1.3152775585424339E-2</v>
      </c>
      <c r="R67" s="228">
        <v>8.1341963869398012E-3</v>
      </c>
      <c r="S67" s="228">
        <v>9.6708550634600782E-3</v>
      </c>
      <c r="T67" s="228">
        <v>3.2300480574302521E-3</v>
      </c>
      <c r="U67" s="228">
        <v>4.2198237845292377E-3</v>
      </c>
      <c r="V67" s="228">
        <v>3.5221948162526191E-3</v>
      </c>
      <c r="W67" s="228">
        <v>3.2616650064113861E-3</v>
      </c>
      <c r="DA67" s="69" t="s">
        <v>1185</v>
      </c>
    </row>
    <row r="68" spans="1:105" ht="12" customHeight="1" x14ac:dyDescent="0.25">
      <c r="A68" s="37" t="s">
        <v>162</v>
      </c>
      <c r="B68" s="228">
        <v>0</v>
      </c>
      <c r="C68" s="228">
        <v>0</v>
      </c>
      <c r="D68" s="228">
        <v>0</v>
      </c>
      <c r="E68" s="228">
        <v>0</v>
      </c>
      <c r="F68" s="228">
        <v>0</v>
      </c>
      <c r="G68" s="228">
        <v>0</v>
      </c>
      <c r="H68" s="228">
        <v>0</v>
      </c>
      <c r="I68" s="228">
        <v>0</v>
      </c>
      <c r="J68" s="228">
        <v>0</v>
      </c>
      <c r="K68" s="228">
        <v>0</v>
      </c>
      <c r="L68" s="228">
        <v>0</v>
      </c>
      <c r="M68" s="228">
        <v>0</v>
      </c>
      <c r="N68" s="228">
        <v>0</v>
      </c>
      <c r="O68" s="228">
        <v>0</v>
      </c>
      <c r="P68" s="228">
        <v>0</v>
      </c>
      <c r="Q68" s="228">
        <v>0</v>
      </c>
      <c r="R68" s="228">
        <v>0</v>
      </c>
      <c r="S68" s="228">
        <v>0</v>
      </c>
      <c r="T68" s="228">
        <v>0</v>
      </c>
      <c r="U68" s="228">
        <v>0</v>
      </c>
      <c r="V68" s="228">
        <v>0</v>
      </c>
      <c r="W68" s="228">
        <v>0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6.3662748019085155E-2</v>
      </c>
      <c r="U69" s="228">
        <v>6.4938997792494957E-2</v>
      </c>
      <c r="V69" s="228">
        <v>6.5025223657590198E-2</v>
      </c>
      <c r="W69" s="228">
        <v>6.7477392773516803E-2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2.0940801511062621E-2</v>
      </c>
      <c r="C71" s="228">
        <v>2.4906946619553751E-2</v>
      </c>
      <c r="D71" s="228">
        <v>2.497565855896991E-2</v>
      </c>
      <c r="E71" s="228">
        <v>2.648100611942087E-2</v>
      </c>
      <c r="F71" s="228">
        <v>2.801093763274539E-2</v>
      </c>
      <c r="G71" s="228">
        <v>3.2012500151709013E-2</v>
      </c>
      <c r="H71" s="228">
        <v>3.3346354324696903E-2</v>
      </c>
      <c r="I71" s="228">
        <v>3.6274840445279247E-2</v>
      </c>
      <c r="J71" s="228">
        <v>3.761835305436368E-2</v>
      </c>
      <c r="K71" s="228">
        <v>3.761835305436368E-2</v>
      </c>
      <c r="L71" s="228">
        <v>4.0733599654342922E-2</v>
      </c>
      <c r="M71" s="228">
        <v>3.9375812999198137E-2</v>
      </c>
      <c r="N71" s="228">
        <v>3.2220950614680201E-2</v>
      </c>
      <c r="O71" s="228">
        <v>4.8112766468865302E-2</v>
      </c>
      <c r="P71" s="228">
        <v>3.196884244001582E-2</v>
      </c>
      <c r="Q71" s="228">
        <v>3.5700846057206671E-2</v>
      </c>
      <c r="R71" s="228">
        <v>3.133641021701436E-2</v>
      </c>
      <c r="S71" s="228">
        <v>3.1838626269145673E-2</v>
      </c>
      <c r="T71" s="228">
        <v>1.4165437274291041E-2</v>
      </c>
      <c r="U71" s="228">
        <v>1.4828154729352019E-2</v>
      </c>
      <c r="V71" s="228">
        <v>1.505929320477007E-2</v>
      </c>
      <c r="W71" s="228">
        <v>1.4949793451396069E-2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2.354044785962701E-4</v>
      </c>
      <c r="C72" s="263">
        <f t="shared" si="2"/>
        <v>2.7998960685930599E-4</v>
      </c>
      <c r="D72" s="263">
        <f t="shared" si="2"/>
        <v>2.8076202706791431E-4</v>
      </c>
      <c r="E72" s="263">
        <f t="shared" si="2"/>
        <v>2.9768428085017378E-4</v>
      </c>
      <c r="F72" s="263">
        <f t="shared" si="2"/>
        <v>3.1488289332887479E-4</v>
      </c>
      <c r="G72" s="263">
        <f t="shared" si="2"/>
        <v>3.5986616380442827E-4</v>
      </c>
      <c r="H72" s="263">
        <f t="shared" si="2"/>
        <v>3.7486058729627951E-4</v>
      </c>
      <c r="I72" s="263">
        <f t="shared" si="2"/>
        <v>4.0778094843565239E-4</v>
      </c>
      <c r="J72" s="263">
        <f t="shared" si="2"/>
        <v>4.2288394652586169E-4</v>
      </c>
      <c r="K72" s="263">
        <f t="shared" si="2"/>
        <v>4.2288394652586169E-4</v>
      </c>
      <c r="L72" s="263">
        <f t="shared" si="2"/>
        <v>4.5790376184570529E-4</v>
      </c>
      <c r="M72" s="263">
        <f t="shared" si="2"/>
        <v>4.4264030311751498E-4</v>
      </c>
      <c r="N72" s="263">
        <f t="shared" si="2"/>
        <v>0.32858372919211881</v>
      </c>
      <c r="O72" s="263">
        <f t="shared" si="2"/>
        <v>5.4085612236208145E-4</v>
      </c>
      <c r="P72" s="263">
        <f t="shared" si="2"/>
        <v>0.61200973333793385</v>
      </c>
      <c r="Q72" s="263">
        <f t="shared" si="2"/>
        <v>0.67624781083551422</v>
      </c>
      <c r="R72" s="263">
        <f t="shared" si="2"/>
        <v>0.44826335250830779</v>
      </c>
      <c r="S72" s="263">
        <f t="shared" si="2"/>
        <v>0.48715363550373647</v>
      </c>
      <c r="T72" s="263">
        <f t="shared" si="2"/>
        <v>0.41597342286428834</v>
      </c>
      <c r="U72" s="263">
        <f t="shared" si="2"/>
        <v>0.4454576081049692</v>
      </c>
      <c r="V72" s="263">
        <f t="shared" si="2"/>
        <v>0.42390379799987038</v>
      </c>
      <c r="W72" s="263">
        <f t="shared" si="2"/>
        <v>0.38898503857406003</v>
      </c>
      <c r="DA72" s="70"/>
    </row>
    <row r="73" spans="1:105" ht="12" customHeight="1" x14ac:dyDescent="0.25">
      <c r="A73" s="60" t="s">
        <v>1054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0.32810933842839451</v>
      </c>
      <c r="O73" s="264">
        <v>0</v>
      </c>
      <c r="P73" s="264">
        <v>0.6115073100572983</v>
      </c>
      <c r="Q73" s="264">
        <v>0.67568603925194259</v>
      </c>
      <c r="R73" s="264">
        <v>0.44779926984851259</v>
      </c>
      <c r="S73" s="264">
        <v>0.48666535558828222</v>
      </c>
      <c r="T73" s="264">
        <v>0.41550727367341911</v>
      </c>
      <c r="U73" s="264">
        <v>0.44496015388975851</v>
      </c>
      <c r="V73" s="264">
        <v>0.42341252274781632</v>
      </c>
      <c r="W73" s="264">
        <v>0.38847805160845578</v>
      </c>
      <c r="DA73" s="72" t="s">
        <v>1190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4.265542696745752E-2</v>
      </c>
      <c r="T76" s="231">
        <v>3.5528226590625989E-2</v>
      </c>
      <c r="U76" s="231">
        <v>4.0286509403560683E-2</v>
      </c>
      <c r="V76" s="231">
        <v>4.8439699740658433E-2</v>
      </c>
      <c r="W76" s="231">
        <v>4.7800538001146108E-2</v>
      </c>
      <c r="DA76" s="73" t="s">
        <v>1193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0.32810933842839451</v>
      </c>
      <c r="O77" s="231">
        <v>0</v>
      </c>
      <c r="P77" s="231">
        <v>0.2146791227280942</v>
      </c>
      <c r="Q77" s="231">
        <v>0.16487638897206799</v>
      </c>
      <c r="R77" s="231">
        <v>0.1698261542745364</v>
      </c>
      <c r="S77" s="231">
        <v>0.19501884257988561</v>
      </c>
      <c r="T77" s="231">
        <v>0.1447978031071408</v>
      </c>
      <c r="U77" s="231">
        <v>0.196679068400688</v>
      </c>
      <c r="V77" s="231">
        <v>0.18474691245357139</v>
      </c>
      <c r="W77" s="231">
        <v>0.2372091714880932</v>
      </c>
      <c r="DA77" s="73" t="s">
        <v>1194</v>
      </c>
    </row>
    <row r="78" spans="1:105" ht="12" customHeight="1" x14ac:dyDescent="0.25">
      <c r="A78" s="64" t="s">
        <v>70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0.15132247840835139</v>
      </c>
      <c r="R78" s="231">
        <v>0.15250537560707289</v>
      </c>
      <c r="S78" s="231">
        <v>0.1190352954645725</v>
      </c>
      <c r="T78" s="231">
        <v>0.1507291431436015</v>
      </c>
      <c r="U78" s="231">
        <v>0.1220347551529344</v>
      </c>
      <c r="V78" s="231">
        <v>0.1213808541513601</v>
      </c>
      <c r="W78" s="231">
        <v>4.9901111460919682E-2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1196</v>
      </c>
    </row>
    <row r="80" spans="1:105" ht="12" customHeight="1" x14ac:dyDescent="0.25">
      <c r="A80" s="64" t="s">
        <v>162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0.39682818732920411</v>
      </c>
      <c r="Q82" s="231">
        <v>0.35948717187152318</v>
      </c>
      <c r="R82" s="231">
        <v>0.12546773996690341</v>
      </c>
      <c r="S82" s="231">
        <v>0.12995579057636661</v>
      </c>
      <c r="T82" s="231">
        <v>8.4452100832050805E-2</v>
      </c>
      <c r="U82" s="231">
        <v>8.5959820932575454E-2</v>
      </c>
      <c r="V82" s="231">
        <v>6.8845056402226365E-2</v>
      </c>
      <c r="W82" s="231">
        <v>5.3567230658296758E-2</v>
      </c>
      <c r="DA82" s="73" t="s">
        <v>1199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1200</v>
      </c>
    </row>
    <row r="84" spans="1:105" ht="12" customHeight="1" x14ac:dyDescent="0.25">
      <c r="A84" s="60" t="s">
        <v>1066</v>
      </c>
      <c r="B84" s="264">
        <v>2.354044785962701E-4</v>
      </c>
      <c r="C84" s="264">
        <v>2.7998960685930599E-4</v>
      </c>
      <c r="D84" s="264">
        <v>2.8076202706791431E-4</v>
      </c>
      <c r="E84" s="264">
        <v>2.9768428085017378E-4</v>
      </c>
      <c r="F84" s="264">
        <v>3.1488289332887479E-4</v>
      </c>
      <c r="G84" s="264">
        <v>3.5986616380442827E-4</v>
      </c>
      <c r="H84" s="264">
        <v>3.7486058729627951E-4</v>
      </c>
      <c r="I84" s="264">
        <v>4.0778094843565239E-4</v>
      </c>
      <c r="J84" s="264">
        <v>4.2288394652586169E-4</v>
      </c>
      <c r="K84" s="264">
        <v>4.2288394652586169E-4</v>
      </c>
      <c r="L84" s="264">
        <v>4.5790376184570529E-4</v>
      </c>
      <c r="M84" s="264">
        <v>4.4264030311751498E-4</v>
      </c>
      <c r="N84" s="264">
        <v>4.7439076372427711E-4</v>
      </c>
      <c r="O84" s="264">
        <v>5.4085612236208145E-4</v>
      </c>
      <c r="P84" s="264">
        <v>5.024232806355094E-4</v>
      </c>
      <c r="Q84" s="264">
        <v>5.617715835716028E-4</v>
      </c>
      <c r="R84" s="264">
        <v>4.6408265979517151E-4</v>
      </c>
      <c r="S84" s="264">
        <v>4.8827991545423709E-4</v>
      </c>
      <c r="T84" s="264">
        <v>4.6614919086923091E-4</v>
      </c>
      <c r="U84" s="264">
        <v>4.9745421521071311E-4</v>
      </c>
      <c r="V84" s="264">
        <v>4.9127525205407477E-4</v>
      </c>
      <c r="W84" s="264">
        <v>5.0698696560426849E-4</v>
      </c>
      <c r="DA84" s="72" t="s">
        <v>1201</v>
      </c>
    </row>
    <row r="85" spans="1:105" ht="12" customHeight="1" x14ac:dyDescent="0.25">
      <c r="A85" s="57" t="s">
        <v>1012</v>
      </c>
      <c r="B85" s="263">
        <v>9.1577614257149026E-2</v>
      </c>
      <c r="C85" s="263">
        <v>0.1089222276732784</v>
      </c>
      <c r="D85" s="263">
        <v>0.10922271643343349</v>
      </c>
      <c r="E85" s="263">
        <v>0.1158058521429761</v>
      </c>
      <c r="F85" s="263">
        <v>0.122496497574722</v>
      </c>
      <c r="G85" s="263">
        <v>0.1399959972282537</v>
      </c>
      <c r="H85" s="263">
        <v>0.14582916377943089</v>
      </c>
      <c r="I85" s="263">
        <v>0.15863592154209019</v>
      </c>
      <c r="J85" s="263">
        <v>0.16451132604364899</v>
      </c>
      <c r="K85" s="263">
        <v>0.16451132604364899</v>
      </c>
      <c r="L85" s="263">
        <v>0.17813481850157051</v>
      </c>
      <c r="M85" s="263">
        <v>0.1721969912181848</v>
      </c>
      <c r="N85" s="263">
        <v>0.1298801068479051</v>
      </c>
      <c r="O85" s="263">
        <v>0.2104051445309966</v>
      </c>
      <c r="P85" s="263">
        <v>0.18377400744704309</v>
      </c>
      <c r="Q85" s="263">
        <v>0.20881617477810591</v>
      </c>
      <c r="R85" s="263">
        <v>0.15352215958409909</v>
      </c>
      <c r="S85" s="263">
        <v>0.16623353874593119</v>
      </c>
      <c r="T85" s="263">
        <v>0.14604048884376331</v>
      </c>
      <c r="U85" s="263">
        <v>0.15637332116251829</v>
      </c>
      <c r="V85" s="263">
        <v>0.1510145030764638</v>
      </c>
      <c r="W85" s="263">
        <v>0.14384715327428699</v>
      </c>
      <c r="DA85" s="70" t="s">
        <v>1202</v>
      </c>
    </row>
    <row r="86" spans="1:105" ht="12" customHeight="1" x14ac:dyDescent="0.25">
      <c r="A86" s="60" t="s">
        <v>1014</v>
      </c>
      <c r="B86" s="264">
        <v>0</v>
      </c>
      <c r="C86" s="264">
        <v>0</v>
      </c>
      <c r="D86" s="264">
        <v>0</v>
      </c>
      <c r="E86" s="264">
        <v>0</v>
      </c>
      <c r="F86" s="264">
        <v>0</v>
      </c>
      <c r="G86" s="264">
        <v>0</v>
      </c>
      <c r="H86" s="264">
        <v>0</v>
      </c>
      <c r="I86" s="264">
        <v>0</v>
      </c>
      <c r="J86" s="264">
        <v>0</v>
      </c>
      <c r="K86" s="264">
        <v>0</v>
      </c>
      <c r="L86" s="264">
        <v>0</v>
      </c>
      <c r="M86" s="264">
        <v>0</v>
      </c>
      <c r="N86" s="264">
        <v>8.449111015015949E-2</v>
      </c>
      <c r="O86" s="264">
        <v>0</v>
      </c>
      <c r="P86" s="264">
        <v>0.14413065284821111</v>
      </c>
      <c r="Q86" s="264">
        <v>0.1838837633966838</v>
      </c>
      <c r="R86" s="264">
        <v>0.12852653256515609</v>
      </c>
      <c r="S86" s="264">
        <v>0.14173839621863471</v>
      </c>
      <c r="T86" s="264">
        <v>0.1233949681122198</v>
      </c>
      <c r="U86" s="264">
        <v>0.13197950480391241</v>
      </c>
      <c r="V86" s="264">
        <v>0.124417293195884</v>
      </c>
      <c r="W86" s="264">
        <v>0.10952565340807351</v>
      </c>
      <c r="DA86" s="72" t="s">
        <v>1203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1.705348343142404E-2</v>
      </c>
      <c r="T88" s="297">
        <v>1.327693190994724E-2</v>
      </c>
      <c r="U88" s="297">
        <v>1.4900927934685381E-2</v>
      </c>
      <c r="V88" s="297">
        <v>1.7092043076491079E-2</v>
      </c>
      <c r="W88" s="297">
        <v>1.5812356191626568E-2</v>
      </c>
      <c r="DA88" s="122" t="s">
        <v>1205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8.449111015015949E-2</v>
      </c>
      <c r="O89" s="297">
        <v>0</v>
      </c>
      <c r="P89" s="297">
        <v>0.14413065284821111</v>
      </c>
      <c r="Q89" s="297">
        <v>9.4459726391693824E-2</v>
      </c>
      <c r="R89" s="297">
        <v>6.6722597146084153E-2</v>
      </c>
      <c r="S89" s="297">
        <v>7.6512787018958625E-2</v>
      </c>
      <c r="T89" s="297">
        <v>5.3101257726524367E-2</v>
      </c>
      <c r="U89" s="297">
        <v>7.1388861165939912E-2</v>
      </c>
      <c r="V89" s="297">
        <v>6.3971769275144086E-2</v>
      </c>
      <c r="W89" s="297">
        <v>7.7004112113745513E-2</v>
      </c>
      <c r="DA89" s="122" t="s">
        <v>1206</v>
      </c>
    </row>
    <row r="90" spans="1:105" ht="12" customHeight="1" x14ac:dyDescent="0.25">
      <c r="A90" s="59" t="s">
        <v>70</v>
      </c>
      <c r="B90" s="297">
        <v>0</v>
      </c>
      <c r="C90" s="297">
        <v>0</v>
      </c>
      <c r="D90" s="297">
        <v>0</v>
      </c>
      <c r="E90" s="297">
        <v>0</v>
      </c>
      <c r="F90" s="297">
        <v>0</v>
      </c>
      <c r="G90" s="297">
        <v>0</v>
      </c>
      <c r="H90" s="297">
        <v>0</v>
      </c>
      <c r="I90" s="297">
        <v>0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8.9424037004989951E-2</v>
      </c>
      <c r="R90" s="297">
        <v>6.1803935419071997E-2</v>
      </c>
      <c r="S90" s="297">
        <v>4.8172125768252062E-2</v>
      </c>
      <c r="T90" s="297">
        <v>5.7016778475748209E-2</v>
      </c>
      <c r="U90" s="297">
        <v>4.5689715703287129E-2</v>
      </c>
      <c r="V90" s="297">
        <v>4.335348084424883E-2</v>
      </c>
      <c r="W90" s="297">
        <v>1.670918510270137E-2</v>
      </c>
      <c r="DA90" s="122" t="s">
        <v>1207</v>
      </c>
    </row>
    <row r="91" spans="1:105" ht="12" customHeight="1" x14ac:dyDescent="0.25">
      <c r="A91" s="59" t="s">
        <v>162</v>
      </c>
      <c r="B91" s="297">
        <v>0</v>
      </c>
      <c r="C91" s="297">
        <v>0</v>
      </c>
      <c r="D91" s="297">
        <v>0</v>
      </c>
      <c r="E91" s="297">
        <v>0</v>
      </c>
      <c r="F91" s="297">
        <v>0</v>
      </c>
      <c r="G91" s="297">
        <v>0</v>
      </c>
      <c r="H91" s="297">
        <v>0</v>
      </c>
      <c r="I91" s="297">
        <v>0</v>
      </c>
      <c r="J91" s="297">
        <v>0</v>
      </c>
      <c r="K91" s="297">
        <v>0</v>
      </c>
      <c r="L91" s="297">
        <v>0</v>
      </c>
      <c r="M91" s="297">
        <v>0</v>
      </c>
      <c r="N91" s="297">
        <v>0</v>
      </c>
      <c r="O91" s="297">
        <v>0</v>
      </c>
      <c r="P91" s="297">
        <v>0</v>
      </c>
      <c r="Q91" s="297">
        <v>0</v>
      </c>
      <c r="R91" s="297">
        <v>0</v>
      </c>
      <c r="S91" s="297">
        <v>0</v>
      </c>
      <c r="T91" s="297">
        <v>0</v>
      </c>
      <c r="U91" s="297">
        <v>0</v>
      </c>
      <c r="V91" s="297">
        <v>0</v>
      </c>
      <c r="W91" s="297">
        <v>0</v>
      </c>
      <c r="DA91" s="122" t="s">
        <v>1208</v>
      </c>
    </row>
    <row r="92" spans="1:105" ht="12" customHeight="1" x14ac:dyDescent="0.25">
      <c r="A92" s="60" t="s">
        <v>1021</v>
      </c>
      <c r="B92" s="264">
        <v>9.1577614257149026E-2</v>
      </c>
      <c r="C92" s="264">
        <v>0.1089222276732784</v>
      </c>
      <c r="D92" s="264">
        <v>0.10922271643343349</v>
      </c>
      <c r="E92" s="264">
        <v>0.1158058521429761</v>
      </c>
      <c r="F92" s="264">
        <v>0.122496497574722</v>
      </c>
      <c r="G92" s="264">
        <v>0.1399959972282537</v>
      </c>
      <c r="H92" s="264">
        <v>0.14582916377943089</v>
      </c>
      <c r="I92" s="264">
        <v>0.15863592154209019</v>
      </c>
      <c r="J92" s="264">
        <v>0.16451132604364899</v>
      </c>
      <c r="K92" s="264">
        <v>0.16451132604364899</v>
      </c>
      <c r="L92" s="264">
        <v>0.17813481850157051</v>
      </c>
      <c r="M92" s="264">
        <v>0.1721969912181848</v>
      </c>
      <c r="N92" s="264">
        <v>4.5388996697745633E-2</v>
      </c>
      <c r="O92" s="264">
        <v>0.2104051445309966</v>
      </c>
      <c r="P92" s="264">
        <v>3.9643354598831997E-2</v>
      </c>
      <c r="Q92" s="264">
        <v>2.4932411381422069E-2</v>
      </c>
      <c r="R92" s="264">
        <v>2.499562701894301E-2</v>
      </c>
      <c r="S92" s="264">
        <v>2.449514252729651E-2</v>
      </c>
      <c r="T92" s="264">
        <v>2.264552073154346E-2</v>
      </c>
      <c r="U92" s="264">
        <v>2.4393816358605921E-2</v>
      </c>
      <c r="V92" s="264">
        <v>2.6597209880579838E-2</v>
      </c>
      <c r="W92" s="264">
        <v>3.4321499866213592E-2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2.5589032640631781E-2</v>
      </c>
      <c r="C93" s="263">
        <f t="shared" si="3"/>
        <v>3.0435543247451031E-2</v>
      </c>
      <c r="D93" s="263">
        <f t="shared" si="3"/>
        <v>3.0519507180712731E-2</v>
      </c>
      <c r="E93" s="263">
        <f t="shared" si="3"/>
        <v>3.2358996841102543E-2</v>
      </c>
      <c r="F93" s="263">
        <f t="shared" si="3"/>
        <v>3.4228527356050142E-2</v>
      </c>
      <c r="G93" s="263">
        <f t="shared" si="3"/>
        <v>3.9118316978343011E-2</v>
      </c>
      <c r="H93" s="263">
        <f t="shared" si="3"/>
        <v>4.0748246852440641E-2</v>
      </c>
      <c r="I93" s="263">
        <f t="shared" si="3"/>
        <v>4.4326769235532401E-2</v>
      </c>
      <c r="J93" s="263">
        <f t="shared" si="3"/>
        <v>4.5968501429441012E-2</v>
      </c>
      <c r="K93" s="263">
        <f t="shared" si="3"/>
        <v>4.5968501429441012E-2</v>
      </c>
      <c r="L93" s="263">
        <f t="shared" si="3"/>
        <v>4.97752395281892E-2</v>
      </c>
      <c r="M93" s="263">
        <f t="shared" si="3"/>
        <v>4.8116064877249551E-2</v>
      </c>
      <c r="N93" s="263">
        <f t="shared" si="3"/>
        <v>5.7193213391002751E-2</v>
      </c>
      <c r="O93" s="263">
        <f t="shared" si="3"/>
        <v>5.879236050026504E-2</v>
      </c>
      <c r="P93" s="263">
        <f t="shared" si="3"/>
        <v>6.5099586703910917E-2</v>
      </c>
      <c r="Q93" s="263">
        <f t="shared" si="3"/>
        <v>7.2651305104569866E-2</v>
      </c>
      <c r="R93" s="263">
        <f t="shared" si="3"/>
        <v>5.8124913835231717E-2</v>
      </c>
      <c r="S93" s="263">
        <f t="shared" si="3"/>
        <v>6.1421615668367679E-2</v>
      </c>
      <c r="T93" s="263">
        <f t="shared" si="3"/>
        <v>5.779586877671504E-2</v>
      </c>
      <c r="U93" s="263">
        <f t="shared" si="3"/>
        <v>6.1703802340621505E-2</v>
      </c>
      <c r="V93" s="263">
        <f t="shared" si="3"/>
        <v>6.0662676250176496E-2</v>
      </c>
      <c r="W93" s="263">
        <f t="shared" si="3"/>
        <v>6.1771587171425009E-2</v>
      </c>
      <c r="DA93" s="70"/>
    </row>
    <row r="94" spans="1:105" ht="12" customHeight="1" x14ac:dyDescent="0.25">
      <c r="A94" s="60" t="s">
        <v>1024</v>
      </c>
      <c r="B94" s="264">
        <v>0</v>
      </c>
      <c r="C94" s="264">
        <v>0</v>
      </c>
      <c r="D94" s="264">
        <v>0</v>
      </c>
      <c r="E94" s="264">
        <v>0</v>
      </c>
      <c r="F94" s="264">
        <v>0</v>
      </c>
      <c r="G94" s="264">
        <v>0</v>
      </c>
      <c r="H94" s="264">
        <v>0</v>
      </c>
      <c r="I94" s="264">
        <v>0</v>
      </c>
      <c r="J94" s="264">
        <v>0</v>
      </c>
      <c r="K94" s="264">
        <v>0</v>
      </c>
      <c r="L94" s="264">
        <v>0</v>
      </c>
      <c r="M94" s="264">
        <v>0</v>
      </c>
      <c r="N94" s="264">
        <v>0</v>
      </c>
      <c r="O94" s="264">
        <v>0</v>
      </c>
      <c r="P94" s="264">
        <v>0</v>
      </c>
      <c r="Q94" s="264">
        <v>0</v>
      </c>
      <c r="R94" s="264">
        <v>0</v>
      </c>
      <c r="S94" s="264">
        <v>0</v>
      </c>
      <c r="T94" s="264">
        <v>0</v>
      </c>
      <c r="U94" s="264">
        <v>0</v>
      </c>
      <c r="V94" s="264">
        <v>0</v>
      </c>
      <c r="W94" s="264">
        <v>0</v>
      </c>
      <c r="DA94" s="72" t="s">
        <v>1210</v>
      </c>
    </row>
    <row r="95" spans="1:105" ht="12" customHeight="1" x14ac:dyDescent="0.25">
      <c r="A95" s="60" t="s">
        <v>1026</v>
      </c>
      <c r="B95" s="264">
        <v>0</v>
      </c>
      <c r="C95" s="264">
        <v>0</v>
      </c>
      <c r="D95" s="264">
        <v>0</v>
      </c>
      <c r="E95" s="264">
        <v>0</v>
      </c>
      <c r="F95" s="264">
        <v>0</v>
      </c>
      <c r="G95" s="264">
        <v>0</v>
      </c>
      <c r="H95" s="264">
        <v>0</v>
      </c>
      <c r="I95" s="264">
        <v>0</v>
      </c>
      <c r="J95" s="264">
        <v>0</v>
      </c>
      <c r="K95" s="264">
        <v>0</v>
      </c>
      <c r="L95" s="264">
        <v>0</v>
      </c>
      <c r="M95" s="264">
        <v>0</v>
      </c>
      <c r="N95" s="264">
        <v>5.6257971305242564E-3</v>
      </c>
      <c r="O95" s="264">
        <v>0</v>
      </c>
      <c r="P95" s="264">
        <v>1.0484968476341431E-2</v>
      </c>
      <c r="Q95" s="264">
        <v>1.1585383698515051E-2</v>
      </c>
      <c r="R95" s="264">
        <v>7.6780132483623524E-3</v>
      </c>
      <c r="S95" s="264">
        <v>8.3444152309356812E-3</v>
      </c>
      <c r="T95" s="264">
        <v>7.1243312949900058E-3</v>
      </c>
      <c r="U95" s="264">
        <v>7.6293334683521568E-3</v>
      </c>
      <c r="V95" s="264">
        <v>7.2598755247636707E-3</v>
      </c>
      <c r="W95" s="264">
        <v>6.6608854184973488E-3</v>
      </c>
      <c r="DA95" s="72" t="s">
        <v>1211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7.3137442470927992E-4</v>
      </c>
      <c r="T98" s="231">
        <v>6.0917069950991139E-4</v>
      </c>
      <c r="U98" s="231">
        <v>6.9075671569418658E-4</v>
      </c>
      <c r="V98" s="231">
        <v>8.3055217236349698E-4</v>
      </c>
      <c r="W98" s="231">
        <v>8.1959303813917788E-4</v>
      </c>
      <c r="DA98" s="73" t="s">
        <v>1214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5.6257971305242564E-3</v>
      </c>
      <c r="O99" s="231">
        <v>0</v>
      </c>
      <c r="P99" s="231">
        <v>3.6809107549700269E-3</v>
      </c>
      <c r="Q99" s="231">
        <v>2.8269878584168671E-3</v>
      </c>
      <c r="R99" s="231">
        <v>2.9118570534503751E-3</v>
      </c>
      <c r="S99" s="231">
        <v>3.3438135294753799E-3</v>
      </c>
      <c r="T99" s="231">
        <v>2.482718319229262E-3</v>
      </c>
      <c r="U99" s="231">
        <v>3.372279935532063E-3</v>
      </c>
      <c r="V99" s="231">
        <v>3.167689938155607E-3</v>
      </c>
      <c r="W99" s="231">
        <v>4.067213334078835E-3</v>
      </c>
      <c r="DA99" s="73" t="s">
        <v>1215</v>
      </c>
    </row>
    <row r="100" spans="1:105" ht="12" customHeight="1" x14ac:dyDescent="0.25">
      <c r="A100" s="64" t="s">
        <v>70</v>
      </c>
      <c r="B100" s="231">
        <v>0</v>
      </c>
      <c r="C100" s="231">
        <v>0</v>
      </c>
      <c r="D100" s="231">
        <v>0</v>
      </c>
      <c r="E100" s="231">
        <v>0</v>
      </c>
      <c r="F100" s="231">
        <v>0</v>
      </c>
      <c r="G100" s="231">
        <v>0</v>
      </c>
      <c r="H100" s="231">
        <v>0</v>
      </c>
      <c r="I100" s="231">
        <v>0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2.5945910862860411E-3</v>
      </c>
      <c r="R100" s="231">
        <v>2.6148731657237908E-3</v>
      </c>
      <c r="S100" s="231">
        <v>2.040991661082652E-3</v>
      </c>
      <c r="T100" s="231">
        <v>2.5844176976045192E-3</v>
      </c>
      <c r="U100" s="231">
        <v>2.0924207114983938E-3</v>
      </c>
      <c r="V100" s="231">
        <v>2.0812088563408279E-3</v>
      </c>
      <c r="W100" s="231">
        <v>8.5560969099963415E-4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1217</v>
      </c>
    </row>
    <row r="102" spans="1:105" ht="12" customHeight="1" x14ac:dyDescent="0.25">
      <c r="A102" s="64" t="s">
        <v>162</v>
      </c>
      <c r="B102" s="231">
        <v>0</v>
      </c>
      <c r="C102" s="231">
        <v>0</v>
      </c>
      <c r="D102" s="231">
        <v>0</v>
      </c>
      <c r="E102" s="231">
        <v>0</v>
      </c>
      <c r="F102" s="231">
        <v>0</v>
      </c>
      <c r="G102" s="231">
        <v>0</v>
      </c>
      <c r="H102" s="231">
        <v>0</v>
      </c>
      <c r="I102" s="231">
        <v>0</v>
      </c>
      <c r="J102" s="231">
        <v>0</v>
      </c>
      <c r="K102" s="231">
        <v>0</v>
      </c>
      <c r="L102" s="231">
        <v>0</v>
      </c>
      <c r="M102" s="231">
        <v>0</v>
      </c>
      <c r="N102" s="231">
        <v>0</v>
      </c>
      <c r="O102" s="231">
        <v>0</v>
      </c>
      <c r="P102" s="231">
        <v>0</v>
      </c>
      <c r="Q102" s="231">
        <v>0</v>
      </c>
      <c r="R102" s="231">
        <v>0</v>
      </c>
      <c r="S102" s="231">
        <v>0</v>
      </c>
      <c r="T102" s="231">
        <v>0</v>
      </c>
      <c r="U102" s="231">
        <v>0</v>
      </c>
      <c r="V102" s="231">
        <v>0</v>
      </c>
      <c r="W102" s="231">
        <v>0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6.804057721371398E-3</v>
      </c>
      <c r="Q104" s="231">
        <v>6.1638047538121439E-3</v>
      </c>
      <c r="R104" s="231">
        <v>2.151283029188187E-3</v>
      </c>
      <c r="S104" s="231">
        <v>2.228235615668369E-3</v>
      </c>
      <c r="T104" s="231">
        <v>1.448024578646313E-3</v>
      </c>
      <c r="U104" s="231">
        <v>1.4738761056275139E-3</v>
      </c>
      <c r="V104" s="231">
        <v>1.1804245579037391E-3</v>
      </c>
      <c r="W104" s="231">
        <v>9.1846935527970159E-4</v>
      </c>
      <c r="DA104" s="73" t="s">
        <v>1220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1221</v>
      </c>
    </row>
    <row r="106" spans="1:105" ht="12" customHeight="1" x14ac:dyDescent="0.25">
      <c r="A106" s="60" t="s">
        <v>1038</v>
      </c>
      <c r="B106" s="264">
        <v>2.5589032640631781E-2</v>
      </c>
      <c r="C106" s="264">
        <v>3.0435543247451031E-2</v>
      </c>
      <c r="D106" s="264">
        <v>3.0519507180712731E-2</v>
      </c>
      <c r="E106" s="264">
        <v>3.2358996841102543E-2</v>
      </c>
      <c r="F106" s="264">
        <v>3.4228527356050142E-2</v>
      </c>
      <c r="G106" s="264">
        <v>3.9118316978343011E-2</v>
      </c>
      <c r="H106" s="264">
        <v>4.0748246852440641E-2</v>
      </c>
      <c r="I106" s="264">
        <v>4.4326769235532401E-2</v>
      </c>
      <c r="J106" s="264">
        <v>4.5968501429441012E-2</v>
      </c>
      <c r="K106" s="264">
        <v>4.5968501429441012E-2</v>
      </c>
      <c r="L106" s="264">
        <v>4.97752395281892E-2</v>
      </c>
      <c r="M106" s="264">
        <v>4.8116064877249551E-2</v>
      </c>
      <c r="N106" s="264">
        <v>5.1567416260478498E-2</v>
      </c>
      <c r="O106" s="264">
        <v>5.879236050026504E-2</v>
      </c>
      <c r="P106" s="264">
        <v>5.4614618227569488E-2</v>
      </c>
      <c r="Q106" s="264">
        <v>6.1065921406054817E-2</v>
      </c>
      <c r="R106" s="264">
        <v>5.0446900586869362E-2</v>
      </c>
      <c r="S106" s="264">
        <v>5.3077200437431998E-2</v>
      </c>
      <c r="T106" s="264">
        <v>5.0671537481725037E-2</v>
      </c>
      <c r="U106" s="264">
        <v>5.4074468872269348E-2</v>
      </c>
      <c r="V106" s="264">
        <v>5.3402800725412827E-2</v>
      </c>
      <c r="W106" s="264">
        <v>5.5110701752927663E-2</v>
      </c>
      <c r="DA106" s="72" t="s">
        <v>1222</v>
      </c>
    </row>
    <row r="107" spans="1:105" ht="12" customHeight="1" x14ac:dyDescent="0.25">
      <c r="A107" s="132" t="s">
        <v>1040</v>
      </c>
      <c r="B107" s="318">
        <v>1.6544736185597941E-2</v>
      </c>
      <c r="C107" s="318">
        <v>1.9678275484899369E-2</v>
      </c>
      <c r="D107" s="318">
        <v>1.973256284872547E-2</v>
      </c>
      <c r="E107" s="318">
        <v>2.0921895465346538E-2</v>
      </c>
      <c r="F107" s="318">
        <v>2.213065116921082E-2</v>
      </c>
      <c r="G107" s="318">
        <v>2.5292172764812371E-2</v>
      </c>
      <c r="H107" s="318">
        <v>2.634601329667955E-2</v>
      </c>
      <c r="I107" s="318">
        <v>2.8659727519252401E-2</v>
      </c>
      <c r="J107" s="318">
        <v>2.9721198908854329E-2</v>
      </c>
      <c r="K107" s="318">
        <v>2.9721198908854329E-2</v>
      </c>
      <c r="L107" s="318">
        <v>3.2182467314579348E-2</v>
      </c>
      <c r="M107" s="318">
        <v>3.1109718404093389E-2</v>
      </c>
      <c r="N107" s="318">
        <v>3.3341209485497229E-2</v>
      </c>
      <c r="O107" s="318">
        <v>3.8012538725709283E-2</v>
      </c>
      <c r="P107" s="318">
        <v>3.4859332110829033E-2</v>
      </c>
      <c r="Q107" s="318">
        <v>3.8700983172439557E-2</v>
      </c>
      <c r="R107" s="318">
        <v>3.1868013257849097E-2</v>
      </c>
      <c r="S107" s="318">
        <v>3.3834258916319852E-2</v>
      </c>
      <c r="T107" s="318">
        <v>3.2150788972809069E-2</v>
      </c>
      <c r="U107" s="318">
        <v>3.4537185852713287E-2</v>
      </c>
      <c r="V107" s="318">
        <v>3.4487025146282928E-2</v>
      </c>
      <c r="W107" s="318">
        <v>3.5256785235917312E-2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0.28879498601914128</v>
      </c>
      <c r="C110" s="225">
        <v>0.34338045074881118</v>
      </c>
      <c r="D110" s="225">
        <v>0.34482500627715262</v>
      </c>
      <c r="E110" s="225">
        <v>0.36494662746216577</v>
      </c>
      <c r="F110" s="225">
        <v>0.38663671443198699</v>
      </c>
      <c r="G110" s="225">
        <v>0.44670213147692112</v>
      </c>
      <c r="H110" s="225">
        <v>0.46668637486909548</v>
      </c>
      <c r="I110" s="225">
        <v>0.50402128485862341</v>
      </c>
      <c r="J110" s="225">
        <v>0.52702764248897349</v>
      </c>
      <c r="K110" s="225">
        <v>0.52939496059727442</v>
      </c>
      <c r="L110" s="225">
        <v>0.57685628995529215</v>
      </c>
      <c r="M110" s="225">
        <v>0.56598026338456087</v>
      </c>
      <c r="N110" s="225">
        <v>0.88285139932330559</v>
      </c>
      <c r="O110" s="225">
        <v>0.71051642722817732</v>
      </c>
      <c r="P110" s="225">
        <v>1.287521045393726</v>
      </c>
      <c r="Q110" s="225">
        <v>1.851304728897478</v>
      </c>
      <c r="R110" s="225">
        <v>1.985225850584621</v>
      </c>
      <c r="S110" s="225">
        <v>2.092143183973457</v>
      </c>
      <c r="T110" s="225">
        <v>2.5843661337923818</v>
      </c>
      <c r="U110" s="225">
        <v>2.7431212559984028</v>
      </c>
      <c r="V110" s="225">
        <v>2.830738261778849</v>
      </c>
      <c r="W110" s="225">
        <v>2.6956007519733558</v>
      </c>
      <c r="DA110" s="89" t="s">
        <v>1224</v>
      </c>
    </row>
    <row r="111" spans="1:105" ht="12" customHeight="1" x14ac:dyDescent="0.25">
      <c r="A111" s="55" t="s">
        <v>92</v>
      </c>
      <c r="B111" s="261">
        <v>3.9862030675863408E-3</v>
      </c>
      <c r="C111" s="261">
        <v>4.739639787352019E-3</v>
      </c>
      <c r="D111" s="261">
        <v>4.7595788166189309E-3</v>
      </c>
      <c r="E111" s="261">
        <v>5.037315176235623E-3</v>
      </c>
      <c r="F111" s="261">
        <v>5.3367008837478204E-3</v>
      </c>
      <c r="G111" s="261">
        <v>6.1657767378019467E-3</v>
      </c>
      <c r="H111" s="261">
        <v>6.4416168879768464E-3</v>
      </c>
      <c r="I111" s="261">
        <v>6.9569462390149939E-3</v>
      </c>
      <c r="J111" s="261">
        <v>7.2745002749220172E-3</v>
      </c>
      <c r="K111" s="261">
        <v>7.307176087045144E-3</v>
      </c>
      <c r="L111" s="261">
        <v>7.962279208074111E-3</v>
      </c>
      <c r="M111" s="261">
        <v>7.8121586984454339E-3</v>
      </c>
      <c r="N111" s="261">
        <v>1.1156970500384011E-2</v>
      </c>
      <c r="O111" s="261">
        <v>9.8071742893753901E-3</v>
      </c>
      <c r="P111" s="261">
        <v>1.487397548583312E-2</v>
      </c>
      <c r="Q111" s="261">
        <v>1.4555604425696041E-2</v>
      </c>
      <c r="R111" s="261">
        <v>1.7254272752604091E-2</v>
      </c>
      <c r="S111" s="261">
        <v>1.7719675173615741E-2</v>
      </c>
      <c r="T111" s="261">
        <v>1.8071692704934899E-2</v>
      </c>
      <c r="U111" s="261">
        <v>1.9389824194599611E-2</v>
      </c>
      <c r="V111" s="261">
        <v>2.1215280852221411E-2</v>
      </c>
      <c r="W111" s="261">
        <v>2.0925401601192072E-2</v>
      </c>
      <c r="DA111" s="67" t="s">
        <v>1225</v>
      </c>
    </row>
    <row r="112" spans="1:105" ht="12" customHeight="1" x14ac:dyDescent="0.25">
      <c r="A112" s="202" t="s">
        <v>93</v>
      </c>
      <c r="B112" s="226">
        <v>8.5726887946546669E-3</v>
      </c>
      <c r="C112" s="226">
        <v>1.0193022333991259E-2</v>
      </c>
      <c r="D112" s="226">
        <v>1.0235903012640751E-2</v>
      </c>
      <c r="E112" s="226">
        <v>1.083320007392565E-2</v>
      </c>
      <c r="F112" s="226">
        <v>1.147705600814519E-2</v>
      </c>
      <c r="G112" s="226">
        <v>1.326005831973392E-2</v>
      </c>
      <c r="H112" s="226">
        <v>1.3853277411793879E-2</v>
      </c>
      <c r="I112" s="226">
        <v>1.49615396047374E-2</v>
      </c>
      <c r="J112" s="226">
        <v>1.5644468165867089E-2</v>
      </c>
      <c r="K112" s="226">
        <v>1.5714740443444199E-2</v>
      </c>
      <c r="L112" s="226">
        <v>1.7123598720297822E-2</v>
      </c>
      <c r="M112" s="226">
        <v>1.680075104070863E-2</v>
      </c>
      <c r="N112" s="226">
        <v>2.3994070138741861E-2</v>
      </c>
      <c r="O112" s="226">
        <v>2.1091211790336791E-2</v>
      </c>
      <c r="P112" s="226">
        <v>3.1987824207003447E-2</v>
      </c>
      <c r="Q112" s="226">
        <v>3.1303138561665243E-2</v>
      </c>
      <c r="R112" s="226">
        <v>3.7106867908695808E-2</v>
      </c>
      <c r="S112" s="226">
        <v>3.8107757740940981E-2</v>
      </c>
      <c r="T112" s="226">
        <v>3.886480315360457E-2</v>
      </c>
      <c r="U112" s="226">
        <v>4.1699563666237519E-2</v>
      </c>
      <c r="V112" s="226">
        <v>4.5625372655039943E-2</v>
      </c>
      <c r="W112" s="226">
        <v>4.5001961211877578E-2</v>
      </c>
      <c r="DA112" s="174" t="s">
        <v>1226</v>
      </c>
    </row>
    <row r="113" spans="1:105" ht="12" customHeight="1" x14ac:dyDescent="0.25">
      <c r="A113" s="202" t="s">
        <v>94</v>
      </c>
      <c r="B113" s="226">
        <v>5.5142632579417913E-2</v>
      </c>
      <c r="C113" s="226">
        <v>6.556520350855953E-2</v>
      </c>
      <c r="D113" s="226">
        <v>6.5841027531122795E-2</v>
      </c>
      <c r="E113" s="226">
        <v>6.9683058098211223E-2</v>
      </c>
      <c r="F113" s="226">
        <v>7.3824572162839747E-2</v>
      </c>
      <c r="G113" s="226">
        <v>8.5293487425166264E-2</v>
      </c>
      <c r="H113" s="226">
        <v>8.9109287020382552E-2</v>
      </c>
      <c r="I113" s="226">
        <v>9.6238029982013182E-2</v>
      </c>
      <c r="J113" s="226">
        <v>0.10063087330415101</v>
      </c>
      <c r="K113" s="226">
        <v>0.10108288999060409</v>
      </c>
      <c r="L113" s="226">
        <v>0.1101451756022611</v>
      </c>
      <c r="M113" s="226">
        <v>0.1080685026468861</v>
      </c>
      <c r="N113" s="226">
        <v>0.15433853082015719</v>
      </c>
      <c r="O113" s="226">
        <v>0.1356662968022834</v>
      </c>
      <c r="P113" s="226">
        <v>0.20575724600683551</v>
      </c>
      <c r="Q113" s="226">
        <v>0.2013531004840412</v>
      </c>
      <c r="R113" s="226">
        <v>0.2386847851677594</v>
      </c>
      <c r="S113" s="226">
        <v>0.2451228702999742</v>
      </c>
      <c r="T113" s="226">
        <v>0.24999245999772121</v>
      </c>
      <c r="U113" s="226">
        <v>0.26822666412469609</v>
      </c>
      <c r="V113" s="226">
        <v>0.29347888636580749</v>
      </c>
      <c r="W113" s="226">
        <v>0.28946887865649479</v>
      </c>
      <c r="DA113" s="174" t="s">
        <v>1227</v>
      </c>
    </row>
    <row r="114" spans="1:105" ht="12" customHeight="1" x14ac:dyDescent="0.25">
      <c r="A114" s="202" t="s">
        <v>95</v>
      </c>
      <c r="B114" s="226">
        <v>7.6903540641844695E-2</v>
      </c>
      <c r="C114" s="226">
        <v>9.1439165249309048E-2</v>
      </c>
      <c r="D114" s="226">
        <v>9.1823837560676067E-2</v>
      </c>
      <c r="E114" s="226">
        <v>9.7182046627639948E-2</v>
      </c>
      <c r="F114" s="226">
        <v>0.1029579242071013</v>
      </c>
      <c r="G114" s="226">
        <v>0.11895281146105879</v>
      </c>
      <c r="H114" s="226">
        <v>0.1242744380415312</v>
      </c>
      <c r="I114" s="226">
        <v>0.13421639308485381</v>
      </c>
      <c r="J114" s="226">
        <v>0.14034278185439139</v>
      </c>
      <c r="K114" s="226">
        <v>0.1409731776478344</v>
      </c>
      <c r="L114" s="226">
        <v>0.1536117082591601</v>
      </c>
      <c r="M114" s="226">
        <v>0.15071551894876609</v>
      </c>
      <c r="N114" s="226">
        <v>0.2152450639790591</v>
      </c>
      <c r="O114" s="226">
        <v>0.18920421608157281</v>
      </c>
      <c r="P114" s="226">
        <v>0.28695511966809578</v>
      </c>
      <c r="Q114" s="226">
        <v>0.28081296851640741</v>
      </c>
      <c r="R114" s="226">
        <v>0.33287683627186943</v>
      </c>
      <c r="S114" s="226">
        <v>0.34185557955018242</v>
      </c>
      <c r="T114" s="226">
        <v>0.34864685286653069</v>
      </c>
      <c r="U114" s="226">
        <v>0.37407681136789339</v>
      </c>
      <c r="V114" s="226">
        <v>0.40929430477681489</v>
      </c>
      <c r="W114" s="226">
        <v>0.40370182983642983</v>
      </c>
      <c r="DA114" s="174" t="s">
        <v>1228</v>
      </c>
    </row>
    <row r="115" spans="1:105" ht="12" customHeight="1" x14ac:dyDescent="0.25">
      <c r="A115" s="56" t="s">
        <v>96</v>
      </c>
      <c r="B115" s="262">
        <v>7.8476715747606875E-3</v>
      </c>
      <c r="C115" s="262">
        <v>9.3309687949061255E-3</v>
      </c>
      <c r="D115" s="262">
        <v>9.3702229298694532E-3</v>
      </c>
      <c r="E115" s="262">
        <v>9.9170048418007941E-3</v>
      </c>
      <c r="F115" s="262">
        <v>1.050640800739408E-2</v>
      </c>
      <c r="G115" s="262">
        <v>1.213861662869762E-2</v>
      </c>
      <c r="H115" s="262">
        <v>1.26816654571197E-2</v>
      </c>
      <c r="I115" s="262">
        <v>1.3696198693689279E-2</v>
      </c>
      <c r="J115" s="262">
        <v>1.432137000051561E-2</v>
      </c>
      <c r="K115" s="262">
        <v>1.43856991472332E-2</v>
      </c>
      <c r="L115" s="262">
        <v>1.5675406182792971E-2</v>
      </c>
      <c r="M115" s="262">
        <v>1.5379862670275709E-2</v>
      </c>
      <c r="N115" s="262">
        <v>1.9806466673973559E-2</v>
      </c>
      <c r="O115" s="262">
        <v>1.9307466678072861E-2</v>
      </c>
      <c r="P115" s="262">
        <v>2.8350397506388861E-2</v>
      </c>
      <c r="Q115" s="262">
        <v>7.3102773767934753E-2</v>
      </c>
      <c r="R115" s="262">
        <v>7.9692955531830825E-2</v>
      </c>
      <c r="S115" s="262">
        <v>8.4500643032975054E-2</v>
      </c>
      <c r="T115" s="262">
        <v>0.24908998336367019</v>
      </c>
      <c r="U115" s="262">
        <v>0.255323943591728</v>
      </c>
      <c r="V115" s="262">
        <v>0.25834740535732892</v>
      </c>
      <c r="W115" s="262">
        <v>0.25366439527917012</v>
      </c>
      <c r="DA115" s="68" t="s">
        <v>1229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3.035765118705392E-3</v>
      </c>
      <c r="O116" s="228">
        <v>0</v>
      </c>
      <c r="P116" s="228">
        <v>7.4050756247925342E-3</v>
      </c>
      <c r="Q116" s="228">
        <v>1.9681332636404921E-2</v>
      </c>
      <c r="R116" s="228">
        <v>1.6423313618054009E-2</v>
      </c>
      <c r="S116" s="228">
        <v>1.9686911165983988E-2</v>
      </c>
      <c r="T116" s="228">
        <v>9.925859269682093E-3</v>
      </c>
      <c r="U116" s="228">
        <v>1.28284419479259E-2</v>
      </c>
      <c r="V116" s="228">
        <v>1.088369430721994E-2</v>
      </c>
      <c r="W116" s="228">
        <v>9.6328639216241851E-3</v>
      </c>
      <c r="DA116" s="69" t="s">
        <v>1230</v>
      </c>
    </row>
    <row r="117" spans="1:105" ht="12" customHeight="1" x14ac:dyDescent="0.25">
      <c r="A117" s="37" t="s">
        <v>162</v>
      </c>
      <c r="B117" s="228">
        <v>0</v>
      </c>
      <c r="C117" s="228">
        <v>0</v>
      </c>
      <c r="D117" s="228">
        <v>0</v>
      </c>
      <c r="E117" s="228">
        <v>0</v>
      </c>
      <c r="F117" s="228">
        <v>0</v>
      </c>
      <c r="G117" s="228">
        <v>0</v>
      </c>
      <c r="H117" s="228">
        <v>0</v>
      </c>
      <c r="I117" s="228">
        <v>0</v>
      </c>
      <c r="J117" s="228">
        <v>0</v>
      </c>
      <c r="K117" s="228">
        <v>0</v>
      </c>
      <c r="L117" s="228">
        <v>0</v>
      </c>
      <c r="M117" s="228">
        <v>0</v>
      </c>
      <c r="N117" s="228">
        <v>0</v>
      </c>
      <c r="O117" s="228">
        <v>0</v>
      </c>
      <c r="P117" s="228">
        <v>0</v>
      </c>
      <c r="Q117" s="228">
        <v>0</v>
      </c>
      <c r="R117" s="228">
        <v>0</v>
      </c>
      <c r="S117" s="228">
        <v>0</v>
      </c>
      <c r="T117" s="228">
        <v>0</v>
      </c>
      <c r="U117" s="228">
        <v>0</v>
      </c>
      <c r="V117" s="228">
        <v>0</v>
      </c>
      <c r="W117" s="228">
        <v>0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0.1956340792221532</v>
      </c>
      <c r="U118" s="228">
        <v>0.1974172870421049</v>
      </c>
      <c r="V118" s="228">
        <v>0.20093001479707451</v>
      </c>
      <c r="W118" s="228">
        <v>0.19987944164550911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7.8476715747606875E-3</v>
      </c>
      <c r="C120" s="228">
        <v>9.3309687949061255E-3</v>
      </c>
      <c r="D120" s="228">
        <v>9.3702229298694532E-3</v>
      </c>
      <c r="E120" s="228">
        <v>9.9170048418007941E-3</v>
      </c>
      <c r="F120" s="228">
        <v>1.050640800739408E-2</v>
      </c>
      <c r="G120" s="228">
        <v>1.213861662869762E-2</v>
      </c>
      <c r="H120" s="228">
        <v>1.26816654571197E-2</v>
      </c>
      <c r="I120" s="228">
        <v>1.3696198693689279E-2</v>
      </c>
      <c r="J120" s="228">
        <v>1.432137000051561E-2</v>
      </c>
      <c r="K120" s="228">
        <v>1.43856991472332E-2</v>
      </c>
      <c r="L120" s="228">
        <v>1.5675406182792971E-2</v>
      </c>
      <c r="M120" s="228">
        <v>1.5379862670275709E-2</v>
      </c>
      <c r="N120" s="228">
        <v>1.6770701555268171E-2</v>
      </c>
      <c r="O120" s="228">
        <v>1.9307466678072861E-2</v>
      </c>
      <c r="P120" s="228">
        <v>2.094532188159632E-2</v>
      </c>
      <c r="Q120" s="228">
        <v>5.3421441131529843E-2</v>
      </c>
      <c r="R120" s="228">
        <v>6.326964191377682E-2</v>
      </c>
      <c r="S120" s="228">
        <v>6.4813731866991062E-2</v>
      </c>
      <c r="T120" s="228">
        <v>4.3530044871834872E-2</v>
      </c>
      <c r="U120" s="228">
        <v>4.5078214601697218E-2</v>
      </c>
      <c r="V120" s="228">
        <v>4.6533696253034461E-2</v>
      </c>
      <c r="W120" s="228">
        <v>4.4152089712036838E-2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6.0918891403450093E-5</v>
      </c>
      <c r="C121" s="263">
        <f t="shared" si="4"/>
        <v>7.2433239501769263E-5</v>
      </c>
      <c r="D121" s="263">
        <f t="shared" si="4"/>
        <v>7.2737956431139506E-5</v>
      </c>
      <c r="E121" s="263">
        <f t="shared" si="4"/>
        <v>7.6982444442264244E-5</v>
      </c>
      <c r="F121" s="263">
        <f t="shared" si="4"/>
        <v>8.1557787216942287E-5</v>
      </c>
      <c r="G121" s="263">
        <f t="shared" si="4"/>
        <v>9.422808550882728E-5</v>
      </c>
      <c r="H121" s="263">
        <f t="shared" si="4"/>
        <v>9.8443594821400027E-5</v>
      </c>
      <c r="I121" s="263">
        <f t="shared" si="4"/>
        <v>1.06319082407112E-4</v>
      </c>
      <c r="J121" s="263">
        <f t="shared" si="4"/>
        <v>1.1117208148923369E-4</v>
      </c>
      <c r="K121" s="263">
        <f t="shared" si="4"/>
        <v>1.116714474815071E-4</v>
      </c>
      <c r="L121" s="263">
        <f t="shared" si="4"/>
        <v>1.2168301869636469E-4</v>
      </c>
      <c r="M121" s="263">
        <f t="shared" si="4"/>
        <v>1.193888116857225E-4</v>
      </c>
      <c r="N121" s="263">
        <f t="shared" si="4"/>
        <v>8.4387291039148313E-2</v>
      </c>
      <c r="O121" s="263">
        <f t="shared" si="4"/>
        <v>1.498775088422478E-4</v>
      </c>
      <c r="P121" s="263">
        <f t="shared" si="4"/>
        <v>0.1978009356040282</v>
      </c>
      <c r="Q121" s="263">
        <f t="shared" si="4"/>
        <v>0.49917697806569084</v>
      </c>
      <c r="R121" s="263">
        <f t="shared" si="4"/>
        <v>0.44650518158586361</v>
      </c>
      <c r="S121" s="263">
        <f t="shared" si="4"/>
        <v>0.48923786201975011</v>
      </c>
      <c r="T121" s="263">
        <f t="shared" si="4"/>
        <v>0.63064749872103698</v>
      </c>
      <c r="U121" s="263">
        <f t="shared" si="4"/>
        <v>0.66810891299326269</v>
      </c>
      <c r="V121" s="263">
        <f t="shared" si="4"/>
        <v>0.64624752137642183</v>
      </c>
      <c r="W121" s="263">
        <f t="shared" si="4"/>
        <v>0.56681676369720013</v>
      </c>
      <c r="DA121" s="70"/>
    </row>
    <row r="122" spans="1:105" ht="12" customHeight="1" x14ac:dyDescent="0.25">
      <c r="A122" s="60" t="s">
        <v>1054</v>
      </c>
      <c r="B122" s="264">
        <v>0</v>
      </c>
      <c r="C122" s="264">
        <v>0</v>
      </c>
      <c r="D122" s="264">
        <v>0</v>
      </c>
      <c r="E122" s="264">
        <v>0</v>
      </c>
      <c r="F122" s="264">
        <v>0</v>
      </c>
      <c r="G122" s="264">
        <v>0</v>
      </c>
      <c r="H122" s="264">
        <v>0</v>
      </c>
      <c r="I122" s="264">
        <v>0</v>
      </c>
      <c r="J122" s="264">
        <v>0</v>
      </c>
      <c r="K122" s="264">
        <v>0</v>
      </c>
      <c r="L122" s="264">
        <v>0</v>
      </c>
      <c r="M122" s="264">
        <v>0</v>
      </c>
      <c r="N122" s="264">
        <v>8.4216785356728094E-2</v>
      </c>
      <c r="O122" s="264">
        <v>0</v>
      </c>
      <c r="P122" s="264">
        <v>0.1975736250325405</v>
      </c>
      <c r="Q122" s="264">
        <v>0.49859649893624353</v>
      </c>
      <c r="R122" s="264">
        <v>0.44585814144307101</v>
      </c>
      <c r="S122" s="264">
        <v>0.48855147143297872</v>
      </c>
      <c r="T122" s="264">
        <v>0.62965832216364692</v>
      </c>
      <c r="U122" s="264">
        <v>0.66706461975971498</v>
      </c>
      <c r="V122" s="264">
        <v>0.64519924065255563</v>
      </c>
      <c r="W122" s="264">
        <v>0.56578280636755252</v>
      </c>
      <c r="DA122" s="72" t="s">
        <v>1235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4.2820741953909273E-2</v>
      </c>
      <c r="T125" s="231">
        <v>5.3839354836628772E-2</v>
      </c>
      <c r="U125" s="231">
        <v>6.0395756433036699E-2</v>
      </c>
      <c r="V125" s="231">
        <v>7.3812784958004182E-2</v>
      </c>
      <c r="W125" s="231">
        <v>6.9617118455447421E-2</v>
      </c>
      <c r="DA125" s="73" t="s">
        <v>1238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8.4216785356728094E-2</v>
      </c>
      <c r="O126" s="231">
        <v>0</v>
      </c>
      <c r="P126" s="231">
        <v>6.9361284482798671E-2</v>
      </c>
      <c r="Q126" s="231">
        <v>0.12166418354556389</v>
      </c>
      <c r="R126" s="231">
        <v>0.16908998877752529</v>
      </c>
      <c r="S126" s="231">
        <v>0.1957746558400254</v>
      </c>
      <c r="T126" s="231">
        <v>0.2194261028245795</v>
      </c>
      <c r="U126" s="231">
        <v>0.29485257686670269</v>
      </c>
      <c r="V126" s="231">
        <v>0.28151875824169448</v>
      </c>
      <c r="W126" s="231">
        <v>0.3454734963403378</v>
      </c>
      <c r="DA126" s="73" t="s">
        <v>1239</v>
      </c>
    </row>
    <row r="127" spans="1:105" ht="12" customHeight="1" x14ac:dyDescent="0.25">
      <c r="A127" s="64" t="s">
        <v>70</v>
      </c>
      <c r="B127" s="231">
        <v>0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0.1116625970669593</v>
      </c>
      <c r="R127" s="231">
        <v>0.15184429253591561</v>
      </c>
      <c r="S127" s="231">
        <v>0.1194966275776473</v>
      </c>
      <c r="T127" s="231">
        <v>0.22841443552576671</v>
      </c>
      <c r="U127" s="231">
        <v>0.1829491176500507</v>
      </c>
      <c r="V127" s="231">
        <v>0.18496107394268141</v>
      </c>
      <c r="W127" s="231">
        <v>7.267641187532313E-2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1241</v>
      </c>
    </row>
    <row r="129" spans="1:105" ht="12" customHeight="1" x14ac:dyDescent="0.25">
      <c r="A129" s="64" t="s">
        <v>162</v>
      </c>
      <c r="B129" s="231">
        <v>0</v>
      </c>
      <c r="C129" s="231">
        <v>0</v>
      </c>
      <c r="D129" s="231">
        <v>0</v>
      </c>
      <c r="E129" s="231">
        <v>0</v>
      </c>
      <c r="F129" s="231">
        <v>0</v>
      </c>
      <c r="G129" s="231">
        <v>0</v>
      </c>
      <c r="H129" s="231">
        <v>0</v>
      </c>
      <c r="I129" s="231">
        <v>0</v>
      </c>
      <c r="J129" s="231">
        <v>0</v>
      </c>
      <c r="K129" s="231">
        <v>0</v>
      </c>
      <c r="L129" s="231">
        <v>0</v>
      </c>
      <c r="M129" s="231">
        <v>0</v>
      </c>
      <c r="N129" s="231">
        <v>0</v>
      </c>
      <c r="O129" s="231">
        <v>0</v>
      </c>
      <c r="P129" s="231">
        <v>0</v>
      </c>
      <c r="Q129" s="231">
        <v>0</v>
      </c>
      <c r="R129" s="231">
        <v>0</v>
      </c>
      <c r="S129" s="231">
        <v>0</v>
      </c>
      <c r="T129" s="231">
        <v>0</v>
      </c>
      <c r="U129" s="231">
        <v>0</v>
      </c>
      <c r="V129" s="231">
        <v>0</v>
      </c>
      <c r="W129" s="231">
        <v>0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0.12821234054974179</v>
      </c>
      <c r="Q131" s="231">
        <v>0.26526971832372032</v>
      </c>
      <c r="R131" s="231">
        <v>0.12492386012963</v>
      </c>
      <c r="S131" s="231">
        <v>0.1304594460613967</v>
      </c>
      <c r="T131" s="231">
        <v>0.12797842897667189</v>
      </c>
      <c r="U131" s="231">
        <v>0.12886716880992491</v>
      </c>
      <c r="V131" s="231">
        <v>0.1049066235101756</v>
      </c>
      <c r="W131" s="231">
        <v>7.8015779696444118E-2</v>
      </c>
      <c r="DA131" s="73" t="s">
        <v>1244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1245</v>
      </c>
    </row>
    <row r="133" spans="1:105" ht="12" customHeight="1" x14ac:dyDescent="0.25">
      <c r="A133" s="60" t="s">
        <v>1066</v>
      </c>
      <c r="B133" s="264">
        <v>6.0918891403450093E-5</v>
      </c>
      <c r="C133" s="264">
        <v>7.2433239501769263E-5</v>
      </c>
      <c r="D133" s="264">
        <v>7.2737956431139506E-5</v>
      </c>
      <c r="E133" s="264">
        <v>7.6982444442264244E-5</v>
      </c>
      <c r="F133" s="264">
        <v>8.1557787216942287E-5</v>
      </c>
      <c r="G133" s="264">
        <v>9.422808550882728E-5</v>
      </c>
      <c r="H133" s="264">
        <v>9.8443594821400027E-5</v>
      </c>
      <c r="I133" s="264">
        <v>1.06319082407112E-4</v>
      </c>
      <c r="J133" s="264">
        <v>1.1117208148923369E-4</v>
      </c>
      <c r="K133" s="264">
        <v>1.116714474815071E-4</v>
      </c>
      <c r="L133" s="264">
        <v>1.2168301869636469E-4</v>
      </c>
      <c r="M133" s="264">
        <v>1.193888116857225E-4</v>
      </c>
      <c r="N133" s="264">
        <v>1.7050568242022159E-4</v>
      </c>
      <c r="O133" s="264">
        <v>1.498775088422478E-4</v>
      </c>
      <c r="P133" s="264">
        <v>2.273105714876932E-4</v>
      </c>
      <c r="Q133" s="264">
        <v>5.8047912944731209E-4</v>
      </c>
      <c r="R133" s="264">
        <v>6.4704014279259837E-4</v>
      </c>
      <c r="S133" s="264">
        <v>6.8639058677136939E-4</v>
      </c>
      <c r="T133" s="264">
        <v>9.8917655739009331E-4</v>
      </c>
      <c r="U133" s="264">
        <v>1.0442932335476751E-3</v>
      </c>
      <c r="V133" s="264">
        <v>1.0482807238661831E-3</v>
      </c>
      <c r="W133" s="264">
        <v>1.033957329647669E-3</v>
      </c>
      <c r="DA133" s="72" t="s">
        <v>1246</v>
      </c>
    </row>
    <row r="134" spans="1:105" ht="12" customHeight="1" x14ac:dyDescent="0.25">
      <c r="A134" s="57" t="s">
        <v>1012</v>
      </c>
      <c r="B134" s="263">
        <v>1.794814886999194E-2</v>
      </c>
      <c r="C134" s="263">
        <v>2.134054865023215E-2</v>
      </c>
      <c r="D134" s="263">
        <v>2.1430325477839272E-2</v>
      </c>
      <c r="E134" s="263">
        <v>2.2680852218321761E-2</v>
      </c>
      <c r="F134" s="263">
        <v>2.40288566116931E-2</v>
      </c>
      <c r="G134" s="263">
        <v>2.776182670899658E-2</v>
      </c>
      <c r="H134" s="263">
        <v>2.9003815638240411E-2</v>
      </c>
      <c r="I134" s="263">
        <v>3.1324120889299638E-2</v>
      </c>
      <c r="J134" s="263">
        <v>3.2753929409861812E-2</v>
      </c>
      <c r="K134" s="263">
        <v>3.2901054463575857E-2</v>
      </c>
      <c r="L134" s="263">
        <v>3.5850700565911449E-2</v>
      </c>
      <c r="M134" s="263">
        <v>3.5174772819740213E-2</v>
      </c>
      <c r="N134" s="263">
        <v>3.5353982050121198E-2</v>
      </c>
      <c r="O134" s="263">
        <v>4.4157465426428448E-2</v>
      </c>
      <c r="P134" s="263">
        <v>6.2969034180239636E-2</v>
      </c>
      <c r="Q134" s="263">
        <v>0.16341203777438371</v>
      </c>
      <c r="R134" s="263">
        <v>0.1621063481294987</v>
      </c>
      <c r="S134" s="263">
        <v>0.1769759188365741</v>
      </c>
      <c r="T134" s="263">
        <v>0.23470115462253099</v>
      </c>
      <c r="U134" s="263">
        <v>0.24861371105441399</v>
      </c>
      <c r="V134" s="263">
        <v>0.24404192279935069</v>
      </c>
      <c r="W134" s="263">
        <v>0.22217754384081251</v>
      </c>
      <c r="DA134" s="70" t="s">
        <v>1247</v>
      </c>
    </row>
    <row r="135" spans="1:105" ht="12" customHeight="1" x14ac:dyDescent="0.25">
      <c r="A135" s="60" t="s">
        <v>1014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2.2998881538814599E-2</v>
      </c>
      <c r="O135" s="264">
        <v>0</v>
      </c>
      <c r="P135" s="264">
        <v>4.9385482374239238E-2</v>
      </c>
      <c r="Q135" s="264">
        <v>0.14390082819113739</v>
      </c>
      <c r="R135" s="264">
        <v>0.13571309111549601</v>
      </c>
      <c r="S135" s="264">
        <v>0.15089784585259719</v>
      </c>
      <c r="T135" s="264">
        <v>0.19830761811220249</v>
      </c>
      <c r="U135" s="264">
        <v>0.20983064264730419</v>
      </c>
      <c r="V135" s="264">
        <v>0.2010603938195277</v>
      </c>
      <c r="W135" s="264">
        <v>0.16916664743003751</v>
      </c>
      <c r="DA135" s="72" t="s">
        <v>1248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1.8155517366765031E-2</v>
      </c>
      <c r="T137" s="297">
        <v>2.1337310452603411E-2</v>
      </c>
      <c r="U137" s="297">
        <v>2.3690582028032529E-2</v>
      </c>
      <c r="V137" s="297">
        <v>2.7621022961246321E-2</v>
      </c>
      <c r="W137" s="297">
        <v>2.4422801432106182E-2</v>
      </c>
      <c r="DA137" s="122" t="s">
        <v>1250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2.2998881538814599E-2</v>
      </c>
      <c r="O138" s="297">
        <v>0</v>
      </c>
      <c r="P138" s="297">
        <v>4.9385482374239238E-2</v>
      </c>
      <c r="Q138" s="297">
        <v>7.3920788912448979E-2</v>
      </c>
      <c r="R138" s="297">
        <v>7.0453389858304752E-2</v>
      </c>
      <c r="S138" s="297">
        <v>8.1457213072525861E-2</v>
      </c>
      <c r="T138" s="297">
        <v>8.5338844035621683E-2</v>
      </c>
      <c r="U138" s="297">
        <v>0.1134992182200118</v>
      </c>
      <c r="V138" s="297">
        <v>0.10337943217862849</v>
      </c>
      <c r="W138" s="297">
        <v>0.1189358573016177</v>
      </c>
      <c r="DA138" s="122" t="s">
        <v>1251</v>
      </c>
    </row>
    <row r="139" spans="1:105" ht="12" customHeight="1" x14ac:dyDescent="0.25">
      <c r="A139" s="59" t="s">
        <v>70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6.9980039278688386E-2</v>
      </c>
      <c r="R139" s="297">
        <v>6.5259701257191216E-2</v>
      </c>
      <c r="S139" s="297">
        <v>5.1285115413306347E-2</v>
      </c>
      <c r="T139" s="297">
        <v>9.1631463623977449E-2</v>
      </c>
      <c r="U139" s="297">
        <v>7.2640842399259914E-2</v>
      </c>
      <c r="V139" s="297">
        <v>7.0059938679652864E-2</v>
      </c>
      <c r="W139" s="297">
        <v>2.580798869631357E-2</v>
      </c>
      <c r="DA139" s="122" t="s">
        <v>1252</v>
      </c>
    </row>
    <row r="140" spans="1:105" ht="12" customHeight="1" x14ac:dyDescent="0.25">
      <c r="A140" s="59" t="s">
        <v>162</v>
      </c>
      <c r="B140" s="297">
        <v>0</v>
      </c>
      <c r="C140" s="297">
        <v>0</v>
      </c>
      <c r="D140" s="297">
        <v>0</v>
      </c>
      <c r="E140" s="297">
        <v>0</v>
      </c>
      <c r="F140" s="297">
        <v>0</v>
      </c>
      <c r="G140" s="297">
        <v>0</v>
      </c>
      <c r="H140" s="297">
        <v>0</v>
      </c>
      <c r="I140" s="297">
        <v>0</v>
      </c>
      <c r="J140" s="297">
        <v>0</v>
      </c>
      <c r="K140" s="297">
        <v>0</v>
      </c>
      <c r="L140" s="297">
        <v>0</v>
      </c>
      <c r="M140" s="297">
        <v>0</v>
      </c>
      <c r="N140" s="297">
        <v>0</v>
      </c>
      <c r="O140" s="297">
        <v>0</v>
      </c>
      <c r="P140" s="297">
        <v>0</v>
      </c>
      <c r="Q140" s="297">
        <v>0</v>
      </c>
      <c r="R140" s="297">
        <v>0</v>
      </c>
      <c r="S140" s="297">
        <v>0</v>
      </c>
      <c r="T140" s="297">
        <v>0</v>
      </c>
      <c r="U140" s="297">
        <v>0</v>
      </c>
      <c r="V140" s="297">
        <v>0</v>
      </c>
      <c r="W140" s="297">
        <v>0</v>
      </c>
      <c r="DA140" s="122" t="s">
        <v>1253</v>
      </c>
    </row>
    <row r="141" spans="1:105" ht="12" customHeight="1" x14ac:dyDescent="0.25">
      <c r="A141" s="60" t="s">
        <v>1021</v>
      </c>
      <c r="B141" s="264">
        <v>1.794814886999194E-2</v>
      </c>
      <c r="C141" s="264">
        <v>2.134054865023215E-2</v>
      </c>
      <c r="D141" s="264">
        <v>2.1430325477839272E-2</v>
      </c>
      <c r="E141" s="264">
        <v>2.2680852218321761E-2</v>
      </c>
      <c r="F141" s="264">
        <v>2.40288566116931E-2</v>
      </c>
      <c r="G141" s="264">
        <v>2.776182670899658E-2</v>
      </c>
      <c r="H141" s="264">
        <v>2.9003815638240411E-2</v>
      </c>
      <c r="I141" s="264">
        <v>3.1324120889299638E-2</v>
      </c>
      <c r="J141" s="264">
        <v>3.2753929409861812E-2</v>
      </c>
      <c r="K141" s="264">
        <v>3.2901054463575857E-2</v>
      </c>
      <c r="L141" s="264">
        <v>3.5850700565911449E-2</v>
      </c>
      <c r="M141" s="264">
        <v>3.5174772819740213E-2</v>
      </c>
      <c r="N141" s="264">
        <v>1.2355100511306611E-2</v>
      </c>
      <c r="O141" s="264">
        <v>4.4157465426428448E-2</v>
      </c>
      <c r="P141" s="264">
        <v>1.3583551806000399E-2</v>
      </c>
      <c r="Q141" s="264">
        <v>1.9511209583246321E-2</v>
      </c>
      <c r="R141" s="264">
        <v>2.6393257014002781E-2</v>
      </c>
      <c r="S141" s="264">
        <v>2.6078072983976869E-2</v>
      </c>
      <c r="T141" s="264">
        <v>3.6393536510328457E-2</v>
      </c>
      <c r="U141" s="264">
        <v>3.8783068407109718E-2</v>
      </c>
      <c r="V141" s="264">
        <v>4.298152897982295E-2</v>
      </c>
      <c r="W141" s="264">
        <v>5.3010896410775041E-2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1.9036427698148731E-2</v>
      </c>
      <c r="C142" s="263">
        <f t="shared" si="5"/>
        <v>2.263452428223325E-2</v>
      </c>
      <c r="D142" s="263">
        <f t="shared" si="5"/>
        <v>2.2729744691875008E-2</v>
      </c>
      <c r="E142" s="263">
        <f t="shared" si="5"/>
        <v>2.405609662110364E-2</v>
      </c>
      <c r="F142" s="263">
        <f t="shared" si="5"/>
        <v>2.5485836721716709E-2</v>
      </c>
      <c r="G142" s="263">
        <f t="shared" si="5"/>
        <v>2.9445153967824478E-2</v>
      </c>
      <c r="H142" s="263">
        <f t="shared" si="5"/>
        <v>3.076245039904479E-2</v>
      </c>
      <c r="I142" s="263">
        <f t="shared" si="5"/>
        <v>3.3223446430968383E-2</v>
      </c>
      <c r="J142" s="263">
        <f t="shared" si="5"/>
        <v>3.4739950819305962E-2</v>
      </c>
      <c r="K142" s="263">
        <f t="shared" si="5"/>
        <v>3.4895996741807538E-2</v>
      </c>
      <c r="L142" s="263">
        <f t="shared" si="5"/>
        <v>3.8024493455812283E-2</v>
      </c>
      <c r="M142" s="263">
        <f t="shared" si="5"/>
        <v>3.7307581101097269E-2</v>
      </c>
      <c r="N142" s="263">
        <f t="shared" si="5"/>
        <v>6.0647670071920352E-2</v>
      </c>
      <c r="O142" s="263">
        <f t="shared" si="5"/>
        <v>4.6834935681257517E-2</v>
      </c>
      <c r="P142" s="263">
        <f t="shared" si="5"/>
        <v>8.8314158419764477E-2</v>
      </c>
      <c r="Q142" s="263">
        <f t="shared" si="5"/>
        <v>0.22500643087578115</v>
      </c>
      <c r="R142" s="263">
        <f t="shared" si="5"/>
        <v>0.24119278396116325</v>
      </c>
      <c r="S142" s="263">
        <f t="shared" si="5"/>
        <v>0.25722383289206946</v>
      </c>
      <c r="T142" s="263">
        <f t="shared" si="5"/>
        <v>0.36418384877233828</v>
      </c>
      <c r="U142" s="263">
        <f t="shared" si="5"/>
        <v>0.38467918600377321</v>
      </c>
      <c r="V142" s="263">
        <f t="shared" si="5"/>
        <v>0.38401260382382235</v>
      </c>
      <c r="W142" s="263">
        <f t="shared" si="5"/>
        <v>0.37258993789022887</v>
      </c>
      <c r="DA142" s="70"/>
    </row>
    <row r="143" spans="1:105" ht="12" customHeight="1" x14ac:dyDescent="0.25">
      <c r="A143" s="60" t="s">
        <v>1024</v>
      </c>
      <c r="B143" s="264">
        <v>0</v>
      </c>
      <c r="C143" s="264">
        <v>0</v>
      </c>
      <c r="D143" s="264">
        <v>0</v>
      </c>
      <c r="E143" s="264">
        <v>0</v>
      </c>
      <c r="F143" s="264">
        <v>0</v>
      </c>
      <c r="G143" s="264">
        <v>0</v>
      </c>
      <c r="H143" s="264">
        <v>0</v>
      </c>
      <c r="I143" s="264">
        <v>0</v>
      </c>
      <c r="J143" s="264">
        <v>0</v>
      </c>
      <c r="K143" s="264">
        <v>0</v>
      </c>
      <c r="L143" s="264">
        <v>0</v>
      </c>
      <c r="M143" s="264">
        <v>0</v>
      </c>
      <c r="N143" s="264">
        <v>0</v>
      </c>
      <c r="O143" s="264">
        <v>0</v>
      </c>
      <c r="P143" s="264">
        <v>0</v>
      </c>
      <c r="Q143" s="264">
        <v>0</v>
      </c>
      <c r="R143" s="264">
        <v>0</v>
      </c>
      <c r="S143" s="264">
        <v>0</v>
      </c>
      <c r="T143" s="264">
        <v>0</v>
      </c>
      <c r="U143" s="264">
        <v>0</v>
      </c>
      <c r="V143" s="264">
        <v>0</v>
      </c>
      <c r="W143" s="264">
        <v>0</v>
      </c>
      <c r="DA143" s="72" t="s">
        <v>1255</v>
      </c>
    </row>
    <row r="144" spans="1:105" ht="12" customHeight="1" x14ac:dyDescent="0.25">
      <c r="A144" s="60" t="s">
        <v>1026</v>
      </c>
      <c r="B144" s="264">
        <v>0</v>
      </c>
      <c r="C144" s="264">
        <v>0</v>
      </c>
      <c r="D144" s="264">
        <v>0</v>
      </c>
      <c r="E144" s="264">
        <v>0</v>
      </c>
      <c r="F144" s="264">
        <v>0</v>
      </c>
      <c r="G144" s="264">
        <v>0</v>
      </c>
      <c r="H144" s="264">
        <v>0</v>
      </c>
      <c r="I144" s="264">
        <v>0</v>
      </c>
      <c r="J144" s="264">
        <v>0</v>
      </c>
      <c r="K144" s="264">
        <v>0</v>
      </c>
      <c r="L144" s="264">
        <v>0</v>
      </c>
      <c r="M144" s="264">
        <v>0</v>
      </c>
      <c r="N144" s="264">
        <v>7.3666759379359776E-3</v>
      </c>
      <c r="O144" s="264">
        <v>0</v>
      </c>
      <c r="P144" s="264">
        <v>1.728231329814969E-2</v>
      </c>
      <c r="Q144" s="264">
        <v>4.3613619492771469E-2</v>
      </c>
      <c r="R144" s="264">
        <v>3.9000449000623459E-2</v>
      </c>
      <c r="S144" s="264">
        <v>4.2734953059580492E-2</v>
      </c>
      <c r="T144" s="264">
        <v>5.5077960900029851E-2</v>
      </c>
      <c r="U144" s="264">
        <v>5.8349993562651713E-2</v>
      </c>
      <c r="V144" s="264">
        <v>5.6437368170216308E-2</v>
      </c>
      <c r="W144" s="264">
        <v>4.949059226270696E-2</v>
      </c>
      <c r="DA144" s="72" t="s">
        <v>1256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3.745649137048519E-3</v>
      </c>
      <c r="T147" s="231">
        <v>4.7094777853249449E-3</v>
      </c>
      <c r="U147" s="231">
        <v>5.2829844286279093E-3</v>
      </c>
      <c r="V147" s="231">
        <v>6.4566091493390319E-3</v>
      </c>
      <c r="W147" s="231">
        <v>6.0896025563294898E-3</v>
      </c>
      <c r="DA147" s="73" t="s">
        <v>1259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7.3666759379359776E-3</v>
      </c>
      <c r="O148" s="231">
        <v>0</v>
      </c>
      <c r="P148" s="231">
        <v>6.0672240487382127E-3</v>
      </c>
      <c r="Q148" s="231">
        <v>1.06423037834717E-2</v>
      </c>
      <c r="R148" s="231">
        <v>1.4790770585661479E-2</v>
      </c>
      <c r="S148" s="231">
        <v>1.7124952470287971E-2</v>
      </c>
      <c r="T148" s="231">
        <v>1.9193810176747109E-2</v>
      </c>
      <c r="U148" s="231">
        <v>2.5791573188667542E-2</v>
      </c>
      <c r="V148" s="231">
        <v>2.4625227068834271E-2</v>
      </c>
      <c r="W148" s="231">
        <v>3.0219525500822981E-2</v>
      </c>
      <c r="DA148" s="73" t="s">
        <v>1260</v>
      </c>
    </row>
    <row r="149" spans="1:105" ht="12" customHeight="1" x14ac:dyDescent="0.25">
      <c r="A149" s="64" t="s">
        <v>70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9.7674372572675461E-3</v>
      </c>
      <c r="R149" s="231">
        <v>1.328224167425879E-2</v>
      </c>
      <c r="S149" s="231">
        <v>1.0452701647444501E-2</v>
      </c>
      <c r="T149" s="231">
        <v>1.9980044583006239E-2</v>
      </c>
      <c r="U149" s="231">
        <v>1.600306705071327E-2</v>
      </c>
      <c r="V149" s="231">
        <v>1.617905845131494E-2</v>
      </c>
      <c r="W149" s="231">
        <v>6.35720744207551E-3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1262</v>
      </c>
    </row>
    <row r="151" spans="1:105" ht="12" customHeight="1" x14ac:dyDescent="0.25">
      <c r="A151" s="64" t="s">
        <v>162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1.121508924941148E-2</v>
      </c>
      <c r="Q153" s="231">
        <v>2.3203878452032221E-2</v>
      </c>
      <c r="R153" s="231">
        <v>1.092743674070319E-2</v>
      </c>
      <c r="S153" s="231">
        <v>1.1411649804799501E-2</v>
      </c>
      <c r="T153" s="231">
        <v>1.1194628354951551E-2</v>
      </c>
      <c r="U153" s="231">
        <v>1.127236889464299E-2</v>
      </c>
      <c r="V153" s="231">
        <v>9.1764735007280676E-3</v>
      </c>
      <c r="W153" s="231">
        <v>6.8242567634789779E-3</v>
      </c>
      <c r="DA153" s="73" t="s">
        <v>1265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1266</v>
      </c>
    </row>
    <row r="155" spans="1:105" ht="12" customHeight="1" x14ac:dyDescent="0.25">
      <c r="A155" s="60" t="s">
        <v>1038</v>
      </c>
      <c r="B155" s="264">
        <v>1.9036427698148731E-2</v>
      </c>
      <c r="C155" s="264">
        <v>2.263452428223325E-2</v>
      </c>
      <c r="D155" s="264">
        <v>2.2729744691875008E-2</v>
      </c>
      <c r="E155" s="264">
        <v>2.405609662110364E-2</v>
      </c>
      <c r="F155" s="264">
        <v>2.5485836721716709E-2</v>
      </c>
      <c r="G155" s="264">
        <v>2.9445153967824478E-2</v>
      </c>
      <c r="H155" s="264">
        <v>3.076245039904479E-2</v>
      </c>
      <c r="I155" s="264">
        <v>3.3223446430968383E-2</v>
      </c>
      <c r="J155" s="264">
        <v>3.4739950819305962E-2</v>
      </c>
      <c r="K155" s="264">
        <v>3.4895996741807538E-2</v>
      </c>
      <c r="L155" s="264">
        <v>3.8024493455812283E-2</v>
      </c>
      <c r="M155" s="264">
        <v>3.7307581101097269E-2</v>
      </c>
      <c r="N155" s="264">
        <v>5.3280994133984377E-2</v>
      </c>
      <c r="O155" s="264">
        <v>4.6834935681257517E-2</v>
      </c>
      <c r="P155" s="264">
        <v>7.1031845121614784E-2</v>
      </c>
      <c r="Q155" s="264">
        <v>0.18139281138300969</v>
      </c>
      <c r="R155" s="264">
        <v>0.20219233496053979</v>
      </c>
      <c r="S155" s="264">
        <v>0.21448887983248899</v>
      </c>
      <c r="T155" s="264">
        <v>0.30910588787230842</v>
      </c>
      <c r="U155" s="264">
        <v>0.32632919244112152</v>
      </c>
      <c r="V155" s="264">
        <v>0.32757523565360602</v>
      </c>
      <c r="W155" s="264">
        <v>0.32309934562752191</v>
      </c>
      <c r="DA155" s="72" t="s">
        <v>1267</v>
      </c>
    </row>
    <row r="156" spans="1:105" ht="12" customHeight="1" x14ac:dyDescent="0.25">
      <c r="A156" s="132" t="s">
        <v>1040</v>
      </c>
      <c r="B156" s="318">
        <v>9.9296753901332926E-2</v>
      </c>
      <c r="C156" s="318">
        <v>0.11806494490272609</v>
      </c>
      <c r="D156" s="318">
        <v>0.1185616283000792</v>
      </c>
      <c r="E156" s="318">
        <v>0.12548007136048489</v>
      </c>
      <c r="F156" s="318">
        <v>0.13293780204213221</v>
      </c>
      <c r="G156" s="318">
        <v>0.15359017214213261</v>
      </c>
      <c r="H156" s="318">
        <v>0.1604613804181847</v>
      </c>
      <c r="I156" s="318">
        <v>0.17329829085163961</v>
      </c>
      <c r="J156" s="318">
        <v>0.18120859657846941</v>
      </c>
      <c r="K156" s="318">
        <v>0.18202255462824851</v>
      </c>
      <c r="L156" s="318">
        <v>0.198341244942286</v>
      </c>
      <c r="M156" s="318">
        <v>0.19460172664695571</v>
      </c>
      <c r="N156" s="318">
        <v>0.2779213540497999</v>
      </c>
      <c r="O156" s="318">
        <v>0.24429778297000779</v>
      </c>
      <c r="P156" s="318">
        <v>0.37051235431553697</v>
      </c>
      <c r="Q156" s="318">
        <v>0.36258169642587729</v>
      </c>
      <c r="R156" s="318">
        <v>0.42980581927533562</v>
      </c>
      <c r="S156" s="318">
        <v>0.4413990444273746</v>
      </c>
      <c r="T156" s="318">
        <v>0.45016783959001488</v>
      </c>
      <c r="U156" s="318">
        <v>0.48300263900179868</v>
      </c>
      <c r="V156" s="318">
        <v>0.52847496377204095</v>
      </c>
      <c r="W156" s="318">
        <v>0.52125403995995023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</v>
      </c>
      <c r="C160" s="234">
        <f t="shared" si="6"/>
        <v>0</v>
      </c>
      <c r="D160" s="234">
        <f t="shared" si="6"/>
        <v>0</v>
      </c>
      <c r="E160" s="234">
        <f t="shared" si="6"/>
        <v>0</v>
      </c>
      <c r="F160" s="234">
        <f t="shared" si="6"/>
        <v>0</v>
      </c>
      <c r="G160" s="234">
        <f t="shared" si="6"/>
        <v>0</v>
      </c>
      <c r="H160" s="234">
        <f t="shared" si="6"/>
        <v>0</v>
      </c>
      <c r="I160" s="234">
        <f t="shared" si="6"/>
        <v>0</v>
      </c>
      <c r="J160" s="234">
        <f t="shared" si="6"/>
        <v>0</v>
      </c>
      <c r="K160" s="234">
        <f t="shared" si="6"/>
        <v>0</v>
      </c>
      <c r="L160" s="234">
        <f t="shared" si="6"/>
        <v>0</v>
      </c>
      <c r="M160" s="234">
        <f t="shared" si="6"/>
        <v>0</v>
      </c>
      <c r="N160" s="234">
        <f t="shared" si="6"/>
        <v>0</v>
      </c>
      <c r="O160" s="234">
        <f t="shared" si="6"/>
        <v>0</v>
      </c>
      <c r="P160" s="234">
        <f t="shared" si="6"/>
        <v>0</v>
      </c>
      <c r="Q160" s="234">
        <f t="shared" si="6"/>
        <v>0</v>
      </c>
      <c r="R160" s="234">
        <f t="shared" si="6"/>
        <v>0</v>
      </c>
      <c r="S160" s="234">
        <f t="shared" si="6"/>
        <v>0</v>
      </c>
      <c r="T160" s="234">
        <f t="shared" si="6"/>
        <v>0</v>
      </c>
      <c r="U160" s="234">
        <f t="shared" si="6"/>
        <v>0</v>
      </c>
      <c r="V160" s="234">
        <f t="shared" si="6"/>
        <v>0</v>
      </c>
      <c r="W160" s="234">
        <f t="shared" si="6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0</v>
      </c>
      <c r="C161" s="268">
        <f t="shared" si="7"/>
        <v>0</v>
      </c>
      <c r="D161" s="268">
        <f t="shared" si="7"/>
        <v>0</v>
      </c>
      <c r="E161" s="268">
        <f t="shared" si="7"/>
        <v>0</v>
      </c>
      <c r="F161" s="268">
        <f t="shared" si="7"/>
        <v>0</v>
      </c>
      <c r="G161" s="268">
        <f t="shared" si="7"/>
        <v>0</v>
      </c>
      <c r="H161" s="268">
        <f t="shared" si="7"/>
        <v>0</v>
      </c>
      <c r="I161" s="268">
        <f t="shared" si="7"/>
        <v>0</v>
      </c>
      <c r="J161" s="268">
        <f t="shared" si="7"/>
        <v>0</v>
      </c>
      <c r="K161" s="268">
        <f t="shared" si="7"/>
        <v>0</v>
      </c>
      <c r="L161" s="268">
        <f t="shared" si="7"/>
        <v>0</v>
      </c>
      <c r="M161" s="268">
        <f t="shared" si="7"/>
        <v>0</v>
      </c>
      <c r="N161" s="268">
        <f t="shared" si="7"/>
        <v>0</v>
      </c>
      <c r="O161" s="268">
        <f t="shared" si="7"/>
        <v>0</v>
      </c>
      <c r="P161" s="268">
        <f t="shared" si="7"/>
        <v>0</v>
      </c>
      <c r="Q161" s="268">
        <f t="shared" si="7"/>
        <v>0</v>
      </c>
      <c r="R161" s="268">
        <f t="shared" si="7"/>
        <v>0</v>
      </c>
      <c r="S161" s="268">
        <f t="shared" si="7"/>
        <v>0</v>
      </c>
      <c r="T161" s="268">
        <f t="shared" si="7"/>
        <v>0</v>
      </c>
      <c r="U161" s="268">
        <f t="shared" si="7"/>
        <v>0</v>
      </c>
      <c r="V161" s="268">
        <f t="shared" si="7"/>
        <v>0</v>
      </c>
      <c r="W161" s="268">
        <f t="shared" si="7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0</v>
      </c>
      <c r="C162" s="269">
        <f t="shared" si="8"/>
        <v>0</v>
      </c>
      <c r="D162" s="269">
        <f t="shared" si="8"/>
        <v>0</v>
      </c>
      <c r="E162" s="269">
        <f t="shared" si="8"/>
        <v>0</v>
      </c>
      <c r="F162" s="269">
        <f t="shared" si="8"/>
        <v>0</v>
      </c>
      <c r="G162" s="269">
        <f t="shared" si="8"/>
        <v>0</v>
      </c>
      <c r="H162" s="269">
        <f t="shared" si="8"/>
        <v>0</v>
      </c>
      <c r="I162" s="269">
        <f t="shared" si="8"/>
        <v>0</v>
      </c>
      <c r="J162" s="269">
        <f t="shared" si="8"/>
        <v>0</v>
      </c>
      <c r="K162" s="269">
        <f t="shared" si="8"/>
        <v>0</v>
      </c>
      <c r="L162" s="269">
        <f t="shared" si="8"/>
        <v>0</v>
      </c>
      <c r="M162" s="269">
        <f t="shared" si="8"/>
        <v>0</v>
      </c>
      <c r="N162" s="269">
        <f t="shared" si="8"/>
        <v>0</v>
      </c>
      <c r="O162" s="269">
        <f t="shared" si="8"/>
        <v>0</v>
      </c>
      <c r="P162" s="269">
        <f t="shared" si="8"/>
        <v>0</v>
      </c>
      <c r="Q162" s="269">
        <f t="shared" si="8"/>
        <v>0</v>
      </c>
      <c r="R162" s="269">
        <f t="shared" si="8"/>
        <v>0</v>
      </c>
      <c r="S162" s="269">
        <f t="shared" si="8"/>
        <v>0</v>
      </c>
      <c r="T162" s="269">
        <f t="shared" si="8"/>
        <v>0</v>
      </c>
      <c r="U162" s="269">
        <f t="shared" si="8"/>
        <v>0</v>
      </c>
      <c r="V162" s="269">
        <f t="shared" si="8"/>
        <v>0</v>
      </c>
      <c r="W162" s="269">
        <f t="shared" si="8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0</v>
      </c>
      <c r="C163" s="269">
        <f t="shared" si="9"/>
        <v>0</v>
      </c>
      <c r="D163" s="269">
        <f t="shared" si="9"/>
        <v>0</v>
      </c>
      <c r="E163" s="269">
        <f t="shared" si="9"/>
        <v>0</v>
      </c>
      <c r="F163" s="269">
        <f t="shared" si="9"/>
        <v>0</v>
      </c>
      <c r="G163" s="269">
        <f t="shared" si="9"/>
        <v>0</v>
      </c>
      <c r="H163" s="269">
        <f t="shared" si="9"/>
        <v>0</v>
      </c>
      <c r="I163" s="269">
        <f t="shared" si="9"/>
        <v>0</v>
      </c>
      <c r="J163" s="269">
        <f t="shared" si="9"/>
        <v>0</v>
      </c>
      <c r="K163" s="269">
        <f t="shared" si="9"/>
        <v>0</v>
      </c>
      <c r="L163" s="269">
        <f t="shared" si="9"/>
        <v>0</v>
      </c>
      <c r="M163" s="269">
        <f t="shared" si="9"/>
        <v>0</v>
      </c>
      <c r="N163" s="269">
        <f t="shared" si="9"/>
        <v>0</v>
      </c>
      <c r="O163" s="269">
        <f t="shared" si="9"/>
        <v>0</v>
      </c>
      <c r="P163" s="269">
        <f t="shared" si="9"/>
        <v>0</v>
      </c>
      <c r="Q163" s="269">
        <f t="shared" si="9"/>
        <v>0</v>
      </c>
      <c r="R163" s="269">
        <f t="shared" si="9"/>
        <v>0</v>
      </c>
      <c r="S163" s="269">
        <f t="shared" si="9"/>
        <v>0</v>
      </c>
      <c r="T163" s="269">
        <f t="shared" si="9"/>
        <v>0</v>
      </c>
      <c r="U163" s="269">
        <f t="shared" si="9"/>
        <v>0</v>
      </c>
      <c r="V163" s="269">
        <f t="shared" si="9"/>
        <v>0</v>
      </c>
      <c r="W163" s="269">
        <f t="shared" si="9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0</v>
      </c>
      <c r="C164" s="269">
        <f t="shared" si="10"/>
        <v>0</v>
      </c>
      <c r="D164" s="269">
        <f t="shared" si="10"/>
        <v>0</v>
      </c>
      <c r="E164" s="269">
        <f t="shared" si="10"/>
        <v>0</v>
      </c>
      <c r="F164" s="269">
        <f t="shared" si="10"/>
        <v>0</v>
      </c>
      <c r="G164" s="269">
        <f t="shared" si="10"/>
        <v>0</v>
      </c>
      <c r="H164" s="269">
        <f t="shared" si="10"/>
        <v>0</v>
      </c>
      <c r="I164" s="269">
        <f t="shared" si="10"/>
        <v>0</v>
      </c>
      <c r="J164" s="269">
        <f t="shared" si="10"/>
        <v>0</v>
      </c>
      <c r="K164" s="269">
        <f t="shared" si="10"/>
        <v>0</v>
      </c>
      <c r="L164" s="269">
        <f t="shared" si="10"/>
        <v>0</v>
      </c>
      <c r="M164" s="269">
        <f t="shared" si="10"/>
        <v>0</v>
      </c>
      <c r="N164" s="269">
        <f t="shared" si="10"/>
        <v>0</v>
      </c>
      <c r="O164" s="269">
        <f t="shared" si="10"/>
        <v>0</v>
      </c>
      <c r="P164" s="269">
        <f t="shared" si="10"/>
        <v>0</v>
      </c>
      <c r="Q164" s="269">
        <f t="shared" si="10"/>
        <v>0</v>
      </c>
      <c r="R164" s="269">
        <f t="shared" si="10"/>
        <v>0</v>
      </c>
      <c r="S164" s="269">
        <f t="shared" si="10"/>
        <v>0</v>
      </c>
      <c r="T164" s="269">
        <f t="shared" si="10"/>
        <v>0</v>
      </c>
      <c r="U164" s="269">
        <f t="shared" si="10"/>
        <v>0</v>
      </c>
      <c r="V164" s="269">
        <f t="shared" si="10"/>
        <v>0</v>
      </c>
      <c r="W164" s="269">
        <f t="shared" si="10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0</v>
      </c>
      <c r="C165" s="270">
        <f t="shared" si="11"/>
        <v>0</v>
      </c>
      <c r="D165" s="270">
        <f t="shared" si="11"/>
        <v>0</v>
      </c>
      <c r="E165" s="270">
        <f t="shared" si="11"/>
        <v>0</v>
      </c>
      <c r="F165" s="270">
        <f t="shared" si="11"/>
        <v>0</v>
      </c>
      <c r="G165" s="270">
        <f t="shared" si="11"/>
        <v>0</v>
      </c>
      <c r="H165" s="270">
        <f t="shared" si="11"/>
        <v>0</v>
      </c>
      <c r="I165" s="270">
        <f t="shared" si="11"/>
        <v>0</v>
      </c>
      <c r="J165" s="270">
        <f t="shared" si="11"/>
        <v>0</v>
      </c>
      <c r="K165" s="270">
        <f t="shared" si="11"/>
        <v>0</v>
      </c>
      <c r="L165" s="270">
        <f t="shared" si="11"/>
        <v>0</v>
      </c>
      <c r="M165" s="270">
        <f t="shared" si="11"/>
        <v>0</v>
      </c>
      <c r="N165" s="270">
        <f t="shared" si="11"/>
        <v>0</v>
      </c>
      <c r="O165" s="270">
        <f t="shared" si="11"/>
        <v>0</v>
      </c>
      <c r="P165" s="270">
        <f t="shared" si="11"/>
        <v>0</v>
      </c>
      <c r="Q165" s="270">
        <f t="shared" si="11"/>
        <v>0</v>
      </c>
      <c r="R165" s="270">
        <f t="shared" si="11"/>
        <v>0</v>
      </c>
      <c r="S165" s="270">
        <f t="shared" si="11"/>
        <v>0</v>
      </c>
      <c r="T165" s="270">
        <f t="shared" si="11"/>
        <v>0</v>
      </c>
      <c r="U165" s="270">
        <f t="shared" si="11"/>
        <v>0</v>
      </c>
      <c r="V165" s="270">
        <f t="shared" si="11"/>
        <v>0</v>
      </c>
      <c r="W165" s="270">
        <f t="shared" si="11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</v>
      </c>
      <c r="C166" s="319">
        <f t="shared" si="12"/>
        <v>0</v>
      </c>
      <c r="D166" s="319">
        <f t="shared" si="12"/>
        <v>0</v>
      </c>
      <c r="E166" s="319">
        <f t="shared" si="12"/>
        <v>0</v>
      </c>
      <c r="F166" s="319">
        <f t="shared" si="12"/>
        <v>0</v>
      </c>
      <c r="G166" s="319">
        <f t="shared" si="12"/>
        <v>0</v>
      </c>
      <c r="H166" s="319">
        <f t="shared" si="12"/>
        <v>0</v>
      </c>
      <c r="I166" s="319">
        <f t="shared" si="12"/>
        <v>0</v>
      </c>
      <c r="J166" s="319">
        <f t="shared" si="12"/>
        <v>0</v>
      </c>
      <c r="K166" s="319">
        <f t="shared" si="12"/>
        <v>0</v>
      </c>
      <c r="L166" s="319">
        <f t="shared" si="12"/>
        <v>0</v>
      </c>
      <c r="M166" s="319">
        <f t="shared" si="12"/>
        <v>0</v>
      </c>
      <c r="N166" s="319">
        <f t="shared" si="12"/>
        <v>0</v>
      </c>
      <c r="O166" s="319">
        <f t="shared" si="12"/>
        <v>0</v>
      </c>
      <c r="P166" s="319">
        <f t="shared" si="12"/>
        <v>0</v>
      </c>
      <c r="Q166" s="319">
        <f t="shared" si="12"/>
        <v>0</v>
      </c>
      <c r="R166" s="319">
        <f t="shared" si="12"/>
        <v>0</v>
      </c>
      <c r="S166" s="319">
        <f t="shared" si="12"/>
        <v>0</v>
      </c>
      <c r="T166" s="319">
        <f t="shared" si="12"/>
        <v>0</v>
      </c>
      <c r="U166" s="319">
        <f t="shared" si="12"/>
        <v>0</v>
      </c>
      <c r="V166" s="319">
        <f t="shared" si="12"/>
        <v>0</v>
      </c>
      <c r="W166" s="319">
        <f t="shared" si="12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</v>
      </c>
      <c r="C167" s="271">
        <f t="shared" si="13"/>
        <v>0</v>
      </c>
      <c r="D167" s="271">
        <f t="shared" si="13"/>
        <v>0</v>
      </c>
      <c r="E167" s="271">
        <f t="shared" si="13"/>
        <v>0</v>
      </c>
      <c r="F167" s="271">
        <f t="shared" si="13"/>
        <v>0</v>
      </c>
      <c r="G167" s="271">
        <f t="shared" si="13"/>
        <v>0</v>
      </c>
      <c r="H167" s="271">
        <f t="shared" si="13"/>
        <v>0</v>
      </c>
      <c r="I167" s="271">
        <f t="shared" si="13"/>
        <v>0</v>
      </c>
      <c r="J167" s="271">
        <f t="shared" si="13"/>
        <v>0</v>
      </c>
      <c r="K167" s="271">
        <f t="shared" si="13"/>
        <v>0</v>
      </c>
      <c r="L167" s="271">
        <f t="shared" si="13"/>
        <v>0</v>
      </c>
      <c r="M167" s="271">
        <f t="shared" si="13"/>
        <v>0</v>
      </c>
      <c r="N167" s="271">
        <f t="shared" si="13"/>
        <v>0</v>
      </c>
      <c r="O167" s="271">
        <f t="shared" si="13"/>
        <v>0</v>
      </c>
      <c r="P167" s="271">
        <f t="shared" si="13"/>
        <v>0</v>
      </c>
      <c r="Q167" s="271">
        <f t="shared" si="13"/>
        <v>0</v>
      </c>
      <c r="R167" s="271">
        <f t="shared" si="13"/>
        <v>0</v>
      </c>
      <c r="S167" s="271">
        <f t="shared" si="13"/>
        <v>0</v>
      </c>
      <c r="T167" s="271">
        <f t="shared" si="13"/>
        <v>0</v>
      </c>
      <c r="U167" s="271">
        <f t="shared" si="13"/>
        <v>0</v>
      </c>
      <c r="V167" s="271">
        <f t="shared" si="13"/>
        <v>0</v>
      </c>
      <c r="W167" s="271">
        <f t="shared" si="13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</v>
      </c>
      <c r="C168" s="271">
        <f t="shared" si="14"/>
        <v>0</v>
      </c>
      <c r="D168" s="271">
        <f t="shared" si="14"/>
        <v>0</v>
      </c>
      <c r="E168" s="271">
        <f t="shared" si="14"/>
        <v>0</v>
      </c>
      <c r="F168" s="271">
        <f t="shared" si="14"/>
        <v>0</v>
      </c>
      <c r="G168" s="271">
        <f t="shared" si="14"/>
        <v>0</v>
      </c>
      <c r="H168" s="271">
        <f t="shared" si="14"/>
        <v>0</v>
      </c>
      <c r="I168" s="271">
        <f t="shared" si="14"/>
        <v>0</v>
      </c>
      <c r="J168" s="271">
        <f t="shared" si="14"/>
        <v>0</v>
      </c>
      <c r="K168" s="271">
        <f t="shared" si="14"/>
        <v>0</v>
      </c>
      <c r="L168" s="271">
        <f t="shared" si="14"/>
        <v>0</v>
      </c>
      <c r="M168" s="271">
        <f t="shared" si="14"/>
        <v>0</v>
      </c>
      <c r="N168" s="271">
        <f t="shared" si="14"/>
        <v>0</v>
      </c>
      <c r="O168" s="271">
        <f t="shared" si="14"/>
        <v>0</v>
      </c>
      <c r="P168" s="271">
        <f t="shared" si="14"/>
        <v>0</v>
      </c>
      <c r="Q168" s="271">
        <f t="shared" si="14"/>
        <v>0</v>
      </c>
      <c r="R168" s="271">
        <f t="shared" si="14"/>
        <v>0</v>
      </c>
      <c r="S168" s="271">
        <f t="shared" si="14"/>
        <v>0</v>
      </c>
      <c r="T168" s="271">
        <f t="shared" si="14"/>
        <v>0</v>
      </c>
      <c r="U168" s="271">
        <f t="shared" si="14"/>
        <v>0</v>
      </c>
      <c r="V168" s="271">
        <f t="shared" si="14"/>
        <v>0</v>
      </c>
      <c r="W168" s="271">
        <f t="shared" si="14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</v>
      </c>
      <c r="C169" s="320">
        <f t="shared" si="15"/>
        <v>0</v>
      </c>
      <c r="D169" s="320">
        <f t="shared" si="15"/>
        <v>0</v>
      </c>
      <c r="E169" s="320">
        <f t="shared" si="15"/>
        <v>0</v>
      </c>
      <c r="F169" s="320">
        <f t="shared" si="15"/>
        <v>0</v>
      </c>
      <c r="G169" s="320">
        <f t="shared" si="15"/>
        <v>0</v>
      </c>
      <c r="H169" s="320">
        <f t="shared" si="15"/>
        <v>0</v>
      </c>
      <c r="I169" s="320">
        <f t="shared" si="15"/>
        <v>0</v>
      </c>
      <c r="J169" s="320">
        <f t="shared" si="15"/>
        <v>0</v>
      </c>
      <c r="K169" s="320">
        <f t="shared" si="15"/>
        <v>0</v>
      </c>
      <c r="L169" s="320">
        <f t="shared" si="15"/>
        <v>0</v>
      </c>
      <c r="M169" s="320">
        <f t="shared" si="15"/>
        <v>0</v>
      </c>
      <c r="N169" s="320">
        <f t="shared" si="15"/>
        <v>0</v>
      </c>
      <c r="O169" s="320">
        <f t="shared" si="15"/>
        <v>0</v>
      </c>
      <c r="P169" s="320">
        <f t="shared" si="15"/>
        <v>0</v>
      </c>
      <c r="Q169" s="320">
        <f t="shared" si="15"/>
        <v>0</v>
      </c>
      <c r="R169" s="320">
        <f t="shared" si="15"/>
        <v>0</v>
      </c>
      <c r="S169" s="320">
        <f t="shared" si="15"/>
        <v>0</v>
      </c>
      <c r="T169" s="320">
        <f t="shared" si="15"/>
        <v>0</v>
      </c>
      <c r="U169" s="320">
        <f t="shared" si="15"/>
        <v>0</v>
      </c>
      <c r="V169" s="320">
        <f t="shared" si="15"/>
        <v>0</v>
      </c>
      <c r="W169" s="320">
        <f t="shared" si="15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0</v>
      </c>
      <c r="C170" s="320">
        <f t="shared" si="16"/>
        <v>0</v>
      </c>
      <c r="D170" s="320">
        <f t="shared" si="16"/>
        <v>0</v>
      </c>
      <c r="E170" s="320">
        <f t="shared" si="16"/>
        <v>0</v>
      </c>
      <c r="F170" s="320">
        <f t="shared" si="16"/>
        <v>0</v>
      </c>
      <c r="G170" s="320">
        <f t="shared" si="16"/>
        <v>0</v>
      </c>
      <c r="H170" s="320">
        <f t="shared" si="16"/>
        <v>0</v>
      </c>
      <c r="I170" s="320">
        <f t="shared" si="16"/>
        <v>0</v>
      </c>
      <c r="J170" s="320">
        <f t="shared" si="16"/>
        <v>0</v>
      </c>
      <c r="K170" s="320">
        <f t="shared" si="16"/>
        <v>0</v>
      </c>
      <c r="L170" s="320">
        <f t="shared" si="16"/>
        <v>0</v>
      </c>
      <c r="M170" s="320">
        <f t="shared" si="16"/>
        <v>0</v>
      </c>
      <c r="N170" s="320">
        <f t="shared" si="16"/>
        <v>0</v>
      </c>
      <c r="O170" s="320">
        <f t="shared" si="16"/>
        <v>0</v>
      </c>
      <c r="P170" s="320">
        <f t="shared" si="16"/>
        <v>0</v>
      </c>
      <c r="Q170" s="320">
        <f t="shared" si="16"/>
        <v>0</v>
      </c>
      <c r="R170" s="320">
        <f t="shared" si="16"/>
        <v>0</v>
      </c>
      <c r="S170" s="320">
        <f t="shared" si="16"/>
        <v>0</v>
      </c>
      <c r="T170" s="320">
        <f t="shared" si="16"/>
        <v>0</v>
      </c>
      <c r="U170" s="320">
        <f t="shared" si="16"/>
        <v>0</v>
      </c>
      <c r="V170" s="320">
        <f t="shared" si="16"/>
        <v>0</v>
      </c>
      <c r="W170" s="320">
        <f t="shared" si="16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0</v>
      </c>
      <c r="C171" s="271">
        <f t="shared" si="17"/>
        <v>0</v>
      </c>
      <c r="D171" s="271">
        <f t="shared" si="17"/>
        <v>0</v>
      </c>
      <c r="E171" s="271">
        <f t="shared" si="17"/>
        <v>0</v>
      </c>
      <c r="F171" s="271">
        <f t="shared" si="17"/>
        <v>0</v>
      </c>
      <c r="G171" s="271">
        <f t="shared" si="17"/>
        <v>0</v>
      </c>
      <c r="H171" s="271">
        <f t="shared" si="17"/>
        <v>0</v>
      </c>
      <c r="I171" s="271">
        <f t="shared" si="17"/>
        <v>0</v>
      </c>
      <c r="J171" s="271">
        <f t="shared" si="17"/>
        <v>0</v>
      </c>
      <c r="K171" s="271">
        <f t="shared" si="17"/>
        <v>0</v>
      </c>
      <c r="L171" s="271">
        <f t="shared" si="17"/>
        <v>0</v>
      </c>
      <c r="M171" s="271">
        <f t="shared" si="17"/>
        <v>0</v>
      </c>
      <c r="N171" s="271">
        <f t="shared" si="17"/>
        <v>0</v>
      </c>
      <c r="O171" s="271">
        <f t="shared" si="17"/>
        <v>0</v>
      </c>
      <c r="P171" s="271">
        <f t="shared" si="17"/>
        <v>0</v>
      </c>
      <c r="Q171" s="271">
        <f t="shared" si="17"/>
        <v>0</v>
      </c>
      <c r="R171" s="271">
        <f t="shared" si="17"/>
        <v>0</v>
      </c>
      <c r="S171" s="271">
        <f t="shared" si="17"/>
        <v>0</v>
      </c>
      <c r="T171" s="271">
        <f t="shared" si="17"/>
        <v>0</v>
      </c>
      <c r="U171" s="271">
        <f t="shared" si="17"/>
        <v>0</v>
      </c>
      <c r="V171" s="271">
        <f t="shared" si="17"/>
        <v>0</v>
      </c>
      <c r="W171" s="271">
        <f t="shared" si="17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0</v>
      </c>
      <c r="C172" s="320">
        <f t="shared" si="18"/>
        <v>0</v>
      </c>
      <c r="D172" s="320">
        <f t="shared" si="18"/>
        <v>0</v>
      </c>
      <c r="E172" s="320">
        <f t="shared" si="18"/>
        <v>0</v>
      </c>
      <c r="F172" s="320">
        <f t="shared" si="18"/>
        <v>0</v>
      </c>
      <c r="G172" s="320">
        <f t="shared" si="18"/>
        <v>0</v>
      </c>
      <c r="H172" s="320">
        <f t="shared" si="18"/>
        <v>0</v>
      </c>
      <c r="I172" s="320">
        <f t="shared" si="18"/>
        <v>0</v>
      </c>
      <c r="J172" s="320">
        <f t="shared" si="18"/>
        <v>0</v>
      </c>
      <c r="K172" s="320">
        <f t="shared" si="18"/>
        <v>0</v>
      </c>
      <c r="L172" s="320">
        <f t="shared" si="18"/>
        <v>0</v>
      </c>
      <c r="M172" s="320">
        <f t="shared" si="18"/>
        <v>0</v>
      </c>
      <c r="N172" s="320">
        <f t="shared" si="18"/>
        <v>0</v>
      </c>
      <c r="O172" s="320">
        <f t="shared" si="18"/>
        <v>0</v>
      </c>
      <c r="P172" s="320">
        <f t="shared" si="18"/>
        <v>0</v>
      </c>
      <c r="Q172" s="320">
        <f t="shared" si="18"/>
        <v>0</v>
      </c>
      <c r="R172" s="320">
        <f t="shared" si="18"/>
        <v>0</v>
      </c>
      <c r="S172" s="320">
        <f t="shared" si="18"/>
        <v>0</v>
      </c>
      <c r="T172" s="320">
        <f t="shared" si="18"/>
        <v>0</v>
      </c>
      <c r="U172" s="320">
        <f t="shared" si="18"/>
        <v>0</v>
      </c>
      <c r="V172" s="320">
        <f t="shared" si="18"/>
        <v>0</v>
      </c>
      <c r="W172" s="320">
        <f t="shared" si="18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0</v>
      </c>
      <c r="C173" s="320">
        <f t="shared" si="19"/>
        <v>0</v>
      </c>
      <c r="D173" s="320">
        <f t="shared" si="19"/>
        <v>0</v>
      </c>
      <c r="E173" s="320">
        <f t="shared" si="19"/>
        <v>0</v>
      </c>
      <c r="F173" s="320">
        <f t="shared" si="19"/>
        <v>0</v>
      </c>
      <c r="G173" s="320">
        <f t="shared" si="19"/>
        <v>0</v>
      </c>
      <c r="H173" s="320">
        <f t="shared" si="19"/>
        <v>0</v>
      </c>
      <c r="I173" s="320">
        <f t="shared" si="19"/>
        <v>0</v>
      </c>
      <c r="J173" s="320">
        <f t="shared" si="19"/>
        <v>0</v>
      </c>
      <c r="K173" s="320">
        <f t="shared" si="19"/>
        <v>0</v>
      </c>
      <c r="L173" s="320">
        <f t="shared" si="19"/>
        <v>0</v>
      </c>
      <c r="M173" s="320">
        <f t="shared" si="19"/>
        <v>0</v>
      </c>
      <c r="N173" s="320">
        <f t="shared" si="19"/>
        <v>0</v>
      </c>
      <c r="O173" s="320">
        <f t="shared" si="19"/>
        <v>0</v>
      </c>
      <c r="P173" s="320">
        <f t="shared" si="19"/>
        <v>0</v>
      </c>
      <c r="Q173" s="320">
        <f t="shared" si="19"/>
        <v>0</v>
      </c>
      <c r="R173" s="320">
        <f t="shared" si="19"/>
        <v>0</v>
      </c>
      <c r="S173" s="320">
        <f t="shared" si="19"/>
        <v>0</v>
      </c>
      <c r="T173" s="320">
        <f t="shared" si="19"/>
        <v>0</v>
      </c>
      <c r="U173" s="320">
        <f t="shared" si="19"/>
        <v>0</v>
      </c>
      <c r="V173" s="320">
        <f t="shared" si="19"/>
        <v>0</v>
      </c>
      <c r="W173" s="320">
        <f t="shared" si="19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0</v>
      </c>
      <c r="C174" s="320">
        <f t="shared" si="20"/>
        <v>0</v>
      </c>
      <c r="D174" s="320">
        <f t="shared" si="20"/>
        <v>0</v>
      </c>
      <c r="E174" s="320">
        <f t="shared" si="20"/>
        <v>0</v>
      </c>
      <c r="F174" s="320">
        <f t="shared" si="20"/>
        <v>0</v>
      </c>
      <c r="G174" s="320">
        <f t="shared" si="20"/>
        <v>0</v>
      </c>
      <c r="H174" s="320">
        <f t="shared" si="20"/>
        <v>0</v>
      </c>
      <c r="I174" s="320">
        <f t="shared" si="20"/>
        <v>0</v>
      </c>
      <c r="J174" s="320">
        <f t="shared" si="20"/>
        <v>0</v>
      </c>
      <c r="K174" s="320">
        <f t="shared" si="20"/>
        <v>0</v>
      </c>
      <c r="L174" s="320">
        <f t="shared" si="20"/>
        <v>0</v>
      </c>
      <c r="M174" s="320">
        <f t="shared" si="20"/>
        <v>0</v>
      </c>
      <c r="N174" s="320">
        <f t="shared" si="20"/>
        <v>0</v>
      </c>
      <c r="O174" s="320">
        <f t="shared" si="20"/>
        <v>0</v>
      </c>
      <c r="P174" s="320">
        <f t="shared" si="20"/>
        <v>0</v>
      </c>
      <c r="Q174" s="320">
        <f t="shared" si="20"/>
        <v>0</v>
      </c>
      <c r="R174" s="320">
        <f t="shared" si="20"/>
        <v>0</v>
      </c>
      <c r="S174" s="320">
        <f t="shared" si="20"/>
        <v>0</v>
      </c>
      <c r="T174" s="320">
        <f t="shared" si="20"/>
        <v>0</v>
      </c>
      <c r="U174" s="320">
        <f t="shared" si="20"/>
        <v>0</v>
      </c>
      <c r="V174" s="320">
        <f t="shared" si="20"/>
        <v>0</v>
      </c>
      <c r="W174" s="320">
        <f t="shared" si="20"/>
        <v>0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0</v>
      </c>
      <c r="C175" s="321">
        <f t="shared" si="21"/>
        <v>0</v>
      </c>
      <c r="D175" s="321">
        <f t="shared" si="21"/>
        <v>0</v>
      </c>
      <c r="E175" s="321">
        <f t="shared" si="21"/>
        <v>0</v>
      </c>
      <c r="F175" s="321">
        <f t="shared" si="21"/>
        <v>0</v>
      </c>
      <c r="G175" s="321">
        <f t="shared" si="21"/>
        <v>0</v>
      </c>
      <c r="H175" s="321">
        <f t="shared" si="21"/>
        <v>0</v>
      </c>
      <c r="I175" s="321">
        <f t="shared" si="21"/>
        <v>0</v>
      </c>
      <c r="J175" s="321">
        <f t="shared" si="21"/>
        <v>0</v>
      </c>
      <c r="K175" s="321">
        <f t="shared" si="21"/>
        <v>0</v>
      </c>
      <c r="L175" s="321">
        <f t="shared" si="21"/>
        <v>0</v>
      </c>
      <c r="M175" s="321">
        <f t="shared" si="21"/>
        <v>0</v>
      </c>
      <c r="N175" s="321">
        <f t="shared" si="21"/>
        <v>0</v>
      </c>
      <c r="O175" s="321">
        <f t="shared" si="21"/>
        <v>0</v>
      </c>
      <c r="P175" s="321">
        <f t="shared" si="21"/>
        <v>0</v>
      </c>
      <c r="Q175" s="321">
        <f t="shared" si="21"/>
        <v>0</v>
      </c>
      <c r="R175" s="321">
        <f t="shared" si="21"/>
        <v>0</v>
      </c>
      <c r="S175" s="321">
        <f t="shared" si="21"/>
        <v>0</v>
      </c>
      <c r="T175" s="321">
        <f t="shared" si="21"/>
        <v>0</v>
      </c>
      <c r="U175" s="321">
        <f t="shared" si="21"/>
        <v>0</v>
      </c>
      <c r="V175" s="321">
        <f t="shared" si="21"/>
        <v>0</v>
      </c>
      <c r="W175" s="321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1</v>
      </c>
      <c r="D178" s="234">
        <f t="shared" si="22"/>
        <v>0.99999999999999978</v>
      </c>
      <c r="E178" s="234">
        <f t="shared" si="22"/>
        <v>1</v>
      </c>
      <c r="F178" s="234">
        <f t="shared" si="22"/>
        <v>0.99999999999999989</v>
      </c>
      <c r="G178" s="234">
        <f t="shared" si="22"/>
        <v>1</v>
      </c>
      <c r="H178" s="234">
        <f t="shared" si="22"/>
        <v>0.99999999999999989</v>
      </c>
      <c r="I178" s="234">
        <f t="shared" si="22"/>
        <v>1</v>
      </c>
      <c r="J178" s="234">
        <f t="shared" si="22"/>
        <v>0.99999999999999978</v>
      </c>
      <c r="K178" s="234">
        <f t="shared" si="22"/>
        <v>0.99999999999999978</v>
      </c>
      <c r="L178" s="234">
        <f t="shared" si="22"/>
        <v>1</v>
      </c>
      <c r="M178" s="234">
        <f t="shared" si="22"/>
        <v>1</v>
      </c>
      <c r="N178" s="234">
        <f t="shared" si="22"/>
        <v>1.0000000000000002</v>
      </c>
      <c r="O178" s="234">
        <f t="shared" si="22"/>
        <v>1</v>
      </c>
      <c r="P178" s="234">
        <f t="shared" si="22"/>
        <v>1.0000000000000002</v>
      </c>
      <c r="Q178" s="234">
        <f t="shared" si="22"/>
        <v>0.99999999999999989</v>
      </c>
      <c r="R178" s="234">
        <f t="shared" si="22"/>
        <v>0.99999999999999989</v>
      </c>
      <c r="S178" s="234">
        <f t="shared" si="22"/>
        <v>0.99999999999999989</v>
      </c>
      <c r="T178" s="234">
        <f t="shared" si="22"/>
        <v>0.99999999999999967</v>
      </c>
      <c r="U178" s="234">
        <f t="shared" si="22"/>
        <v>1.0000000000000007</v>
      </c>
      <c r="V178" s="234">
        <f t="shared" si="22"/>
        <v>0.99999999999999956</v>
      </c>
      <c r="W178" s="234">
        <f t="shared" si="22"/>
        <v>0.99999999999999967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1.4909005432557016E-2</v>
      </c>
      <c r="C179" s="268">
        <f t="shared" si="23"/>
        <v>1.4909005432557011E-2</v>
      </c>
      <c r="D179" s="268">
        <f t="shared" si="23"/>
        <v>1.4909005432557009E-2</v>
      </c>
      <c r="E179" s="268">
        <f t="shared" si="23"/>
        <v>1.4909005432557009E-2</v>
      </c>
      <c r="F179" s="268">
        <f t="shared" si="23"/>
        <v>1.4909005432557004E-2</v>
      </c>
      <c r="G179" s="268">
        <f t="shared" si="23"/>
        <v>1.4909005432557009E-2</v>
      </c>
      <c r="H179" s="268">
        <f t="shared" si="23"/>
        <v>1.4909005432557016E-2</v>
      </c>
      <c r="I179" s="268">
        <f t="shared" si="23"/>
        <v>1.4909005432557023E-2</v>
      </c>
      <c r="J179" s="268">
        <f t="shared" si="23"/>
        <v>1.4909005432557012E-2</v>
      </c>
      <c r="K179" s="268">
        <f t="shared" si="23"/>
        <v>1.4909005432557012E-2</v>
      </c>
      <c r="L179" s="268">
        <f t="shared" si="23"/>
        <v>1.4909005432557012E-2</v>
      </c>
      <c r="M179" s="268">
        <f t="shared" si="23"/>
        <v>1.4909005432557012E-2</v>
      </c>
      <c r="N179" s="268">
        <f t="shared" si="23"/>
        <v>1.0076359636398418E-2</v>
      </c>
      <c r="O179" s="268">
        <f t="shared" si="23"/>
        <v>1.4909005432557011E-2</v>
      </c>
      <c r="P179" s="268">
        <f t="shared" si="23"/>
        <v>7.361877086663182E-3</v>
      </c>
      <c r="Q179" s="268">
        <f t="shared" si="23"/>
        <v>7.3413461910980188E-3</v>
      </c>
      <c r="R179" s="268">
        <f t="shared" si="23"/>
        <v>8.3054624482849556E-3</v>
      </c>
      <c r="S179" s="268">
        <f t="shared" si="23"/>
        <v>8.2088982910498657E-3</v>
      </c>
      <c r="T179" s="268">
        <f t="shared" si="23"/>
        <v>8.3526234515188865E-3</v>
      </c>
      <c r="U179" s="268">
        <f t="shared" si="23"/>
        <v>8.404071436756512E-3</v>
      </c>
      <c r="V179" s="268">
        <f t="shared" si="23"/>
        <v>8.6424558712716228E-3</v>
      </c>
      <c r="W179" s="268">
        <f t="shared" si="23"/>
        <v>9.1091870187002908E-3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3.147290077865509E-2</v>
      </c>
      <c r="C180" s="269">
        <f t="shared" si="24"/>
        <v>3.147290077865509E-2</v>
      </c>
      <c r="D180" s="269">
        <f t="shared" si="24"/>
        <v>3.1472900778655083E-2</v>
      </c>
      <c r="E180" s="269">
        <f t="shared" si="24"/>
        <v>3.1472900778655097E-2</v>
      </c>
      <c r="F180" s="269">
        <f t="shared" si="24"/>
        <v>3.147290077865509E-2</v>
      </c>
      <c r="G180" s="269">
        <f t="shared" si="24"/>
        <v>3.1472900778655104E-2</v>
      </c>
      <c r="H180" s="269">
        <f t="shared" si="24"/>
        <v>3.1472900778655083E-2</v>
      </c>
      <c r="I180" s="269">
        <f t="shared" si="24"/>
        <v>3.1472900778655104E-2</v>
      </c>
      <c r="J180" s="269">
        <f t="shared" si="24"/>
        <v>3.1472900778655083E-2</v>
      </c>
      <c r="K180" s="269">
        <f t="shared" si="24"/>
        <v>3.1472900778655083E-2</v>
      </c>
      <c r="L180" s="269">
        <f t="shared" si="24"/>
        <v>3.1472900778655104E-2</v>
      </c>
      <c r="M180" s="269">
        <f t="shared" si="24"/>
        <v>3.147290077865509E-2</v>
      </c>
      <c r="N180" s="269">
        <f t="shared" si="24"/>
        <v>2.1271188643736505E-2</v>
      </c>
      <c r="O180" s="269">
        <f t="shared" si="24"/>
        <v>3.1472900778655097E-2</v>
      </c>
      <c r="P180" s="269">
        <f t="shared" si="24"/>
        <v>1.5742100103404939E-2</v>
      </c>
      <c r="Q180" s="269">
        <f t="shared" si="24"/>
        <v>1.5809874807374814E-2</v>
      </c>
      <c r="R180" s="269">
        <f t="shared" si="24"/>
        <v>1.7943691808059839E-2</v>
      </c>
      <c r="S180" s="269">
        <f t="shared" si="24"/>
        <v>1.7575120861779321E-2</v>
      </c>
      <c r="T180" s="269">
        <f t="shared" si="24"/>
        <v>1.7966020275519506E-2</v>
      </c>
      <c r="U180" s="269">
        <f t="shared" si="24"/>
        <v>1.7957534203277181E-2</v>
      </c>
      <c r="V180" s="269">
        <f t="shared" si="24"/>
        <v>1.8263870984665746E-2</v>
      </c>
      <c r="W180" s="269">
        <f t="shared" si="24"/>
        <v>1.9431951830677061E-2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0.18736183222694242</v>
      </c>
      <c r="C181" s="269">
        <f t="shared" si="25"/>
        <v>0.18736183222694244</v>
      </c>
      <c r="D181" s="269">
        <f t="shared" si="25"/>
        <v>0.18736183222694244</v>
      </c>
      <c r="E181" s="269">
        <f t="shared" si="25"/>
        <v>0.18736183222694236</v>
      </c>
      <c r="F181" s="269">
        <f t="shared" si="25"/>
        <v>0.18736183222694236</v>
      </c>
      <c r="G181" s="269">
        <f t="shared" si="25"/>
        <v>0.18736183222694242</v>
      </c>
      <c r="H181" s="269">
        <f t="shared" si="25"/>
        <v>0.18736183222694239</v>
      </c>
      <c r="I181" s="269">
        <f t="shared" si="25"/>
        <v>0.18736183222694236</v>
      </c>
      <c r="J181" s="269">
        <f t="shared" si="25"/>
        <v>0.18736183222694242</v>
      </c>
      <c r="K181" s="269">
        <f t="shared" si="25"/>
        <v>0.18736183222694242</v>
      </c>
      <c r="L181" s="269">
        <f t="shared" si="25"/>
        <v>0.18736183222694244</v>
      </c>
      <c r="M181" s="269">
        <f t="shared" si="25"/>
        <v>0.1873618322269425</v>
      </c>
      <c r="N181" s="269">
        <f t="shared" si="25"/>
        <v>0.1266298555053528</v>
      </c>
      <c r="O181" s="269">
        <f t="shared" si="25"/>
        <v>0.18736183222694239</v>
      </c>
      <c r="P181" s="269">
        <f t="shared" si="25"/>
        <v>9.2346569811909432E-2</v>
      </c>
      <c r="Q181" s="269">
        <f t="shared" si="25"/>
        <v>9.1942625210857193E-2</v>
      </c>
      <c r="R181" s="269">
        <f t="shared" si="25"/>
        <v>0.10387365645290607</v>
      </c>
      <c r="S181" s="269">
        <f t="shared" si="25"/>
        <v>0.10254252393925099</v>
      </c>
      <c r="T181" s="269">
        <f t="shared" si="25"/>
        <v>0.10422816351269272</v>
      </c>
      <c r="U181" s="269">
        <f t="shared" si="25"/>
        <v>0.10477338972738431</v>
      </c>
      <c r="V181" s="269">
        <f t="shared" si="25"/>
        <v>0.10765784164311813</v>
      </c>
      <c r="W181" s="269">
        <f t="shared" si="25"/>
        <v>0.11339057580170356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0.22173687524687408</v>
      </c>
      <c r="C182" s="269">
        <f t="shared" si="26"/>
        <v>0.22173687524687402</v>
      </c>
      <c r="D182" s="269">
        <f t="shared" si="26"/>
        <v>0.22173687524687399</v>
      </c>
      <c r="E182" s="269">
        <f t="shared" si="26"/>
        <v>0.22173687524687405</v>
      </c>
      <c r="F182" s="269">
        <f t="shared" si="26"/>
        <v>0.22173687524687397</v>
      </c>
      <c r="G182" s="269">
        <f t="shared" si="26"/>
        <v>0.22173687524687399</v>
      </c>
      <c r="H182" s="269">
        <f t="shared" si="26"/>
        <v>0.22173687524687397</v>
      </c>
      <c r="I182" s="269">
        <f t="shared" si="26"/>
        <v>0.22173687524687399</v>
      </c>
      <c r="J182" s="269">
        <f t="shared" si="26"/>
        <v>0.22173687524687402</v>
      </c>
      <c r="K182" s="269">
        <f t="shared" si="26"/>
        <v>0.22173687524687402</v>
      </c>
      <c r="L182" s="269">
        <f t="shared" si="26"/>
        <v>0.22173687524687399</v>
      </c>
      <c r="M182" s="269">
        <f t="shared" si="26"/>
        <v>0.22173687524687416</v>
      </c>
      <c r="N182" s="269">
        <f t="shared" si="26"/>
        <v>0.14986247806709083</v>
      </c>
      <c r="O182" s="269">
        <f t="shared" si="26"/>
        <v>0.2217368752468741</v>
      </c>
      <c r="P182" s="269">
        <f t="shared" si="26"/>
        <v>0.11090824170614197</v>
      </c>
      <c r="Q182" s="269">
        <f t="shared" si="26"/>
        <v>0.1113857366528186</v>
      </c>
      <c r="R182" s="269">
        <f t="shared" si="26"/>
        <v>0.12641917501962599</v>
      </c>
      <c r="S182" s="269">
        <f t="shared" si="26"/>
        <v>0.12382247220822028</v>
      </c>
      <c r="T182" s="269">
        <f t="shared" si="26"/>
        <v>0.12657648637260158</v>
      </c>
      <c r="U182" s="269">
        <f t="shared" si="26"/>
        <v>0.12651669921934977</v>
      </c>
      <c r="V182" s="269">
        <f t="shared" si="26"/>
        <v>0.12867494199322058</v>
      </c>
      <c r="W182" s="269">
        <f t="shared" si="26"/>
        <v>0.13690445342757585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7.3619019160860513E-2</v>
      </c>
      <c r="C183" s="270">
        <f t="shared" si="27"/>
        <v>7.3619019160860513E-2</v>
      </c>
      <c r="D183" s="270">
        <f t="shared" si="27"/>
        <v>7.3619019160860499E-2</v>
      </c>
      <c r="E183" s="270">
        <f t="shared" si="27"/>
        <v>7.3619019160860485E-2</v>
      </c>
      <c r="F183" s="270">
        <f t="shared" si="27"/>
        <v>7.3619019160860499E-2</v>
      </c>
      <c r="G183" s="270">
        <f t="shared" si="27"/>
        <v>7.3619019160860485E-2</v>
      </c>
      <c r="H183" s="270">
        <f t="shared" si="27"/>
        <v>7.3619019160860527E-2</v>
      </c>
      <c r="I183" s="270">
        <f t="shared" si="27"/>
        <v>7.3619019160860472E-2</v>
      </c>
      <c r="J183" s="270">
        <f t="shared" si="27"/>
        <v>7.3619019160860499E-2</v>
      </c>
      <c r="K183" s="270">
        <f t="shared" si="27"/>
        <v>7.3619019160860499E-2</v>
      </c>
      <c r="L183" s="270">
        <f t="shared" si="27"/>
        <v>7.3619019160860527E-2</v>
      </c>
      <c r="M183" s="270">
        <f t="shared" si="27"/>
        <v>7.3619019160860485E-2</v>
      </c>
      <c r="N183" s="270">
        <f t="shared" si="27"/>
        <v>4.4866721485674735E-2</v>
      </c>
      <c r="O183" s="270">
        <f t="shared" si="27"/>
        <v>7.3619019160860499E-2</v>
      </c>
      <c r="P183" s="270">
        <f t="shared" si="27"/>
        <v>3.5650581234082795E-2</v>
      </c>
      <c r="Q183" s="270">
        <f t="shared" si="27"/>
        <v>3.6152647228421243E-2</v>
      </c>
      <c r="R183" s="270">
        <f t="shared" si="27"/>
        <v>4.0129609709332943E-2</v>
      </c>
      <c r="S183" s="270">
        <f t="shared" si="27"/>
        <v>3.9287232912363843E-2</v>
      </c>
      <c r="T183" s="270">
        <f t="shared" si="27"/>
        <v>8.2148333967077158E-2</v>
      </c>
      <c r="U183" s="270">
        <f t="shared" si="27"/>
        <v>7.972237133892783E-2</v>
      </c>
      <c r="V183" s="270">
        <f t="shared" si="27"/>
        <v>8.1730425750725227E-2</v>
      </c>
      <c r="W183" s="270">
        <f t="shared" si="27"/>
        <v>8.6361191791150607E-2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8.2758278431587027E-4</v>
      </c>
      <c r="C184" s="271">
        <f t="shared" si="28"/>
        <v>8.2758278431587038E-4</v>
      </c>
      <c r="D184" s="271">
        <f t="shared" si="28"/>
        <v>8.2758278431587038E-4</v>
      </c>
      <c r="E184" s="271">
        <f t="shared" si="28"/>
        <v>8.2758278431587006E-4</v>
      </c>
      <c r="F184" s="271">
        <f t="shared" si="28"/>
        <v>8.2758278431587038E-4</v>
      </c>
      <c r="G184" s="271">
        <f t="shared" si="28"/>
        <v>8.2758278431587027E-4</v>
      </c>
      <c r="H184" s="271">
        <f t="shared" si="28"/>
        <v>8.2758278431587038E-4</v>
      </c>
      <c r="I184" s="271">
        <f t="shared" si="28"/>
        <v>8.2758278431587049E-4</v>
      </c>
      <c r="J184" s="271">
        <f t="shared" si="28"/>
        <v>8.2758278431587027E-4</v>
      </c>
      <c r="K184" s="271">
        <f t="shared" si="28"/>
        <v>8.2758278431587027E-4</v>
      </c>
      <c r="L184" s="271">
        <f t="shared" si="28"/>
        <v>8.2758278431587038E-4</v>
      </c>
      <c r="M184" s="271">
        <f t="shared" si="28"/>
        <v>8.2758278431587016E-4</v>
      </c>
      <c r="N184" s="271">
        <f t="shared" si="28"/>
        <v>0.38741485005126408</v>
      </c>
      <c r="O184" s="271">
        <f t="shared" si="28"/>
        <v>8.2758278431587016E-4</v>
      </c>
      <c r="P184" s="271">
        <f t="shared" si="28"/>
        <v>0.50422679311645169</v>
      </c>
      <c r="Q184" s="271">
        <f t="shared" si="28"/>
        <v>0.50043676849526264</v>
      </c>
      <c r="R184" s="271">
        <f t="shared" si="28"/>
        <v>0.45574757853742803</v>
      </c>
      <c r="S184" s="271">
        <f t="shared" si="28"/>
        <v>0.46107341570434063</v>
      </c>
      <c r="T184" s="271">
        <f t="shared" si="28"/>
        <v>0.42156758481270051</v>
      </c>
      <c r="U184" s="271">
        <f t="shared" si="28"/>
        <v>0.4228386163057859</v>
      </c>
      <c r="V184" s="271">
        <f t="shared" si="28"/>
        <v>0.41439062955924688</v>
      </c>
      <c r="W184" s="271">
        <f t="shared" si="28"/>
        <v>0.3920371324560627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</v>
      </c>
      <c r="C185" s="320">
        <f t="shared" si="29"/>
        <v>0</v>
      </c>
      <c r="D185" s="320">
        <f t="shared" si="29"/>
        <v>0</v>
      </c>
      <c r="E185" s="320">
        <f t="shared" si="29"/>
        <v>0</v>
      </c>
      <c r="F185" s="320">
        <f t="shared" si="29"/>
        <v>0</v>
      </c>
      <c r="G185" s="320">
        <f t="shared" si="29"/>
        <v>0</v>
      </c>
      <c r="H185" s="320">
        <f t="shared" si="29"/>
        <v>0</v>
      </c>
      <c r="I185" s="320">
        <f t="shared" si="29"/>
        <v>0</v>
      </c>
      <c r="J185" s="320">
        <f t="shared" si="29"/>
        <v>0</v>
      </c>
      <c r="K185" s="320">
        <f t="shared" si="29"/>
        <v>0</v>
      </c>
      <c r="L185" s="320">
        <f t="shared" si="29"/>
        <v>0</v>
      </c>
      <c r="M185" s="320">
        <f t="shared" si="29"/>
        <v>0</v>
      </c>
      <c r="N185" s="320">
        <f t="shared" si="29"/>
        <v>0.3868555222140464</v>
      </c>
      <c r="O185" s="320">
        <f t="shared" si="29"/>
        <v>0</v>
      </c>
      <c r="P185" s="320">
        <f t="shared" si="29"/>
        <v>0.50381285316454893</v>
      </c>
      <c r="Q185" s="320">
        <f t="shared" si="29"/>
        <v>0.5000210464013638</v>
      </c>
      <c r="R185" s="320">
        <f t="shared" si="29"/>
        <v>0.45527574753170474</v>
      </c>
      <c r="S185" s="320">
        <f t="shared" si="29"/>
        <v>0.46061127630512316</v>
      </c>
      <c r="T185" s="320">
        <f t="shared" si="29"/>
        <v>0.42109516667789759</v>
      </c>
      <c r="U185" s="320">
        <f t="shared" si="29"/>
        <v>0.42236642131302332</v>
      </c>
      <c r="V185" s="320">
        <f t="shared" si="29"/>
        <v>0.41391037941299647</v>
      </c>
      <c r="W185" s="320">
        <f t="shared" si="29"/>
        <v>0.39152616751788227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8.2758278431587027E-4</v>
      </c>
      <c r="C186" s="320">
        <f t="shared" si="30"/>
        <v>8.2758278431587038E-4</v>
      </c>
      <c r="D186" s="320">
        <f t="shared" si="30"/>
        <v>8.2758278431587038E-4</v>
      </c>
      <c r="E186" s="320">
        <f t="shared" si="30"/>
        <v>8.2758278431587006E-4</v>
      </c>
      <c r="F186" s="320">
        <f t="shared" si="30"/>
        <v>8.2758278431587038E-4</v>
      </c>
      <c r="G186" s="320">
        <f t="shared" si="30"/>
        <v>8.2758278431587027E-4</v>
      </c>
      <c r="H186" s="320">
        <f t="shared" si="30"/>
        <v>8.2758278431587038E-4</v>
      </c>
      <c r="I186" s="320">
        <f t="shared" si="30"/>
        <v>8.2758278431587049E-4</v>
      </c>
      <c r="J186" s="320">
        <f t="shared" si="30"/>
        <v>8.2758278431587027E-4</v>
      </c>
      <c r="K186" s="320">
        <f t="shared" si="30"/>
        <v>8.2758278431587027E-4</v>
      </c>
      <c r="L186" s="320">
        <f t="shared" si="30"/>
        <v>8.2758278431587038E-4</v>
      </c>
      <c r="M186" s="320">
        <f t="shared" si="30"/>
        <v>8.2758278431587016E-4</v>
      </c>
      <c r="N186" s="320">
        <f t="shared" si="30"/>
        <v>5.5932783721767331E-4</v>
      </c>
      <c r="O186" s="320">
        <f t="shared" si="30"/>
        <v>8.2758278431587016E-4</v>
      </c>
      <c r="P186" s="320">
        <f t="shared" si="30"/>
        <v>4.1393995190270222E-4</v>
      </c>
      <c r="Q186" s="320">
        <f t="shared" si="30"/>
        <v>4.1572209389882908E-4</v>
      </c>
      <c r="R186" s="320">
        <f t="shared" si="30"/>
        <v>4.7183100572322282E-4</v>
      </c>
      <c r="S186" s="320">
        <f t="shared" si="30"/>
        <v>4.6213939921748771E-4</v>
      </c>
      <c r="T186" s="320">
        <f t="shared" si="30"/>
        <v>4.7241813480292674E-4</v>
      </c>
      <c r="U186" s="320">
        <f t="shared" si="30"/>
        <v>4.721949927626169E-4</v>
      </c>
      <c r="V186" s="320">
        <f t="shared" si="30"/>
        <v>4.8025014625046599E-4</v>
      </c>
      <c r="W186" s="320">
        <f t="shared" si="30"/>
        <v>5.109649381804072E-4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0.32194823751809859</v>
      </c>
      <c r="C187" s="271">
        <f t="shared" si="31"/>
        <v>0.32194823751809859</v>
      </c>
      <c r="D187" s="271">
        <f t="shared" si="31"/>
        <v>0.32194823751809848</v>
      </c>
      <c r="E187" s="271">
        <f t="shared" si="31"/>
        <v>0.32194823751809865</v>
      </c>
      <c r="F187" s="271">
        <f t="shared" si="31"/>
        <v>0.32194823751809865</v>
      </c>
      <c r="G187" s="271">
        <f t="shared" si="31"/>
        <v>0.32194823751809859</v>
      </c>
      <c r="H187" s="271">
        <f t="shared" si="31"/>
        <v>0.32194823751809853</v>
      </c>
      <c r="I187" s="271">
        <f t="shared" si="31"/>
        <v>0.3219482375180987</v>
      </c>
      <c r="J187" s="271">
        <f t="shared" si="31"/>
        <v>0.32194823751809848</v>
      </c>
      <c r="K187" s="271">
        <f t="shared" si="31"/>
        <v>0.32194823751809848</v>
      </c>
      <c r="L187" s="271">
        <f t="shared" si="31"/>
        <v>0.32194823751809853</v>
      </c>
      <c r="M187" s="271">
        <f t="shared" si="31"/>
        <v>0.32194823751809848</v>
      </c>
      <c r="N187" s="271">
        <f t="shared" si="31"/>
        <v>0.1531344301278634</v>
      </c>
      <c r="O187" s="271">
        <f t="shared" si="31"/>
        <v>0.3219482375180987</v>
      </c>
      <c r="P187" s="271">
        <f t="shared" si="31"/>
        <v>0.15140899463769678</v>
      </c>
      <c r="Q187" s="271">
        <f t="shared" si="31"/>
        <v>0.15452810351635277</v>
      </c>
      <c r="R187" s="271">
        <f t="shared" si="31"/>
        <v>0.15608537278539414</v>
      </c>
      <c r="S187" s="271">
        <f t="shared" si="31"/>
        <v>0.1573340727201008</v>
      </c>
      <c r="T187" s="271">
        <f t="shared" si="31"/>
        <v>0.14800449447660355</v>
      </c>
      <c r="U187" s="271">
        <f t="shared" si="31"/>
        <v>0.14843315625202791</v>
      </c>
      <c r="V187" s="271">
        <f t="shared" si="31"/>
        <v>0.14762546430983334</v>
      </c>
      <c r="W187" s="271">
        <f t="shared" si="31"/>
        <v>0.14497582140522941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</v>
      </c>
      <c r="C188" s="320">
        <f t="shared" si="32"/>
        <v>0</v>
      </c>
      <c r="D188" s="320">
        <f t="shared" si="32"/>
        <v>0</v>
      </c>
      <c r="E188" s="320">
        <f t="shared" si="32"/>
        <v>0</v>
      </c>
      <c r="F188" s="320">
        <f t="shared" si="32"/>
        <v>0</v>
      </c>
      <c r="G188" s="320">
        <f t="shared" si="32"/>
        <v>0</v>
      </c>
      <c r="H188" s="320">
        <f t="shared" si="32"/>
        <v>0</v>
      </c>
      <c r="I188" s="320">
        <f t="shared" si="32"/>
        <v>0</v>
      </c>
      <c r="J188" s="320">
        <f t="shared" si="32"/>
        <v>0</v>
      </c>
      <c r="K188" s="320">
        <f t="shared" si="32"/>
        <v>0</v>
      </c>
      <c r="L188" s="320">
        <f t="shared" si="32"/>
        <v>0</v>
      </c>
      <c r="M188" s="320">
        <f t="shared" si="32"/>
        <v>0</v>
      </c>
      <c r="N188" s="320">
        <f t="shared" si="32"/>
        <v>9.9618781641954743E-2</v>
      </c>
      <c r="O188" s="320">
        <f t="shared" si="32"/>
        <v>0</v>
      </c>
      <c r="P188" s="320">
        <f t="shared" si="32"/>
        <v>0.11874735468513425</v>
      </c>
      <c r="Q188" s="320">
        <f t="shared" si="32"/>
        <v>0.13607762547769153</v>
      </c>
      <c r="R188" s="320">
        <f t="shared" si="32"/>
        <v>0.13067241760142811</v>
      </c>
      <c r="S188" s="320">
        <f t="shared" si="32"/>
        <v>0.13415030027109354</v>
      </c>
      <c r="T188" s="320">
        <f t="shared" si="32"/>
        <v>0.12505442854237359</v>
      </c>
      <c r="U188" s="320">
        <f t="shared" si="32"/>
        <v>0.12527798420463573</v>
      </c>
      <c r="V188" s="320">
        <f t="shared" si="32"/>
        <v>0.12162514395663787</v>
      </c>
      <c r="W188" s="320">
        <f t="shared" si="32"/>
        <v>0.11038502470398384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0.32194823751809859</v>
      </c>
      <c r="C189" s="320">
        <f t="shared" si="33"/>
        <v>0.32194823751809859</v>
      </c>
      <c r="D189" s="320">
        <f t="shared" si="33"/>
        <v>0.32194823751809848</v>
      </c>
      <c r="E189" s="320">
        <f t="shared" si="33"/>
        <v>0.32194823751809865</v>
      </c>
      <c r="F189" s="320">
        <f t="shared" si="33"/>
        <v>0.32194823751809865</v>
      </c>
      <c r="G189" s="320">
        <f t="shared" si="33"/>
        <v>0.32194823751809859</v>
      </c>
      <c r="H189" s="320">
        <f t="shared" si="33"/>
        <v>0.32194823751809853</v>
      </c>
      <c r="I189" s="320">
        <f t="shared" si="33"/>
        <v>0.3219482375180987</v>
      </c>
      <c r="J189" s="320">
        <f t="shared" si="33"/>
        <v>0.32194823751809848</v>
      </c>
      <c r="K189" s="320">
        <f t="shared" si="33"/>
        <v>0.32194823751809848</v>
      </c>
      <c r="L189" s="320">
        <f t="shared" si="33"/>
        <v>0.32194823751809853</v>
      </c>
      <c r="M189" s="320">
        <f t="shared" si="33"/>
        <v>0.32194823751809848</v>
      </c>
      <c r="N189" s="320">
        <f t="shared" si="33"/>
        <v>5.3515648485908694E-2</v>
      </c>
      <c r="O189" s="320">
        <f t="shared" si="33"/>
        <v>0.3219482375180987</v>
      </c>
      <c r="P189" s="320">
        <f t="shared" si="33"/>
        <v>3.2661639952562521E-2</v>
      </c>
      <c r="Q189" s="320">
        <f t="shared" si="33"/>
        <v>1.8450478038661195E-2</v>
      </c>
      <c r="R189" s="320">
        <f t="shared" si="33"/>
        <v>2.5412955183966017E-2</v>
      </c>
      <c r="S189" s="320">
        <f t="shared" si="33"/>
        <v>2.3183772449007274E-2</v>
      </c>
      <c r="T189" s="320">
        <f t="shared" si="33"/>
        <v>2.2950065934229907E-2</v>
      </c>
      <c r="U189" s="320">
        <f t="shared" si="33"/>
        <v>2.3155172047392203E-2</v>
      </c>
      <c r="V189" s="320">
        <f t="shared" si="33"/>
        <v>2.6000320353195494E-2</v>
      </c>
      <c r="W189" s="320">
        <f t="shared" si="33"/>
        <v>3.4590796701245673E-2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8.9960237829643727E-2</v>
      </c>
      <c r="C190" s="271">
        <f t="shared" si="34"/>
        <v>8.9960237829643727E-2</v>
      </c>
      <c r="D190" s="271">
        <f t="shared" si="34"/>
        <v>8.9960237829643727E-2</v>
      </c>
      <c r="E190" s="271">
        <f t="shared" si="34"/>
        <v>8.9960237829643713E-2</v>
      </c>
      <c r="F190" s="271">
        <f t="shared" si="34"/>
        <v>8.9960237829643727E-2</v>
      </c>
      <c r="G190" s="271">
        <f t="shared" si="34"/>
        <v>8.9960237829643713E-2</v>
      </c>
      <c r="H190" s="271">
        <f t="shared" si="34"/>
        <v>8.9960237829643727E-2</v>
      </c>
      <c r="I190" s="271">
        <f t="shared" si="34"/>
        <v>8.9960237829643727E-2</v>
      </c>
      <c r="J190" s="271">
        <f t="shared" si="34"/>
        <v>8.9960237829643727E-2</v>
      </c>
      <c r="K190" s="271">
        <f t="shared" si="34"/>
        <v>8.9960237829643727E-2</v>
      </c>
      <c r="L190" s="271">
        <f t="shared" si="34"/>
        <v>8.9960237829643727E-2</v>
      </c>
      <c r="M190" s="271">
        <f t="shared" si="34"/>
        <v>8.9960237829643713E-2</v>
      </c>
      <c r="N190" s="271">
        <f t="shared" si="34"/>
        <v>6.7433345662925581E-2</v>
      </c>
      <c r="O190" s="271">
        <f t="shared" si="34"/>
        <v>8.9960237829643713E-2</v>
      </c>
      <c r="P190" s="271">
        <f t="shared" si="34"/>
        <v>5.3634695739053585E-2</v>
      </c>
      <c r="Q190" s="271">
        <f t="shared" si="34"/>
        <v>5.3763404141115419E-2</v>
      </c>
      <c r="R190" s="271">
        <f t="shared" si="34"/>
        <v>5.9095370132030929E-2</v>
      </c>
      <c r="S190" s="271">
        <f t="shared" si="34"/>
        <v>5.8133352746120109E-2</v>
      </c>
      <c r="T190" s="271">
        <f t="shared" si="34"/>
        <v>5.8573128649857482E-2</v>
      </c>
      <c r="U190" s="271">
        <f t="shared" si="34"/>
        <v>5.8570669639042276E-2</v>
      </c>
      <c r="V190" s="271">
        <f t="shared" si="34"/>
        <v>5.9301296003172639E-2</v>
      </c>
      <c r="W190" s="271">
        <f t="shared" si="34"/>
        <v>6.2256265666974918E-2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0</v>
      </c>
      <c r="C191" s="320">
        <f t="shared" si="35"/>
        <v>0</v>
      </c>
      <c r="D191" s="320">
        <f t="shared" si="35"/>
        <v>0</v>
      </c>
      <c r="E191" s="320">
        <f t="shared" si="35"/>
        <v>0</v>
      </c>
      <c r="F191" s="320">
        <f t="shared" si="35"/>
        <v>0</v>
      </c>
      <c r="G191" s="320">
        <f t="shared" si="35"/>
        <v>0</v>
      </c>
      <c r="H191" s="320">
        <f t="shared" si="35"/>
        <v>0</v>
      </c>
      <c r="I191" s="320">
        <f t="shared" si="35"/>
        <v>0</v>
      </c>
      <c r="J191" s="320">
        <f t="shared" si="35"/>
        <v>0</v>
      </c>
      <c r="K191" s="320">
        <f t="shared" si="35"/>
        <v>0</v>
      </c>
      <c r="L191" s="320">
        <f t="shared" si="35"/>
        <v>0</v>
      </c>
      <c r="M191" s="320">
        <f t="shared" si="35"/>
        <v>0</v>
      </c>
      <c r="N191" s="320">
        <f t="shared" si="35"/>
        <v>0</v>
      </c>
      <c r="O191" s="320">
        <f t="shared" si="35"/>
        <v>0</v>
      </c>
      <c r="P191" s="320">
        <f t="shared" si="35"/>
        <v>0</v>
      </c>
      <c r="Q191" s="320">
        <f t="shared" si="35"/>
        <v>0</v>
      </c>
      <c r="R191" s="320">
        <f t="shared" si="35"/>
        <v>0</v>
      </c>
      <c r="S191" s="320">
        <f t="shared" si="35"/>
        <v>0</v>
      </c>
      <c r="T191" s="320">
        <f t="shared" si="35"/>
        <v>0</v>
      </c>
      <c r="U191" s="320">
        <f t="shared" si="35"/>
        <v>0</v>
      </c>
      <c r="V191" s="320">
        <f t="shared" si="35"/>
        <v>0</v>
      </c>
      <c r="W191" s="320">
        <f t="shared" si="35"/>
        <v>0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0</v>
      </c>
      <c r="C192" s="320">
        <f t="shared" si="36"/>
        <v>0</v>
      </c>
      <c r="D192" s="320">
        <f t="shared" si="36"/>
        <v>0</v>
      </c>
      <c r="E192" s="320">
        <f t="shared" si="36"/>
        <v>0</v>
      </c>
      <c r="F192" s="320">
        <f t="shared" si="36"/>
        <v>0</v>
      </c>
      <c r="G192" s="320">
        <f t="shared" si="36"/>
        <v>0</v>
      </c>
      <c r="H192" s="320">
        <f t="shared" si="36"/>
        <v>0</v>
      </c>
      <c r="I192" s="320">
        <f t="shared" si="36"/>
        <v>0</v>
      </c>
      <c r="J192" s="320">
        <f t="shared" si="36"/>
        <v>0</v>
      </c>
      <c r="K192" s="320">
        <f t="shared" si="36"/>
        <v>0</v>
      </c>
      <c r="L192" s="320">
        <f t="shared" si="36"/>
        <v>0</v>
      </c>
      <c r="M192" s="320">
        <f t="shared" si="36"/>
        <v>0</v>
      </c>
      <c r="N192" s="320">
        <f t="shared" si="36"/>
        <v>6.6330653593213978E-3</v>
      </c>
      <c r="O192" s="320">
        <f t="shared" si="36"/>
        <v>0</v>
      </c>
      <c r="P192" s="320">
        <f t="shared" si="36"/>
        <v>8.6384280228979805E-3</v>
      </c>
      <c r="Q192" s="320">
        <f t="shared" si="36"/>
        <v>8.5734133064317899E-3</v>
      </c>
      <c r="R192" s="320">
        <f t="shared" si="36"/>
        <v>7.806205718890619E-3</v>
      </c>
      <c r="S192" s="320">
        <f t="shared" si="36"/>
        <v>7.8976892548579362E-3</v>
      </c>
      <c r="T192" s="320">
        <f t="shared" si="36"/>
        <v>7.2201418945323659E-3</v>
      </c>
      <c r="U192" s="320">
        <f t="shared" si="36"/>
        <v>7.2419389598420954E-3</v>
      </c>
      <c r="V192" s="320">
        <f t="shared" si="36"/>
        <v>7.0969507785101403E-3</v>
      </c>
      <c r="W192" s="320">
        <f t="shared" si="36"/>
        <v>6.7131487335827843E-3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8.9960237829643727E-2</v>
      </c>
      <c r="C193" s="320">
        <f t="shared" si="37"/>
        <v>8.9960237829643727E-2</v>
      </c>
      <c r="D193" s="320">
        <f t="shared" si="37"/>
        <v>8.9960237829643727E-2</v>
      </c>
      <c r="E193" s="320">
        <f t="shared" si="37"/>
        <v>8.9960237829643713E-2</v>
      </c>
      <c r="F193" s="320">
        <f t="shared" si="37"/>
        <v>8.9960237829643727E-2</v>
      </c>
      <c r="G193" s="320">
        <f t="shared" si="37"/>
        <v>8.9960237829643713E-2</v>
      </c>
      <c r="H193" s="320">
        <f t="shared" si="37"/>
        <v>8.9960237829643727E-2</v>
      </c>
      <c r="I193" s="320">
        <f t="shared" si="37"/>
        <v>8.9960237829643727E-2</v>
      </c>
      <c r="J193" s="320">
        <f t="shared" si="37"/>
        <v>8.9960237829643727E-2</v>
      </c>
      <c r="K193" s="320">
        <f t="shared" si="37"/>
        <v>8.9960237829643727E-2</v>
      </c>
      <c r="L193" s="320">
        <f t="shared" si="37"/>
        <v>8.9960237829643727E-2</v>
      </c>
      <c r="M193" s="320">
        <f t="shared" si="37"/>
        <v>8.9960237829643713E-2</v>
      </c>
      <c r="N193" s="320">
        <f t="shared" si="37"/>
        <v>6.0800280303604189E-2</v>
      </c>
      <c r="O193" s="320">
        <f t="shared" si="37"/>
        <v>8.9960237829643713E-2</v>
      </c>
      <c r="P193" s="320">
        <f t="shared" si="37"/>
        <v>4.4996267716155607E-2</v>
      </c>
      <c r="Q193" s="320">
        <f t="shared" si="37"/>
        <v>4.5189990834683627E-2</v>
      </c>
      <c r="R193" s="320">
        <f t="shared" si="37"/>
        <v>5.1289164413140305E-2</v>
      </c>
      <c r="S193" s="320">
        <f t="shared" si="37"/>
        <v>5.0235663491262177E-2</v>
      </c>
      <c r="T193" s="320">
        <f t="shared" si="37"/>
        <v>5.1352986755325118E-2</v>
      </c>
      <c r="U193" s="320">
        <f t="shared" si="37"/>
        <v>5.1328730679200178E-2</v>
      </c>
      <c r="V193" s="320">
        <f t="shared" si="37"/>
        <v>5.2204345224662496E-2</v>
      </c>
      <c r="W193" s="320">
        <f t="shared" si="37"/>
        <v>5.5543116933392138E-2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5.8164309022052822E-2</v>
      </c>
      <c r="C194" s="321">
        <f t="shared" si="38"/>
        <v>5.8164309022052822E-2</v>
      </c>
      <c r="D194" s="321">
        <f t="shared" si="38"/>
        <v>5.8164309022052829E-2</v>
      </c>
      <c r="E194" s="321">
        <f t="shared" si="38"/>
        <v>5.8164309022052808E-2</v>
      </c>
      <c r="F194" s="321">
        <f t="shared" si="38"/>
        <v>5.8164309022052801E-2</v>
      </c>
      <c r="G194" s="321">
        <f t="shared" si="38"/>
        <v>5.8164309022052815E-2</v>
      </c>
      <c r="H194" s="321">
        <f t="shared" si="38"/>
        <v>5.8164309022052815E-2</v>
      </c>
      <c r="I194" s="321">
        <f t="shared" si="38"/>
        <v>5.8164309022052829E-2</v>
      </c>
      <c r="J194" s="321">
        <f t="shared" si="38"/>
        <v>5.8164309022052801E-2</v>
      </c>
      <c r="K194" s="321">
        <f t="shared" si="38"/>
        <v>5.8164309022052801E-2</v>
      </c>
      <c r="L194" s="321">
        <f t="shared" si="38"/>
        <v>5.8164309022052794E-2</v>
      </c>
      <c r="M194" s="321">
        <f t="shared" si="38"/>
        <v>5.8164309022052829E-2</v>
      </c>
      <c r="N194" s="321">
        <f t="shared" si="38"/>
        <v>3.9310770819693738E-2</v>
      </c>
      <c r="O194" s="321">
        <f t="shared" si="38"/>
        <v>5.8164309022052843E-2</v>
      </c>
      <c r="P194" s="321">
        <f t="shared" si="38"/>
        <v>2.8720146564595834E-2</v>
      </c>
      <c r="Q194" s="321">
        <f t="shared" si="38"/>
        <v>2.8639493756699167E-2</v>
      </c>
      <c r="R194" s="321">
        <f t="shared" si="38"/>
        <v>3.2400083106937025E-2</v>
      </c>
      <c r="S194" s="321">
        <f t="shared" si="38"/>
        <v>3.2022910616773967E-2</v>
      </c>
      <c r="T194" s="321">
        <f t="shared" si="38"/>
        <v>3.2583164481428513E-2</v>
      </c>
      <c r="U194" s="321">
        <f t="shared" si="38"/>
        <v>3.2783491877448848E-2</v>
      </c>
      <c r="V194" s="321">
        <f t="shared" si="38"/>
        <v>3.3713073884745266E-2</v>
      </c>
      <c r="W194" s="321">
        <f t="shared" si="38"/>
        <v>3.553342060192545E-2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1</v>
      </c>
      <c r="D197" s="234">
        <f t="shared" si="39"/>
        <v>1</v>
      </c>
      <c r="E197" s="234">
        <f t="shared" si="39"/>
        <v>0.99999999999999978</v>
      </c>
      <c r="F197" s="234">
        <f t="shared" si="39"/>
        <v>1.0000000000000004</v>
      </c>
      <c r="G197" s="234">
        <f t="shared" si="39"/>
        <v>0.99999999999999978</v>
      </c>
      <c r="H197" s="234">
        <f t="shared" si="39"/>
        <v>0.99999999999999989</v>
      </c>
      <c r="I197" s="234">
        <f t="shared" si="39"/>
        <v>1</v>
      </c>
      <c r="J197" s="234">
        <f t="shared" si="39"/>
        <v>1</v>
      </c>
      <c r="K197" s="234">
        <f t="shared" si="39"/>
        <v>1</v>
      </c>
      <c r="L197" s="234">
        <f t="shared" si="39"/>
        <v>1</v>
      </c>
      <c r="M197" s="234">
        <f t="shared" si="39"/>
        <v>0.99999999999999989</v>
      </c>
      <c r="N197" s="234">
        <f t="shared" si="39"/>
        <v>0.99999999999999978</v>
      </c>
      <c r="O197" s="234">
        <f t="shared" si="39"/>
        <v>0.99999999999999978</v>
      </c>
      <c r="P197" s="234">
        <f t="shared" si="39"/>
        <v>0.99999999999999989</v>
      </c>
      <c r="Q197" s="234">
        <f t="shared" si="39"/>
        <v>0.99999999999999989</v>
      </c>
      <c r="R197" s="234">
        <f t="shared" si="39"/>
        <v>0.99999999999999989</v>
      </c>
      <c r="S197" s="234">
        <f t="shared" si="39"/>
        <v>0.99999999999999978</v>
      </c>
      <c r="T197" s="234">
        <f t="shared" si="39"/>
        <v>1.0000000000000004</v>
      </c>
      <c r="U197" s="234">
        <f t="shared" si="39"/>
        <v>1</v>
      </c>
      <c r="V197" s="234">
        <f t="shared" si="39"/>
        <v>0.99999999999999967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1.3802881838544579E-2</v>
      </c>
      <c r="C198" s="268">
        <f t="shared" si="40"/>
        <v>1.3802881838544584E-2</v>
      </c>
      <c r="D198" s="268">
        <f t="shared" si="40"/>
        <v>1.380288183854458E-2</v>
      </c>
      <c r="E198" s="268">
        <f t="shared" si="40"/>
        <v>1.380288183854458E-2</v>
      </c>
      <c r="F198" s="268">
        <f t="shared" si="40"/>
        <v>1.380288183854458E-2</v>
      </c>
      <c r="G198" s="268">
        <f t="shared" si="40"/>
        <v>1.3802881838544579E-2</v>
      </c>
      <c r="H198" s="268">
        <f t="shared" si="40"/>
        <v>1.3802881838544582E-2</v>
      </c>
      <c r="I198" s="268">
        <f t="shared" si="40"/>
        <v>1.3802881838544574E-2</v>
      </c>
      <c r="J198" s="268">
        <f t="shared" si="40"/>
        <v>1.3802881838544579E-2</v>
      </c>
      <c r="K198" s="268">
        <f t="shared" si="40"/>
        <v>1.3802881838544582E-2</v>
      </c>
      <c r="L198" s="268">
        <f t="shared" si="40"/>
        <v>1.3802881838544584E-2</v>
      </c>
      <c r="M198" s="268">
        <f t="shared" si="40"/>
        <v>1.3802881838544582E-2</v>
      </c>
      <c r="N198" s="268">
        <f t="shared" si="40"/>
        <v>1.2637427441283648E-2</v>
      </c>
      <c r="O198" s="268">
        <f t="shared" si="40"/>
        <v>1.3802881838544579E-2</v>
      </c>
      <c r="P198" s="268">
        <f t="shared" si="40"/>
        <v>1.1552413484072125E-2</v>
      </c>
      <c r="Q198" s="268">
        <f t="shared" si="40"/>
        <v>7.8623492926334464E-3</v>
      </c>
      <c r="R198" s="268">
        <f t="shared" si="40"/>
        <v>8.6913399538510704E-3</v>
      </c>
      <c r="S198" s="268">
        <f t="shared" si="40"/>
        <v>8.4696283262802492E-3</v>
      </c>
      <c r="T198" s="268">
        <f t="shared" si="40"/>
        <v>6.9926983133832962E-3</v>
      </c>
      <c r="U198" s="268">
        <f t="shared" si="40"/>
        <v>7.0685261004046918E-3</v>
      </c>
      <c r="V198" s="268">
        <f t="shared" si="40"/>
        <v>7.4946105539583268E-3</v>
      </c>
      <c r="W198" s="268">
        <f t="shared" si="40"/>
        <v>7.7627970632792379E-3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2.9684340828848292E-2</v>
      </c>
      <c r="C199" s="269">
        <f t="shared" si="41"/>
        <v>2.9684340828848275E-2</v>
      </c>
      <c r="D199" s="269">
        <f t="shared" si="41"/>
        <v>2.9684340828848292E-2</v>
      </c>
      <c r="E199" s="269">
        <f t="shared" si="41"/>
        <v>2.9684340828848278E-2</v>
      </c>
      <c r="F199" s="269">
        <f t="shared" si="41"/>
        <v>2.9684340828848296E-2</v>
      </c>
      <c r="G199" s="269">
        <f t="shared" si="41"/>
        <v>2.9684340828848275E-2</v>
      </c>
      <c r="H199" s="269">
        <f t="shared" si="41"/>
        <v>2.9684340828848268E-2</v>
      </c>
      <c r="I199" s="269">
        <f t="shared" si="41"/>
        <v>2.9684340828848271E-2</v>
      </c>
      <c r="J199" s="269">
        <f t="shared" si="41"/>
        <v>2.9684340828848278E-2</v>
      </c>
      <c r="K199" s="269">
        <f t="shared" si="41"/>
        <v>2.9684340828848278E-2</v>
      </c>
      <c r="L199" s="269">
        <f t="shared" si="41"/>
        <v>2.9684340828848282E-2</v>
      </c>
      <c r="M199" s="269">
        <f t="shared" si="41"/>
        <v>2.9684340828848292E-2</v>
      </c>
      <c r="N199" s="269">
        <f t="shared" si="41"/>
        <v>2.7177926157372592E-2</v>
      </c>
      <c r="O199" s="269">
        <f t="shared" si="41"/>
        <v>2.9684340828848278E-2</v>
      </c>
      <c r="P199" s="269">
        <f t="shared" si="41"/>
        <v>2.484450589871447E-2</v>
      </c>
      <c r="Q199" s="269">
        <f t="shared" si="41"/>
        <v>1.6908690434938523E-2</v>
      </c>
      <c r="R199" s="269">
        <f t="shared" si="41"/>
        <v>1.8691509531657751E-2</v>
      </c>
      <c r="S199" s="269">
        <f t="shared" si="41"/>
        <v>1.8214698703635408E-2</v>
      </c>
      <c r="T199" s="269">
        <f t="shared" si="41"/>
        <v>1.5038427661398391E-2</v>
      </c>
      <c r="U199" s="269">
        <f t="shared" si="41"/>
        <v>1.5201502148347538E-2</v>
      </c>
      <c r="V199" s="269">
        <f t="shared" si="41"/>
        <v>1.6117835149608198E-2</v>
      </c>
      <c r="W199" s="269">
        <f t="shared" si="41"/>
        <v>1.6694594397532053E-2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0.19094040841748919</v>
      </c>
      <c r="C200" s="269">
        <f t="shared" si="42"/>
        <v>0.19094040841748916</v>
      </c>
      <c r="D200" s="269">
        <f t="shared" si="42"/>
        <v>0.19094040841748919</v>
      </c>
      <c r="E200" s="269">
        <f t="shared" si="42"/>
        <v>0.19094040841748922</v>
      </c>
      <c r="F200" s="269">
        <f t="shared" si="42"/>
        <v>0.19094040841748922</v>
      </c>
      <c r="G200" s="269">
        <f t="shared" si="42"/>
        <v>0.19094040841748919</v>
      </c>
      <c r="H200" s="269">
        <f t="shared" si="42"/>
        <v>0.19094040841748919</v>
      </c>
      <c r="I200" s="269">
        <f t="shared" si="42"/>
        <v>0.19094040841748913</v>
      </c>
      <c r="J200" s="269">
        <f t="shared" si="42"/>
        <v>0.19094040841748905</v>
      </c>
      <c r="K200" s="269">
        <f t="shared" si="42"/>
        <v>0.19094040841748905</v>
      </c>
      <c r="L200" s="269">
        <f t="shared" si="42"/>
        <v>0.19094040841748927</v>
      </c>
      <c r="M200" s="269">
        <f t="shared" si="42"/>
        <v>0.19094040841748908</v>
      </c>
      <c r="N200" s="269">
        <f t="shared" si="42"/>
        <v>0.17481824340818367</v>
      </c>
      <c r="O200" s="269">
        <f t="shared" si="42"/>
        <v>0.19094040841748916</v>
      </c>
      <c r="P200" s="269">
        <f t="shared" si="42"/>
        <v>0.15980884098396592</v>
      </c>
      <c r="Q200" s="269">
        <f t="shared" si="42"/>
        <v>0.10876280784090828</v>
      </c>
      <c r="R200" s="269">
        <f t="shared" si="42"/>
        <v>0.12023054459897856</v>
      </c>
      <c r="S200" s="269">
        <f t="shared" si="42"/>
        <v>0.1171635250291187</v>
      </c>
      <c r="T200" s="269">
        <f t="shared" si="42"/>
        <v>9.6732601750539993E-2</v>
      </c>
      <c r="U200" s="269">
        <f t="shared" si="42"/>
        <v>9.7781555787285354E-2</v>
      </c>
      <c r="V200" s="269">
        <f t="shared" si="42"/>
        <v>0.1036757408229555</v>
      </c>
      <c r="W200" s="269">
        <f t="shared" si="42"/>
        <v>0.10738566475194246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0.26629112126187515</v>
      </c>
      <c r="C201" s="269">
        <f t="shared" si="43"/>
        <v>0.26629112126187521</v>
      </c>
      <c r="D201" s="269">
        <f t="shared" si="43"/>
        <v>0.26629112126187504</v>
      </c>
      <c r="E201" s="269">
        <f t="shared" si="43"/>
        <v>0.2662911212618751</v>
      </c>
      <c r="F201" s="269">
        <f t="shared" si="43"/>
        <v>0.26629112126187532</v>
      </c>
      <c r="G201" s="269">
        <f t="shared" si="43"/>
        <v>0.26629112126187493</v>
      </c>
      <c r="H201" s="269">
        <f t="shared" si="43"/>
        <v>0.2662911212618751</v>
      </c>
      <c r="I201" s="269">
        <f t="shared" si="43"/>
        <v>0.26629112126187515</v>
      </c>
      <c r="J201" s="269">
        <f t="shared" si="43"/>
        <v>0.2662911212618751</v>
      </c>
      <c r="K201" s="269">
        <f t="shared" si="43"/>
        <v>0.2662911212618751</v>
      </c>
      <c r="L201" s="269">
        <f t="shared" si="43"/>
        <v>0.2662911212618751</v>
      </c>
      <c r="M201" s="269">
        <f t="shared" si="43"/>
        <v>0.26629112126187504</v>
      </c>
      <c r="N201" s="269">
        <f t="shared" si="43"/>
        <v>0.24380667476320672</v>
      </c>
      <c r="O201" s="269">
        <f t="shared" si="43"/>
        <v>0.2662911212618751</v>
      </c>
      <c r="P201" s="269">
        <f t="shared" si="43"/>
        <v>0.22287411976271382</v>
      </c>
      <c r="Q201" s="269">
        <f t="shared" si="43"/>
        <v>0.15168381743595619</v>
      </c>
      <c r="R201" s="269">
        <f t="shared" si="43"/>
        <v>0.16767706111314332</v>
      </c>
      <c r="S201" s="269">
        <f t="shared" si="43"/>
        <v>0.16339970522520392</v>
      </c>
      <c r="T201" s="269">
        <f t="shared" si="43"/>
        <v>0.13490613745000407</v>
      </c>
      <c r="U201" s="269">
        <f t="shared" si="43"/>
        <v>0.13636903966599981</v>
      </c>
      <c r="V201" s="269">
        <f t="shared" si="43"/>
        <v>0.14458924383903032</v>
      </c>
      <c r="W201" s="269">
        <f t="shared" si="43"/>
        <v>0.14976321309485233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2.7173849805829195E-2</v>
      </c>
      <c r="C202" s="270">
        <f t="shared" si="44"/>
        <v>2.7173849805829198E-2</v>
      </c>
      <c r="D202" s="270">
        <f t="shared" si="44"/>
        <v>2.7173849805829191E-2</v>
      </c>
      <c r="E202" s="270">
        <f t="shared" si="44"/>
        <v>2.7173849805829198E-2</v>
      </c>
      <c r="F202" s="270">
        <f t="shared" si="44"/>
        <v>2.7173849805829174E-2</v>
      </c>
      <c r="G202" s="270">
        <f t="shared" si="44"/>
        <v>2.7173849805829195E-2</v>
      </c>
      <c r="H202" s="270">
        <f t="shared" si="44"/>
        <v>2.7173849805829191E-2</v>
      </c>
      <c r="I202" s="270">
        <f t="shared" si="44"/>
        <v>2.7173849805829185E-2</v>
      </c>
      <c r="J202" s="270">
        <f t="shared" si="44"/>
        <v>2.7173849805829195E-2</v>
      </c>
      <c r="K202" s="270">
        <f t="shared" si="44"/>
        <v>2.7173849805829195E-2</v>
      </c>
      <c r="L202" s="270">
        <f t="shared" si="44"/>
        <v>2.7173849805829205E-2</v>
      </c>
      <c r="M202" s="270">
        <f t="shared" si="44"/>
        <v>2.7173849805829202E-2</v>
      </c>
      <c r="N202" s="270">
        <f t="shared" si="44"/>
        <v>2.2434655129000152E-2</v>
      </c>
      <c r="O202" s="270">
        <f t="shared" si="44"/>
        <v>2.7173849805829195E-2</v>
      </c>
      <c r="P202" s="270">
        <f t="shared" si="44"/>
        <v>2.2019366291383038E-2</v>
      </c>
      <c r="Q202" s="270">
        <f t="shared" si="44"/>
        <v>3.9487164175003336E-2</v>
      </c>
      <c r="R202" s="270">
        <f t="shared" si="44"/>
        <v>4.0143017233209198E-2</v>
      </c>
      <c r="S202" s="270">
        <f t="shared" si="44"/>
        <v>4.0389512381503956E-2</v>
      </c>
      <c r="T202" s="270">
        <f t="shared" si="44"/>
        <v>9.6383395567155014E-2</v>
      </c>
      <c r="U202" s="270">
        <f t="shared" si="44"/>
        <v>9.3077891847984956E-2</v>
      </c>
      <c r="V202" s="270">
        <f t="shared" si="44"/>
        <v>9.1265027517938802E-2</v>
      </c>
      <c r="W202" s="270">
        <f t="shared" si="44"/>
        <v>9.410310302572486E-2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2.1094165187276624E-4</v>
      </c>
      <c r="C203" s="271">
        <f t="shared" si="45"/>
        <v>2.1094165187276619E-4</v>
      </c>
      <c r="D203" s="271">
        <f t="shared" si="45"/>
        <v>2.1094165187276608E-4</v>
      </c>
      <c r="E203" s="271">
        <f t="shared" si="45"/>
        <v>2.1094165187276613E-4</v>
      </c>
      <c r="F203" s="271">
        <f t="shared" si="45"/>
        <v>2.1094165187276611E-4</v>
      </c>
      <c r="G203" s="271">
        <f t="shared" si="45"/>
        <v>2.1094165187276608E-4</v>
      </c>
      <c r="H203" s="271">
        <f t="shared" si="45"/>
        <v>2.1094165187276624E-4</v>
      </c>
      <c r="I203" s="271">
        <f t="shared" si="45"/>
        <v>2.1094165187276608E-4</v>
      </c>
      <c r="J203" s="271">
        <f t="shared" si="45"/>
        <v>2.1094165187276613E-4</v>
      </c>
      <c r="K203" s="271">
        <f t="shared" si="45"/>
        <v>2.109416518727663E-4</v>
      </c>
      <c r="L203" s="271">
        <f t="shared" si="45"/>
        <v>2.1094165187276616E-4</v>
      </c>
      <c r="M203" s="271">
        <f t="shared" si="45"/>
        <v>2.1094165187276611E-4</v>
      </c>
      <c r="N203" s="271">
        <f t="shared" si="45"/>
        <v>9.55849320778447E-2</v>
      </c>
      <c r="O203" s="271">
        <f t="shared" si="45"/>
        <v>2.1094165187276619E-4</v>
      </c>
      <c r="P203" s="271">
        <f t="shared" si="45"/>
        <v>0.15362928342933638</v>
      </c>
      <c r="Q203" s="271">
        <f t="shared" si="45"/>
        <v>0.26963523091250874</v>
      </c>
      <c r="R203" s="271">
        <f t="shared" si="45"/>
        <v>0.22491404766584827</v>
      </c>
      <c r="S203" s="271">
        <f t="shared" si="45"/>
        <v>0.23384530550656474</v>
      </c>
      <c r="T203" s="271">
        <f t="shared" si="45"/>
        <v>0.24402405312269149</v>
      </c>
      <c r="U203" s="271">
        <f t="shared" si="45"/>
        <v>0.24355792203217563</v>
      </c>
      <c r="V203" s="271">
        <f t="shared" si="45"/>
        <v>0.22829645894930495</v>
      </c>
      <c r="W203" s="271">
        <f t="shared" si="45"/>
        <v>0.21027474609593177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</v>
      </c>
      <c r="C204" s="320">
        <f t="shared" si="46"/>
        <v>0</v>
      </c>
      <c r="D204" s="320">
        <f t="shared" si="46"/>
        <v>0</v>
      </c>
      <c r="E204" s="320">
        <f t="shared" si="46"/>
        <v>0</v>
      </c>
      <c r="F204" s="320">
        <f t="shared" si="46"/>
        <v>0</v>
      </c>
      <c r="G204" s="320">
        <f t="shared" si="46"/>
        <v>0</v>
      </c>
      <c r="H204" s="320">
        <f t="shared" si="46"/>
        <v>0</v>
      </c>
      <c r="I204" s="320">
        <f t="shared" si="46"/>
        <v>0</v>
      </c>
      <c r="J204" s="320">
        <f t="shared" si="46"/>
        <v>0</v>
      </c>
      <c r="K204" s="320">
        <f t="shared" si="46"/>
        <v>0</v>
      </c>
      <c r="L204" s="320">
        <f t="shared" si="46"/>
        <v>0</v>
      </c>
      <c r="M204" s="320">
        <f t="shared" si="46"/>
        <v>0</v>
      </c>
      <c r="N204" s="320">
        <f t="shared" si="46"/>
        <v>9.5391801407665205E-2</v>
      </c>
      <c r="O204" s="320">
        <f t="shared" si="46"/>
        <v>0</v>
      </c>
      <c r="P204" s="320">
        <f t="shared" si="46"/>
        <v>0.15345273441501081</v>
      </c>
      <c r="Q204" s="320">
        <f t="shared" si="46"/>
        <v>0.26932167954498587</v>
      </c>
      <c r="R204" s="320">
        <f t="shared" si="46"/>
        <v>0.22458811994200664</v>
      </c>
      <c r="S204" s="320">
        <f t="shared" si="46"/>
        <v>0.2335172253866048</v>
      </c>
      <c r="T204" s="320">
        <f t="shared" si="46"/>
        <v>0.24364129909087848</v>
      </c>
      <c r="U204" s="320">
        <f t="shared" si="46"/>
        <v>0.24317722678173267</v>
      </c>
      <c r="V204" s="320">
        <f t="shared" si="46"/>
        <v>0.22792613833788697</v>
      </c>
      <c r="W204" s="320">
        <f t="shared" si="46"/>
        <v>0.20989117396311843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2.1094165187276624E-4</v>
      </c>
      <c r="C205" s="320">
        <f t="shared" si="47"/>
        <v>2.1094165187276619E-4</v>
      </c>
      <c r="D205" s="320">
        <f t="shared" si="47"/>
        <v>2.1094165187276608E-4</v>
      </c>
      <c r="E205" s="320">
        <f t="shared" si="47"/>
        <v>2.1094165187276613E-4</v>
      </c>
      <c r="F205" s="320">
        <f t="shared" si="47"/>
        <v>2.1094165187276611E-4</v>
      </c>
      <c r="G205" s="320">
        <f t="shared" si="47"/>
        <v>2.1094165187276608E-4</v>
      </c>
      <c r="H205" s="320">
        <f t="shared" si="47"/>
        <v>2.1094165187276624E-4</v>
      </c>
      <c r="I205" s="320">
        <f t="shared" si="47"/>
        <v>2.1094165187276608E-4</v>
      </c>
      <c r="J205" s="320">
        <f t="shared" si="47"/>
        <v>2.1094165187276613E-4</v>
      </c>
      <c r="K205" s="320">
        <f t="shared" si="47"/>
        <v>2.109416518727663E-4</v>
      </c>
      <c r="L205" s="320">
        <f t="shared" si="47"/>
        <v>2.1094165187276616E-4</v>
      </c>
      <c r="M205" s="320">
        <f t="shared" si="47"/>
        <v>2.1094165187276611E-4</v>
      </c>
      <c r="N205" s="320">
        <f t="shared" si="47"/>
        <v>1.9313067017950251E-4</v>
      </c>
      <c r="O205" s="320">
        <f t="shared" si="47"/>
        <v>2.1094165187276619E-4</v>
      </c>
      <c r="P205" s="320">
        <f t="shared" si="47"/>
        <v>1.7654901432557265E-4</v>
      </c>
      <c r="Q205" s="320">
        <f t="shared" si="47"/>
        <v>3.1355136752284394E-4</v>
      </c>
      <c r="R205" s="320">
        <f t="shared" si="47"/>
        <v>3.2592772384162444E-4</v>
      </c>
      <c r="S205" s="320">
        <f t="shared" si="47"/>
        <v>3.2808011995993371E-4</v>
      </c>
      <c r="T205" s="320">
        <f t="shared" si="47"/>
        <v>3.8275403181303258E-4</v>
      </c>
      <c r="U205" s="320">
        <f t="shared" si="47"/>
        <v>3.8069525044294401E-4</v>
      </c>
      <c r="V205" s="320">
        <f t="shared" si="47"/>
        <v>3.7032061141796936E-4</v>
      </c>
      <c r="W205" s="320">
        <f t="shared" si="47"/>
        <v>3.8357213281334219E-4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6.2148408867466767E-2</v>
      </c>
      <c r="C206" s="271">
        <f t="shared" si="48"/>
        <v>6.214840886746676E-2</v>
      </c>
      <c r="D206" s="271">
        <f t="shared" si="48"/>
        <v>6.2148408867466753E-2</v>
      </c>
      <c r="E206" s="271">
        <f t="shared" si="48"/>
        <v>6.2148408867466788E-2</v>
      </c>
      <c r="F206" s="271">
        <f t="shared" si="48"/>
        <v>6.2148408867466726E-2</v>
      </c>
      <c r="G206" s="271">
        <f t="shared" si="48"/>
        <v>6.2148408867466746E-2</v>
      </c>
      <c r="H206" s="271">
        <f t="shared" si="48"/>
        <v>6.214840886746676E-2</v>
      </c>
      <c r="I206" s="271">
        <f t="shared" si="48"/>
        <v>6.2148408867466712E-2</v>
      </c>
      <c r="J206" s="271">
        <f t="shared" si="48"/>
        <v>6.214840886746674E-2</v>
      </c>
      <c r="K206" s="271">
        <f t="shared" si="48"/>
        <v>6.2148408867466746E-2</v>
      </c>
      <c r="L206" s="271">
        <f t="shared" si="48"/>
        <v>6.2148408867466746E-2</v>
      </c>
      <c r="M206" s="271">
        <f t="shared" si="48"/>
        <v>6.214840886746676E-2</v>
      </c>
      <c r="N206" s="271">
        <f t="shared" si="48"/>
        <v>4.0045224006236585E-2</v>
      </c>
      <c r="O206" s="271">
        <f t="shared" si="48"/>
        <v>6.2148408867466746E-2</v>
      </c>
      <c r="P206" s="271">
        <f t="shared" si="48"/>
        <v>4.8907188278995165E-2</v>
      </c>
      <c r="Q206" s="271">
        <f t="shared" si="48"/>
        <v>8.8268579031665823E-2</v>
      </c>
      <c r="R206" s="271">
        <f t="shared" si="48"/>
        <v>8.1656375813240936E-2</v>
      </c>
      <c r="S206" s="271">
        <f t="shared" si="48"/>
        <v>8.4590729827801012E-2</v>
      </c>
      <c r="T206" s="271">
        <f t="shared" si="48"/>
        <v>9.0815752285889534E-2</v>
      </c>
      <c r="U206" s="271">
        <f t="shared" si="48"/>
        <v>9.0631688450070746E-2</v>
      </c>
      <c r="V206" s="271">
        <f t="shared" si="48"/>
        <v>8.6211405022657811E-2</v>
      </c>
      <c r="W206" s="271">
        <f t="shared" si="48"/>
        <v>8.2422274024877035E-2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</v>
      </c>
      <c r="C207" s="320">
        <f t="shared" si="49"/>
        <v>0</v>
      </c>
      <c r="D207" s="320">
        <f t="shared" si="49"/>
        <v>0</v>
      </c>
      <c r="E207" s="320">
        <f t="shared" si="49"/>
        <v>0</v>
      </c>
      <c r="F207" s="320">
        <f t="shared" si="49"/>
        <v>0</v>
      </c>
      <c r="G207" s="320">
        <f t="shared" si="49"/>
        <v>0</v>
      </c>
      <c r="H207" s="320">
        <f t="shared" si="49"/>
        <v>0</v>
      </c>
      <c r="I207" s="320">
        <f t="shared" si="49"/>
        <v>0</v>
      </c>
      <c r="J207" s="320">
        <f t="shared" si="49"/>
        <v>0</v>
      </c>
      <c r="K207" s="320">
        <f t="shared" si="49"/>
        <v>0</v>
      </c>
      <c r="L207" s="320">
        <f t="shared" si="49"/>
        <v>0</v>
      </c>
      <c r="M207" s="320">
        <f t="shared" si="49"/>
        <v>0</v>
      </c>
      <c r="N207" s="320">
        <f t="shared" si="49"/>
        <v>2.6050682545718285E-2</v>
      </c>
      <c r="O207" s="320">
        <f t="shared" si="49"/>
        <v>0</v>
      </c>
      <c r="P207" s="320">
        <f t="shared" si="49"/>
        <v>3.835702923142284E-2</v>
      </c>
      <c r="Q207" s="320">
        <f t="shared" si="49"/>
        <v>7.7729412097832101E-2</v>
      </c>
      <c r="R207" s="320">
        <f t="shared" si="49"/>
        <v>6.8361537341220108E-2</v>
      </c>
      <c r="S207" s="320">
        <f t="shared" si="49"/>
        <v>7.2125964899786524E-2</v>
      </c>
      <c r="T207" s="320">
        <f t="shared" si="49"/>
        <v>7.6733561672702899E-2</v>
      </c>
      <c r="U207" s="320">
        <f t="shared" si="49"/>
        <v>7.6493389487783683E-2</v>
      </c>
      <c r="V207" s="320">
        <f t="shared" si="49"/>
        <v>7.1027546606580436E-2</v>
      </c>
      <c r="W207" s="320">
        <f t="shared" si="49"/>
        <v>6.2756566344699408E-2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6.2148408867466767E-2</v>
      </c>
      <c r="C208" s="320">
        <f t="shared" si="50"/>
        <v>6.214840886746676E-2</v>
      </c>
      <c r="D208" s="320">
        <f t="shared" si="50"/>
        <v>6.2148408867466753E-2</v>
      </c>
      <c r="E208" s="320">
        <f t="shared" si="50"/>
        <v>6.2148408867466788E-2</v>
      </c>
      <c r="F208" s="320">
        <f t="shared" si="50"/>
        <v>6.2148408867466726E-2</v>
      </c>
      <c r="G208" s="320">
        <f t="shared" si="50"/>
        <v>6.2148408867466746E-2</v>
      </c>
      <c r="H208" s="320">
        <f t="shared" si="50"/>
        <v>6.214840886746676E-2</v>
      </c>
      <c r="I208" s="320">
        <f t="shared" si="50"/>
        <v>6.2148408867466712E-2</v>
      </c>
      <c r="J208" s="320">
        <f t="shared" si="50"/>
        <v>6.214840886746674E-2</v>
      </c>
      <c r="K208" s="320">
        <f t="shared" si="50"/>
        <v>6.2148408867466746E-2</v>
      </c>
      <c r="L208" s="320">
        <f t="shared" si="50"/>
        <v>6.2148408867466746E-2</v>
      </c>
      <c r="M208" s="320">
        <f t="shared" si="50"/>
        <v>6.214840886746676E-2</v>
      </c>
      <c r="N208" s="320">
        <f t="shared" si="50"/>
        <v>1.3994541460518315E-2</v>
      </c>
      <c r="O208" s="320">
        <f t="shared" si="50"/>
        <v>6.2148408867466746E-2</v>
      </c>
      <c r="P208" s="320">
        <f t="shared" si="50"/>
        <v>1.0550159047572326E-2</v>
      </c>
      <c r="Q208" s="320">
        <f t="shared" si="50"/>
        <v>1.0539166933833732E-2</v>
      </c>
      <c r="R208" s="320">
        <f t="shared" si="50"/>
        <v>1.3294838472020874E-2</v>
      </c>
      <c r="S208" s="320">
        <f t="shared" si="50"/>
        <v>1.2464764928014469E-2</v>
      </c>
      <c r="T208" s="320">
        <f t="shared" si="50"/>
        <v>1.4082190613186612E-2</v>
      </c>
      <c r="U208" s="320">
        <f t="shared" si="50"/>
        <v>1.4138298962287032E-2</v>
      </c>
      <c r="V208" s="320">
        <f t="shared" si="50"/>
        <v>1.5183858416077351E-2</v>
      </c>
      <c r="W208" s="320">
        <f t="shared" si="50"/>
        <v>1.9665707680177637E-2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6.5916752782151838E-2</v>
      </c>
      <c r="C209" s="271">
        <f t="shared" si="51"/>
        <v>6.5916752782151838E-2</v>
      </c>
      <c r="D209" s="271">
        <f t="shared" si="51"/>
        <v>6.5916752782151783E-2</v>
      </c>
      <c r="E209" s="271">
        <f t="shared" si="51"/>
        <v>6.5916752782151825E-2</v>
      </c>
      <c r="F209" s="271">
        <f t="shared" si="51"/>
        <v>6.5916752782151797E-2</v>
      </c>
      <c r="G209" s="271">
        <f t="shared" si="51"/>
        <v>6.5916752782151797E-2</v>
      </c>
      <c r="H209" s="271">
        <f t="shared" si="51"/>
        <v>6.5916752782151811E-2</v>
      </c>
      <c r="I209" s="271">
        <f t="shared" si="51"/>
        <v>6.5916752782151783E-2</v>
      </c>
      <c r="J209" s="271">
        <f t="shared" si="51"/>
        <v>6.5916752782151825E-2</v>
      </c>
      <c r="K209" s="271">
        <f t="shared" si="51"/>
        <v>6.5916752782151811E-2</v>
      </c>
      <c r="L209" s="271">
        <f t="shared" si="51"/>
        <v>6.5916752782151825E-2</v>
      </c>
      <c r="M209" s="271">
        <f t="shared" si="51"/>
        <v>6.5916752782151811E-2</v>
      </c>
      <c r="N209" s="271">
        <f t="shared" si="51"/>
        <v>6.8695218831171384E-2</v>
      </c>
      <c r="O209" s="271">
        <f t="shared" si="51"/>
        <v>6.5916752782151811E-2</v>
      </c>
      <c r="P209" s="271">
        <f t="shared" si="51"/>
        <v>6.8592399895690923E-2</v>
      </c>
      <c r="Q209" s="271">
        <f t="shared" si="51"/>
        <v>0.12153938104494606</v>
      </c>
      <c r="R209" s="271">
        <f t="shared" si="51"/>
        <v>0.1214938763214953</v>
      </c>
      <c r="S209" s="271">
        <f t="shared" si="51"/>
        <v>0.12294752809582696</v>
      </c>
      <c r="T209" s="271">
        <f t="shared" si="51"/>
        <v>0.14091805491891476</v>
      </c>
      <c r="U209" s="271">
        <f t="shared" si="51"/>
        <v>0.1402341165789126</v>
      </c>
      <c r="V209" s="271">
        <f t="shared" si="51"/>
        <v>0.1356581104685062</v>
      </c>
      <c r="W209" s="271">
        <f t="shared" si="51"/>
        <v>0.13822148462359224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</v>
      </c>
      <c r="C210" s="320">
        <f t="shared" si="52"/>
        <v>0</v>
      </c>
      <c r="D210" s="320">
        <f t="shared" si="52"/>
        <v>0</v>
      </c>
      <c r="E210" s="320">
        <f t="shared" si="52"/>
        <v>0</v>
      </c>
      <c r="F210" s="320">
        <f t="shared" si="52"/>
        <v>0</v>
      </c>
      <c r="G210" s="320">
        <f t="shared" si="52"/>
        <v>0</v>
      </c>
      <c r="H210" s="320">
        <f t="shared" si="52"/>
        <v>0</v>
      </c>
      <c r="I210" s="320">
        <f t="shared" si="52"/>
        <v>0</v>
      </c>
      <c r="J210" s="320">
        <f t="shared" si="52"/>
        <v>0</v>
      </c>
      <c r="K210" s="320">
        <f t="shared" si="52"/>
        <v>0</v>
      </c>
      <c r="L210" s="320">
        <f t="shared" si="52"/>
        <v>0</v>
      </c>
      <c r="M210" s="320">
        <f t="shared" si="52"/>
        <v>0</v>
      </c>
      <c r="N210" s="320">
        <f t="shared" si="52"/>
        <v>0</v>
      </c>
      <c r="O210" s="320">
        <f t="shared" si="52"/>
        <v>0</v>
      </c>
      <c r="P210" s="320">
        <f t="shared" si="52"/>
        <v>0</v>
      </c>
      <c r="Q210" s="320">
        <f t="shared" si="52"/>
        <v>0</v>
      </c>
      <c r="R210" s="320">
        <f t="shared" si="52"/>
        <v>0</v>
      </c>
      <c r="S210" s="320">
        <f t="shared" si="52"/>
        <v>0</v>
      </c>
      <c r="T210" s="320">
        <f t="shared" si="52"/>
        <v>0</v>
      </c>
      <c r="U210" s="320">
        <f t="shared" si="52"/>
        <v>0</v>
      </c>
      <c r="V210" s="320">
        <f t="shared" si="52"/>
        <v>0</v>
      </c>
      <c r="W210" s="320">
        <f t="shared" si="52"/>
        <v>0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0</v>
      </c>
      <c r="C211" s="320">
        <f t="shared" si="53"/>
        <v>0</v>
      </c>
      <c r="D211" s="320">
        <f t="shared" si="53"/>
        <v>0</v>
      </c>
      <c r="E211" s="320">
        <f t="shared" si="53"/>
        <v>0</v>
      </c>
      <c r="F211" s="320">
        <f t="shared" si="53"/>
        <v>0</v>
      </c>
      <c r="G211" s="320">
        <f t="shared" si="53"/>
        <v>0</v>
      </c>
      <c r="H211" s="320">
        <f t="shared" si="53"/>
        <v>0</v>
      </c>
      <c r="I211" s="320">
        <f t="shared" si="53"/>
        <v>0</v>
      </c>
      <c r="J211" s="320">
        <f t="shared" si="53"/>
        <v>0</v>
      </c>
      <c r="K211" s="320">
        <f t="shared" si="53"/>
        <v>0</v>
      </c>
      <c r="L211" s="320">
        <f t="shared" si="53"/>
        <v>0</v>
      </c>
      <c r="M211" s="320">
        <f t="shared" si="53"/>
        <v>0</v>
      </c>
      <c r="N211" s="320">
        <f t="shared" si="53"/>
        <v>8.3441856053945683E-3</v>
      </c>
      <c r="O211" s="320">
        <f t="shared" si="53"/>
        <v>0</v>
      </c>
      <c r="P211" s="320">
        <f t="shared" si="53"/>
        <v>1.3422936549254409E-2</v>
      </c>
      <c r="Q211" s="320">
        <f t="shared" si="53"/>
        <v>2.3558314745268885E-2</v>
      </c>
      <c r="R211" s="320">
        <f t="shared" si="53"/>
        <v>1.9645346139905633E-2</v>
      </c>
      <c r="S211" s="320">
        <f t="shared" si="53"/>
        <v>2.0426399773660363E-2</v>
      </c>
      <c r="T211" s="320">
        <f t="shared" si="53"/>
        <v>2.1311980597426682E-2</v>
      </c>
      <c r="U211" s="320">
        <f t="shared" si="53"/>
        <v>2.1271386904628209E-2</v>
      </c>
      <c r="V211" s="320">
        <f t="shared" si="53"/>
        <v>1.9937331872834758E-2</v>
      </c>
      <c r="W211" s="320">
        <f t="shared" si="53"/>
        <v>1.8359763487406883E-2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6.5916752782151838E-2</v>
      </c>
      <c r="C212" s="320">
        <f t="shared" si="54"/>
        <v>6.5916752782151838E-2</v>
      </c>
      <c r="D212" s="320">
        <f t="shared" si="54"/>
        <v>6.5916752782151783E-2</v>
      </c>
      <c r="E212" s="320">
        <f t="shared" si="54"/>
        <v>6.5916752782151825E-2</v>
      </c>
      <c r="F212" s="320">
        <f t="shared" si="54"/>
        <v>6.5916752782151797E-2</v>
      </c>
      <c r="G212" s="320">
        <f t="shared" si="54"/>
        <v>6.5916752782151797E-2</v>
      </c>
      <c r="H212" s="320">
        <f t="shared" si="54"/>
        <v>6.5916752782151811E-2</v>
      </c>
      <c r="I212" s="320">
        <f t="shared" si="54"/>
        <v>6.5916752782151783E-2</v>
      </c>
      <c r="J212" s="320">
        <f t="shared" si="54"/>
        <v>6.5916752782151825E-2</v>
      </c>
      <c r="K212" s="320">
        <f t="shared" si="54"/>
        <v>6.5916752782151811E-2</v>
      </c>
      <c r="L212" s="320">
        <f t="shared" si="54"/>
        <v>6.5916752782151825E-2</v>
      </c>
      <c r="M212" s="320">
        <f t="shared" si="54"/>
        <v>6.5916752782151811E-2</v>
      </c>
      <c r="N212" s="320">
        <f t="shared" si="54"/>
        <v>6.0351033225776826E-2</v>
      </c>
      <c r="O212" s="320">
        <f t="shared" si="54"/>
        <v>6.5916752782151811E-2</v>
      </c>
      <c r="P212" s="320">
        <f t="shared" si="54"/>
        <v>5.5169463346436506E-2</v>
      </c>
      <c r="Q212" s="320">
        <f t="shared" si="54"/>
        <v>9.7981066299677191E-2</v>
      </c>
      <c r="R212" s="320">
        <f t="shared" si="54"/>
        <v>0.10184853018158967</v>
      </c>
      <c r="S212" s="320">
        <f t="shared" si="54"/>
        <v>0.1025211283221666</v>
      </c>
      <c r="T212" s="320">
        <f t="shared" si="54"/>
        <v>0.11960607432148808</v>
      </c>
      <c r="U212" s="320">
        <f t="shared" si="54"/>
        <v>0.11896272967428441</v>
      </c>
      <c r="V212" s="320">
        <f t="shared" si="54"/>
        <v>0.11572077859567144</v>
      </c>
      <c r="W212" s="320">
        <f t="shared" si="54"/>
        <v>0.11986172113618535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0.34383129454592248</v>
      </c>
      <c r="C213" s="321">
        <f t="shared" si="55"/>
        <v>0.34383129454592237</v>
      </c>
      <c r="D213" s="321">
        <f t="shared" si="55"/>
        <v>0.34383129454592237</v>
      </c>
      <c r="E213" s="321">
        <f t="shared" si="55"/>
        <v>0.34383129454592226</v>
      </c>
      <c r="F213" s="321">
        <f t="shared" si="55"/>
        <v>0.34383129454592243</v>
      </c>
      <c r="G213" s="321">
        <f t="shared" si="55"/>
        <v>0.34383129454592237</v>
      </c>
      <c r="H213" s="321">
        <f t="shared" si="55"/>
        <v>0.34383129454592232</v>
      </c>
      <c r="I213" s="321">
        <f t="shared" si="55"/>
        <v>0.34383129454592243</v>
      </c>
      <c r="J213" s="321">
        <f t="shared" si="55"/>
        <v>0.34383129454592254</v>
      </c>
      <c r="K213" s="321">
        <f t="shared" si="55"/>
        <v>0.34383129454592254</v>
      </c>
      <c r="L213" s="321">
        <f t="shared" si="55"/>
        <v>0.34383129454592226</v>
      </c>
      <c r="M213" s="321">
        <f t="shared" si="55"/>
        <v>0.34383129454592243</v>
      </c>
      <c r="N213" s="321">
        <f t="shared" si="55"/>
        <v>0.31479969818570042</v>
      </c>
      <c r="O213" s="321">
        <f t="shared" si="55"/>
        <v>0.34383129454592226</v>
      </c>
      <c r="P213" s="321">
        <f t="shared" si="55"/>
        <v>0.28777188197512815</v>
      </c>
      <c r="Q213" s="321">
        <f t="shared" si="55"/>
        <v>0.19585197983143943</v>
      </c>
      <c r="R213" s="321">
        <f t="shared" si="55"/>
        <v>0.2165022277685755</v>
      </c>
      <c r="S213" s="321">
        <f t="shared" si="55"/>
        <v>0.21097936690406494</v>
      </c>
      <c r="T213" s="321">
        <f t="shared" si="55"/>
        <v>0.1741888789300238</v>
      </c>
      <c r="U213" s="321">
        <f t="shared" si="55"/>
        <v>0.17607775738881881</v>
      </c>
      <c r="V213" s="321">
        <f t="shared" si="55"/>
        <v>0.1866915676760397</v>
      </c>
      <c r="W213" s="321">
        <f t="shared" si="55"/>
        <v>0.19337212292226816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</v>
      </c>
      <c r="C217" s="324">
        <f>IF(C$5=0,0,(C$5-C$16)/(CHI_fec!C$5-CHI_fec!C$16))</f>
        <v>0</v>
      </c>
      <c r="D217" s="324">
        <f>IF(D$5=0,0,(D$5-D$16)/(CHI_fec!D$5-CHI_fec!D$16))</f>
        <v>0</v>
      </c>
      <c r="E217" s="324">
        <f>IF(E$5=0,0,(E$5-E$16)/(CHI_fec!E$5-CHI_fec!E$16))</f>
        <v>0</v>
      </c>
      <c r="F217" s="324">
        <f>IF(F$5=0,0,(F$5-F$16)/(CHI_fec!F$5-CHI_fec!F$16))</f>
        <v>0</v>
      </c>
      <c r="G217" s="324">
        <f>IF(G$5=0,0,(G$5-G$16)/(CHI_fec!G$5-CHI_fec!G$16))</f>
        <v>0</v>
      </c>
      <c r="H217" s="324">
        <f>IF(H$5=0,0,(H$5-H$16)/(CHI_fec!H$5-CHI_fec!H$16))</f>
        <v>0</v>
      </c>
      <c r="I217" s="324">
        <f>IF(I$5=0,0,(I$5-I$16)/(CHI_fec!I$5-CHI_fec!I$16))</f>
        <v>0</v>
      </c>
      <c r="J217" s="324">
        <f>IF(J$5=0,0,(J$5-J$16)/(CHI_fec!J$5-CHI_fec!J$16))</f>
        <v>0</v>
      </c>
      <c r="K217" s="324">
        <f>IF(K$5=0,0,(K$5-K$16)/(CHI_fec!K$5-CHI_fec!K$16))</f>
        <v>0</v>
      </c>
      <c r="L217" s="324">
        <f>IF(L$5=0,0,(L$5-L$16)/(CHI_fec!L$5-CHI_fec!L$16))</f>
        <v>0</v>
      </c>
      <c r="M217" s="324">
        <f>IF(M$5=0,0,(M$5-M$16)/(CHI_fec!M$5-CHI_fec!M$16))</f>
        <v>0</v>
      </c>
      <c r="N217" s="324">
        <f>IF(N$5=0,0,(N$5-N$16)/(CHI_fec!N$5-CHI_fec!N$16))</f>
        <v>0</v>
      </c>
      <c r="O217" s="324">
        <f>IF(O$5=0,0,(O$5-O$16)/(CHI_fec!O$5-CHI_fec!O$16))</f>
        <v>0</v>
      </c>
      <c r="P217" s="324">
        <f>IF(P$5=0,0,(P$5-P$16)/(CHI_fec!P$5-CHI_fec!P$16))</f>
        <v>0</v>
      </c>
      <c r="Q217" s="324">
        <f>IF(Q$5=0,0,(Q$5-Q$16)/(CHI_fec!Q$5-CHI_fec!Q$16))</f>
        <v>0</v>
      </c>
      <c r="R217" s="324">
        <f>IF(R$5=0,0,(R$5-R$16)/(CHI_fec!R$5-CHI_fec!R$16))</f>
        <v>0</v>
      </c>
      <c r="S217" s="324">
        <f>IF(S$5=0,0,(S$5-S$16)/(CHI_fec!S$5-CHI_fec!S$16))</f>
        <v>0</v>
      </c>
      <c r="T217" s="324">
        <f>IF(T$5=0,0,(T$5-T$16)/(CHI_fec!T$5-CHI_fec!T$16))</f>
        <v>0</v>
      </c>
      <c r="U217" s="324">
        <f>IF(U$5=0,0,(U$5-U$16)/(CHI_fec!U$5-CHI_fec!U$16))</f>
        <v>0</v>
      </c>
      <c r="V217" s="324">
        <f>IF(V$5=0,0,(V$5-V$16)/(CHI_fec!V$5-CHI_fec!V$16))</f>
        <v>0</v>
      </c>
      <c r="W217" s="324">
        <f>IF(W$5=0,0,(W$5-W$16)/(CHI_fec!W$5-CHI_fec!W$16))</f>
        <v>0</v>
      </c>
      <c r="DA217" s="95"/>
    </row>
    <row r="218" spans="1:105" ht="12" customHeight="1" x14ac:dyDescent="0.25">
      <c r="A218" s="55" t="s">
        <v>92</v>
      </c>
      <c r="B218" s="307">
        <f>IF(B$6=0,0,B$6/CHI_fec!B$6)</f>
        <v>0</v>
      </c>
      <c r="C218" s="307">
        <f>IF(C$6=0,0,C$6/CHI_fec!C$6)</f>
        <v>0</v>
      </c>
      <c r="D218" s="307">
        <f>IF(D$6=0,0,D$6/CHI_fec!D$6)</f>
        <v>0</v>
      </c>
      <c r="E218" s="307">
        <f>IF(E$6=0,0,E$6/CHI_fec!E$6)</f>
        <v>0</v>
      </c>
      <c r="F218" s="307">
        <f>IF(F$6=0,0,F$6/CHI_fec!F$6)</f>
        <v>0</v>
      </c>
      <c r="G218" s="307">
        <f>IF(G$6=0,0,G$6/CHI_fec!G$6)</f>
        <v>0</v>
      </c>
      <c r="H218" s="307">
        <f>IF(H$6=0,0,H$6/CHI_fec!H$6)</f>
        <v>0</v>
      </c>
      <c r="I218" s="307">
        <f>IF(I$6=0,0,I$6/CHI_fec!I$6)</f>
        <v>0</v>
      </c>
      <c r="J218" s="307">
        <f>IF(J$6=0,0,J$6/CHI_fec!J$6)</f>
        <v>0</v>
      </c>
      <c r="K218" s="307">
        <f>IF(K$6=0,0,K$6/CHI_fec!K$6)</f>
        <v>0</v>
      </c>
      <c r="L218" s="307">
        <f>IF(L$6=0,0,L$6/CHI_fec!L$6)</f>
        <v>0</v>
      </c>
      <c r="M218" s="307">
        <f>IF(M$6=0,0,M$6/CHI_fec!M$6)</f>
        <v>0</v>
      </c>
      <c r="N218" s="307">
        <f>IF(N$6=0,0,N$6/CHI_fec!N$6)</f>
        <v>0</v>
      </c>
      <c r="O218" s="307">
        <f>IF(O$6=0,0,O$6/CHI_fec!O$6)</f>
        <v>0</v>
      </c>
      <c r="P218" s="307">
        <f>IF(P$6=0,0,P$6/CHI_fec!P$6)</f>
        <v>0</v>
      </c>
      <c r="Q218" s="307">
        <f>IF(Q$6=0,0,Q$6/CHI_fec!Q$6)</f>
        <v>0</v>
      </c>
      <c r="R218" s="307">
        <f>IF(R$6=0,0,R$6/CHI_fec!R$6)</f>
        <v>0</v>
      </c>
      <c r="S218" s="307">
        <f>IF(S$6=0,0,S$6/CHI_fec!S$6)</f>
        <v>0</v>
      </c>
      <c r="T218" s="307">
        <f>IF(T$6=0,0,T$6/CHI_fec!T$6)</f>
        <v>0</v>
      </c>
      <c r="U218" s="307">
        <f>IF(U$6=0,0,U$6/CHI_fec!U$6)</f>
        <v>0</v>
      </c>
      <c r="V218" s="307">
        <f>IF(V$6=0,0,V$6/CHI_fec!V$6)</f>
        <v>0</v>
      </c>
      <c r="W218" s="307">
        <f>IF(W$6=0,0,W$6/CHI_fec!W$6)</f>
        <v>0</v>
      </c>
      <c r="DA218" s="76"/>
    </row>
    <row r="219" spans="1:105" ht="12" customHeight="1" x14ac:dyDescent="0.25">
      <c r="A219" s="202" t="s">
        <v>93</v>
      </c>
      <c r="B219" s="308">
        <f>IF(B$7=0,0,B$7/CHI_fec!B$7)</f>
        <v>0</v>
      </c>
      <c r="C219" s="308">
        <f>IF(C$7=0,0,C$7/CHI_fec!C$7)</f>
        <v>0</v>
      </c>
      <c r="D219" s="308">
        <f>IF(D$7=0,0,D$7/CHI_fec!D$7)</f>
        <v>0</v>
      </c>
      <c r="E219" s="308">
        <f>IF(E$7=0,0,E$7/CHI_fec!E$7)</f>
        <v>0</v>
      </c>
      <c r="F219" s="308">
        <f>IF(F$7=0,0,F$7/CHI_fec!F$7)</f>
        <v>0</v>
      </c>
      <c r="G219" s="308">
        <f>IF(G$7=0,0,G$7/CHI_fec!G$7)</f>
        <v>0</v>
      </c>
      <c r="H219" s="308">
        <f>IF(H$7=0,0,H$7/CHI_fec!H$7)</f>
        <v>0</v>
      </c>
      <c r="I219" s="308">
        <f>IF(I$7=0,0,I$7/CHI_fec!I$7)</f>
        <v>0</v>
      </c>
      <c r="J219" s="308">
        <f>IF(J$7=0,0,J$7/CHI_fec!J$7)</f>
        <v>0</v>
      </c>
      <c r="K219" s="308">
        <f>IF(K$7=0,0,K$7/CHI_fec!K$7)</f>
        <v>0</v>
      </c>
      <c r="L219" s="308">
        <f>IF(L$7=0,0,L$7/CHI_fec!L$7)</f>
        <v>0</v>
      </c>
      <c r="M219" s="308">
        <f>IF(M$7=0,0,M$7/CHI_fec!M$7)</f>
        <v>0</v>
      </c>
      <c r="N219" s="308">
        <f>IF(N$7=0,0,N$7/CHI_fec!N$7)</f>
        <v>0</v>
      </c>
      <c r="O219" s="308">
        <f>IF(O$7=0,0,O$7/CHI_fec!O$7)</f>
        <v>0</v>
      </c>
      <c r="P219" s="308">
        <f>IF(P$7=0,0,P$7/CHI_fec!P$7)</f>
        <v>0</v>
      </c>
      <c r="Q219" s="308">
        <f>IF(Q$7=0,0,Q$7/CHI_fec!Q$7)</f>
        <v>0</v>
      </c>
      <c r="R219" s="308">
        <f>IF(R$7=0,0,R$7/CHI_fec!R$7)</f>
        <v>0</v>
      </c>
      <c r="S219" s="308">
        <f>IF(S$7=0,0,S$7/CHI_fec!S$7)</f>
        <v>0</v>
      </c>
      <c r="T219" s="308">
        <f>IF(T$7=0,0,T$7/CHI_fec!T$7)</f>
        <v>0</v>
      </c>
      <c r="U219" s="308">
        <f>IF(U$7=0,0,U$7/CHI_fec!U$7)</f>
        <v>0</v>
      </c>
      <c r="V219" s="308">
        <f>IF(V$7=0,0,V$7/CHI_fec!V$7)</f>
        <v>0</v>
      </c>
      <c r="W219" s="308">
        <f>IF(W$7=0,0,W$7/CHI_fec!W$7)</f>
        <v>0</v>
      </c>
      <c r="DA219" s="77"/>
    </row>
    <row r="220" spans="1:105" ht="12" customHeight="1" x14ac:dyDescent="0.25">
      <c r="A220" s="202" t="s">
        <v>94</v>
      </c>
      <c r="B220" s="308">
        <f>IF(B$8=0,0,B$8/CHI_fec!B$8)</f>
        <v>0</v>
      </c>
      <c r="C220" s="308">
        <f>IF(C$8=0,0,C$8/CHI_fec!C$8)</f>
        <v>0</v>
      </c>
      <c r="D220" s="308">
        <f>IF(D$8=0,0,D$8/CHI_fec!D$8)</f>
        <v>0</v>
      </c>
      <c r="E220" s="308">
        <f>IF(E$8=0,0,E$8/CHI_fec!E$8)</f>
        <v>0</v>
      </c>
      <c r="F220" s="308">
        <f>IF(F$8=0,0,F$8/CHI_fec!F$8)</f>
        <v>0</v>
      </c>
      <c r="G220" s="308">
        <f>IF(G$8=0,0,G$8/CHI_fec!G$8)</f>
        <v>0</v>
      </c>
      <c r="H220" s="308">
        <f>IF(H$8=0,0,H$8/CHI_fec!H$8)</f>
        <v>0</v>
      </c>
      <c r="I220" s="308">
        <f>IF(I$8=0,0,I$8/CHI_fec!I$8)</f>
        <v>0</v>
      </c>
      <c r="J220" s="308">
        <f>IF(J$8=0,0,J$8/CHI_fec!J$8)</f>
        <v>0</v>
      </c>
      <c r="K220" s="308">
        <f>IF(K$8=0,0,K$8/CHI_fec!K$8)</f>
        <v>0</v>
      </c>
      <c r="L220" s="308">
        <f>IF(L$8=0,0,L$8/CHI_fec!L$8)</f>
        <v>0</v>
      </c>
      <c r="M220" s="308">
        <f>IF(M$8=0,0,M$8/CHI_fec!M$8)</f>
        <v>0</v>
      </c>
      <c r="N220" s="308">
        <f>IF(N$8=0,0,N$8/CHI_fec!N$8)</f>
        <v>0</v>
      </c>
      <c r="O220" s="308">
        <f>IF(O$8=0,0,O$8/CHI_fec!O$8)</f>
        <v>0</v>
      </c>
      <c r="P220" s="308">
        <f>IF(P$8=0,0,P$8/CHI_fec!P$8)</f>
        <v>0</v>
      </c>
      <c r="Q220" s="308">
        <f>IF(Q$8=0,0,Q$8/CHI_fec!Q$8)</f>
        <v>0</v>
      </c>
      <c r="R220" s="308">
        <f>IF(R$8=0,0,R$8/CHI_fec!R$8)</f>
        <v>0</v>
      </c>
      <c r="S220" s="308">
        <f>IF(S$8=0,0,S$8/CHI_fec!S$8)</f>
        <v>0</v>
      </c>
      <c r="T220" s="308">
        <f>IF(T$8=0,0,T$8/CHI_fec!T$8)</f>
        <v>0</v>
      </c>
      <c r="U220" s="308">
        <f>IF(U$8=0,0,U$8/CHI_fec!U$8)</f>
        <v>0</v>
      </c>
      <c r="V220" s="308">
        <f>IF(V$8=0,0,V$8/CHI_fec!V$8)</f>
        <v>0</v>
      </c>
      <c r="W220" s="308">
        <f>IF(W$8=0,0,W$8/CHI_fec!W$8)</f>
        <v>0</v>
      </c>
      <c r="DA220" s="77"/>
    </row>
    <row r="221" spans="1:105" ht="12" customHeight="1" x14ac:dyDescent="0.25">
      <c r="A221" s="202" t="s">
        <v>95</v>
      </c>
      <c r="B221" s="308">
        <f>IF(B$9=0,0,B$9/CHI_fec!B$9)</f>
        <v>0</v>
      </c>
      <c r="C221" s="308">
        <f>IF(C$9=0,0,C$9/CHI_fec!C$9)</f>
        <v>0</v>
      </c>
      <c r="D221" s="308">
        <f>IF(D$9=0,0,D$9/CHI_fec!D$9)</f>
        <v>0</v>
      </c>
      <c r="E221" s="308">
        <f>IF(E$9=0,0,E$9/CHI_fec!E$9)</f>
        <v>0</v>
      </c>
      <c r="F221" s="308">
        <f>IF(F$9=0,0,F$9/CHI_fec!F$9)</f>
        <v>0</v>
      </c>
      <c r="G221" s="308">
        <f>IF(G$9=0,0,G$9/CHI_fec!G$9)</f>
        <v>0</v>
      </c>
      <c r="H221" s="308">
        <f>IF(H$9=0,0,H$9/CHI_fec!H$9)</f>
        <v>0</v>
      </c>
      <c r="I221" s="308">
        <f>IF(I$9=0,0,I$9/CHI_fec!I$9)</f>
        <v>0</v>
      </c>
      <c r="J221" s="308">
        <f>IF(J$9=0,0,J$9/CHI_fec!J$9)</f>
        <v>0</v>
      </c>
      <c r="K221" s="308">
        <f>IF(K$9=0,0,K$9/CHI_fec!K$9)</f>
        <v>0</v>
      </c>
      <c r="L221" s="308">
        <f>IF(L$9=0,0,L$9/CHI_fec!L$9)</f>
        <v>0</v>
      </c>
      <c r="M221" s="308">
        <f>IF(M$9=0,0,M$9/CHI_fec!M$9)</f>
        <v>0</v>
      </c>
      <c r="N221" s="308">
        <f>IF(N$9=0,0,N$9/CHI_fec!N$9)</f>
        <v>0</v>
      </c>
      <c r="O221" s="308">
        <f>IF(O$9=0,0,O$9/CHI_fec!O$9)</f>
        <v>0</v>
      </c>
      <c r="P221" s="308">
        <f>IF(P$9=0,0,P$9/CHI_fec!P$9)</f>
        <v>0</v>
      </c>
      <c r="Q221" s="308">
        <f>IF(Q$9=0,0,Q$9/CHI_fec!Q$9)</f>
        <v>0</v>
      </c>
      <c r="R221" s="308">
        <f>IF(R$9=0,0,R$9/CHI_fec!R$9)</f>
        <v>0</v>
      </c>
      <c r="S221" s="308">
        <f>IF(S$9=0,0,S$9/CHI_fec!S$9)</f>
        <v>0</v>
      </c>
      <c r="T221" s="308">
        <f>IF(T$9=0,0,T$9/CHI_fec!T$9)</f>
        <v>0</v>
      </c>
      <c r="U221" s="308">
        <f>IF(U$9=0,0,U$9/CHI_fec!U$9)</f>
        <v>0</v>
      </c>
      <c r="V221" s="308">
        <f>IF(V$9=0,0,V$9/CHI_fec!V$9)</f>
        <v>0</v>
      </c>
      <c r="W221" s="308">
        <f>IF(W$9=0,0,W$9/CHI_fec!W$9)</f>
        <v>0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</v>
      </c>
      <c r="C222" s="309">
        <f>IF(C$10=0,0,C$10/CHI_fec!C$10)</f>
        <v>0</v>
      </c>
      <c r="D222" s="309">
        <f>IF(D$10=0,0,D$10/CHI_fec!D$10)</f>
        <v>0</v>
      </c>
      <c r="E222" s="309">
        <f>IF(E$10=0,0,E$10/CHI_fec!E$10)</f>
        <v>0</v>
      </c>
      <c r="F222" s="309">
        <f>IF(F$10=0,0,F$10/CHI_fec!F$10)</f>
        <v>0</v>
      </c>
      <c r="G222" s="309">
        <f>IF(G$10=0,0,G$10/CHI_fec!G$10)</f>
        <v>0</v>
      </c>
      <c r="H222" s="309">
        <f>IF(H$10=0,0,H$10/CHI_fec!H$10)</f>
        <v>0</v>
      </c>
      <c r="I222" s="309">
        <f>IF(I$10=0,0,I$10/CHI_fec!I$10)</f>
        <v>0</v>
      </c>
      <c r="J222" s="309">
        <f>IF(J$10=0,0,J$10/CHI_fec!J$10)</f>
        <v>0</v>
      </c>
      <c r="K222" s="309">
        <f>IF(K$10=0,0,K$10/CHI_fec!K$10)</f>
        <v>0</v>
      </c>
      <c r="L222" s="309">
        <f>IF(L$10=0,0,L$10/CHI_fec!L$10)</f>
        <v>0</v>
      </c>
      <c r="M222" s="309">
        <f>IF(M$10=0,0,M$10/CHI_fec!M$10)</f>
        <v>0</v>
      </c>
      <c r="N222" s="309">
        <f>IF(N$10=0,0,N$10/CHI_fec!N$10)</f>
        <v>0</v>
      </c>
      <c r="O222" s="309">
        <f>IF(O$10=0,0,O$10/CHI_fec!O$10)</f>
        <v>0</v>
      </c>
      <c r="P222" s="309">
        <f>IF(P$10=0,0,P$10/CHI_fec!P$10)</f>
        <v>0</v>
      </c>
      <c r="Q222" s="309">
        <f>IF(Q$10=0,0,Q$10/CHI_fec!Q$10)</f>
        <v>0</v>
      </c>
      <c r="R222" s="309">
        <f>IF(R$10=0,0,R$10/CHI_fec!R$10)</f>
        <v>0</v>
      </c>
      <c r="S222" s="309">
        <f>IF(S$10=0,0,S$10/CHI_fec!S$10)</f>
        <v>0</v>
      </c>
      <c r="T222" s="309">
        <f>IF(T$10=0,0,T$10/CHI_fec!T$10)</f>
        <v>0</v>
      </c>
      <c r="U222" s="309">
        <f>IF(U$10=0,0,U$10/CHI_fec!U$10)</f>
        <v>0</v>
      </c>
      <c r="V222" s="309">
        <f>IF(V$10=0,0,V$10/CHI_fec!V$10)</f>
        <v>0</v>
      </c>
      <c r="W222" s="309">
        <f>IF(W$10=0,0,W$10/CHI_fec!W$10)</f>
        <v>0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0</v>
      </c>
      <c r="C223" s="325">
        <f>IF(C$16=0,0,C$16/CHI_fec!C$16)</f>
        <v>0</v>
      </c>
      <c r="D223" s="325">
        <f>IF(D$16=0,0,D$16/CHI_fec!D$16)</f>
        <v>0</v>
      </c>
      <c r="E223" s="325">
        <f>IF(E$16=0,0,E$16/CHI_fec!E$16)</f>
        <v>0</v>
      </c>
      <c r="F223" s="325">
        <f>IF(F$16=0,0,F$16/CHI_fec!F$16)</f>
        <v>0</v>
      </c>
      <c r="G223" s="325">
        <f>IF(G$16=0,0,G$16/CHI_fec!G$16)</f>
        <v>0</v>
      </c>
      <c r="H223" s="325">
        <f>IF(H$16=0,0,H$16/CHI_fec!H$16)</f>
        <v>0</v>
      </c>
      <c r="I223" s="325">
        <f>IF(I$16=0,0,I$16/CHI_fec!I$16)</f>
        <v>0</v>
      </c>
      <c r="J223" s="325">
        <f>IF(J$16=0,0,J$16/CHI_fec!J$16)</f>
        <v>0</v>
      </c>
      <c r="K223" s="325">
        <f>IF(K$16=0,0,K$16/CHI_fec!K$16)</f>
        <v>0</v>
      </c>
      <c r="L223" s="325">
        <f>IF(L$16=0,0,L$16/CHI_fec!L$16)</f>
        <v>0</v>
      </c>
      <c r="M223" s="325">
        <f>IF(M$16=0,0,M$16/CHI_fec!M$16)</f>
        <v>0</v>
      </c>
      <c r="N223" s="325">
        <f>IF(N$16=0,0,N$16/CHI_fec!N$16)</f>
        <v>0</v>
      </c>
      <c r="O223" s="325">
        <f>IF(O$16=0,0,O$16/CHI_fec!O$16)</f>
        <v>0</v>
      </c>
      <c r="P223" s="325">
        <f>IF(P$16=0,0,P$16/CHI_fec!P$16)</f>
        <v>0</v>
      </c>
      <c r="Q223" s="325">
        <f>IF(Q$16=0,0,Q$16/CHI_fec!Q$16)</f>
        <v>0</v>
      </c>
      <c r="R223" s="325">
        <f>IF(R$16=0,0,R$16/CHI_fec!R$16)</f>
        <v>0</v>
      </c>
      <c r="S223" s="325">
        <f>IF(S$16=0,0,S$16/CHI_fec!S$16)</f>
        <v>0</v>
      </c>
      <c r="T223" s="325">
        <f>IF(T$16=0,0,T$16/CHI_fec!T$16)</f>
        <v>0</v>
      </c>
      <c r="U223" s="325">
        <f>IF(U$16=0,0,U$16/CHI_fec!U$16)</f>
        <v>0</v>
      </c>
      <c r="V223" s="325">
        <f>IF(V$16=0,0,V$16/CHI_fec!V$16)</f>
        <v>0</v>
      </c>
      <c r="W223" s="325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</v>
      </c>
      <c r="C224" s="310">
        <f>IF(C$25=0,0,C$25/CHI_fec!C$25)</f>
        <v>0</v>
      </c>
      <c r="D224" s="310">
        <f>IF(D$25=0,0,D$25/CHI_fec!D$25)</f>
        <v>0</v>
      </c>
      <c r="E224" s="310">
        <f>IF(E$25=0,0,E$25/CHI_fec!E$25)</f>
        <v>0</v>
      </c>
      <c r="F224" s="310">
        <f>IF(F$25=0,0,F$25/CHI_fec!F$25)</f>
        <v>0</v>
      </c>
      <c r="G224" s="310">
        <f>IF(G$25=0,0,G$25/CHI_fec!G$25)</f>
        <v>0</v>
      </c>
      <c r="H224" s="310">
        <f>IF(H$25=0,0,H$25/CHI_fec!H$25)</f>
        <v>0</v>
      </c>
      <c r="I224" s="310">
        <f>IF(I$25=0,0,I$25/CHI_fec!I$25)</f>
        <v>0</v>
      </c>
      <c r="J224" s="310">
        <f>IF(J$25=0,0,J$25/CHI_fec!J$25)</f>
        <v>0</v>
      </c>
      <c r="K224" s="310">
        <f>IF(K$25=0,0,K$25/CHI_fec!K$25)</f>
        <v>0</v>
      </c>
      <c r="L224" s="310">
        <f>IF(L$25=0,0,L$25/CHI_fec!L$25)</f>
        <v>0</v>
      </c>
      <c r="M224" s="310">
        <f>IF(M$25=0,0,M$25/CHI_fec!M$25)</f>
        <v>0</v>
      </c>
      <c r="N224" s="310">
        <f>IF(N$25=0,0,N$25/CHI_fec!N$25)</f>
        <v>0</v>
      </c>
      <c r="O224" s="310">
        <f>IF(O$25=0,0,O$25/CHI_fec!O$25)</f>
        <v>0</v>
      </c>
      <c r="P224" s="310">
        <f>IF(P$25=0,0,P$25/CHI_fec!P$25)</f>
        <v>0</v>
      </c>
      <c r="Q224" s="310">
        <f>IF(Q$25=0,0,Q$25/CHI_fec!Q$25)</f>
        <v>0</v>
      </c>
      <c r="R224" s="310">
        <f>IF(R$25=0,0,R$25/CHI_fec!R$25)</f>
        <v>0</v>
      </c>
      <c r="S224" s="310">
        <f>IF(S$25=0,0,S$25/CHI_fec!S$25)</f>
        <v>0</v>
      </c>
      <c r="T224" s="310">
        <f>IF(T$25=0,0,T$25/CHI_fec!T$25)</f>
        <v>0</v>
      </c>
      <c r="U224" s="310">
        <f>IF(U$25=0,0,U$25/CHI_fec!U$25)</f>
        <v>0</v>
      </c>
      <c r="V224" s="310">
        <f>IF(V$25=0,0,V$25/CHI_fec!V$25)</f>
        <v>0</v>
      </c>
      <c r="W224" s="310">
        <f>IF(W$25=0,0,W$25/CHI_fec!W$25)</f>
        <v>0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</v>
      </c>
      <c r="C225" s="310">
        <f>IF(C$36=0,0,C$36/CHI_fec!C$36)</f>
        <v>0</v>
      </c>
      <c r="D225" s="310">
        <f>IF(D$36=0,0,D$36/CHI_fec!D$36)</f>
        <v>0</v>
      </c>
      <c r="E225" s="310">
        <f>IF(E$36=0,0,E$36/CHI_fec!E$36)</f>
        <v>0</v>
      </c>
      <c r="F225" s="310">
        <f>IF(F$36=0,0,F$36/CHI_fec!F$36)</f>
        <v>0</v>
      </c>
      <c r="G225" s="310">
        <f>IF(G$36=0,0,G$36/CHI_fec!G$36)</f>
        <v>0</v>
      </c>
      <c r="H225" s="310">
        <f>IF(H$36=0,0,H$36/CHI_fec!H$36)</f>
        <v>0</v>
      </c>
      <c r="I225" s="310">
        <f>IF(I$36=0,0,I$36/CHI_fec!I$36)</f>
        <v>0</v>
      </c>
      <c r="J225" s="310">
        <f>IF(J$36=0,0,J$36/CHI_fec!J$36)</f>
        <v>0</v>
      </c>
      <c r="K225" s="310">
        <f>IF(K$36=0,0,K$36/CHI_fec!K$36)</f>
        <v>0</v>
      </c>
      <c r="L225" s="310">
        <f>IF(L$36=0,0,L$36/CHI_fec!L$36)</f>
        <v>0</v>
      </c>
      <c r="M225" s="310">
        <f>IF(M$36=0,0,M$36/CHI_fec!M$36)</f>
        <v>0</v>
      </c>
      <c r="N225" s="310">
        <f>IF(N$36=0,0,N$36/CHI_fec!N$36)</f>
        <v>0</v>
      </c>
      <c r="O225" s="310">
        <f>IF(O$36=0,0,O$36/CHI_fec!O$36)</f>
        <v>0</v>
      </c>
      <c r="P225" s="310">
        <f>IF(P$36=0,0,P$36/CHI_fec!P$36)</f>
        <v>0</v>
      </c>
      <c r="Q225" s="310">
        <f>IF(Q$36=0,0,Q$36/CHI_fec!Q$36)</f>
        <v>0</v>
      </c>
      <c r="R225" s="310">
        <f>IF(R$36=0,0,R$36/CHI_fec!R$36)</f>
        <v>0</v>
      </c>
      <c r="S225" s="310">
        <f>IF(S$36=0,0,S$36/CHI_fec!S$36)</f>
        <v>0</v>
      </c>
      <c r="T225" s="310">
        <f>IF(T$36=0,0,T$36/CHI_fec!T$36)</f>
        <v>0</v>
      </c>
      <c r="U225" s="310">
        <f>IF(U$36=0,0,U$36/CHI_fec!U$36)</f>
        <v>0</v>
      </c>
      <c r="V225" s="310">
        <f>IF(V$36=0,0,V$36/CHI_fec!V$36)</f>
        <v>0</v>
      </c>
      <c r="W225" s="310">
        <f>IF(W$36=0,0,W$36/CHI_fec!W$36)</f>
        <v>0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</v>
      </c>
      <c r="C226" s="310">
        <f>IF(C$44=0,0,C$44/CHI_fec!C$44)</f>
        <v>0</v>
      </c>
      <c r="D226" s="310">
        <f>IF(D$44=0,0,D$44/CHI_fec!D$44)</f>
        <v>0</v>
      </c>
      <c r="E226" s="310">
        <f>IF(E$44=0,0,E$44/CHI_fec!E$44)</f>
        <v>0</v>
      </c>
      <c r="F226" s="310">
        <f>IF(F$44=0,0,F$44/CHI_fec!F$44)</f>
        <v>0</v>
      </c>
      <c r="G226" s="310">
        <f>IF(G$44=0,0,G$44/CHI_fec!G$44)</f>
        <v>0</v>
      </c>
      <c r="H226" s="310">
        <f>IF(H$44=0,0,H$44/CHI_fec!H$44)</f>
        <v>0</v>
      </c>
      <c r="I226" s="310">
        <f>IF(I$44=0,0,I$44/CHI_fec!I$44)</f>
        <v>0</v>
      </c>
      <c r="J226" s="310">
        <f>IF(J$44=0,0,J$44/CHI_fec!J$44)</f>
        <v>0</v>
      </c>
      <c r="K226" s="310">
        <f>IF(K$44=0,0,K$44/CHI_fec!K$44)</f>
        <v>0</v>
      </c>
      <c r="L226" s="310">
        <f>IF(L$44=0,0,L$44/CHI_fec!L$44)</f>
        <v>0</v>
      </c>
      <c r="M226" s="310">
        <f>IF(M$44=0,0,M$44/CHI_fec!M$44)</f>
        <v>0</v>
      </c>
      <c r="N226" s="310">
        <f>IF(N$44=0,0,N$44/CHI_fec!N$44)</f>
        <v>0</v>
      </c>
      <c r="O226" s="310">
        <f>IF(O$44=0,0,O$44/CHI_fec!O$44)</f>
        <v>0</v>
      </c>
      <c r="P226" s="310">
        <f>IF(P$44=0,0,P$44/CHI_fec!P$44)</f>
        <v>0</v>
      </c>
      <c r="Q226" s="310">
        <f>IF(Q$44=0,0,Q$44/CHI_fec!Q$44)</f>
        <v>0</v>
      </c>
      <c r="R226" s="310">
        <f>IF(R$44=0,0,R$44/CHI_fec!R$44)</f>
        <v>0</v>
      </c>
      <c r="S226" s="310">
        <f>IF(S$44=0,0,S$44/CHI_fec!S$44)</f>
        <v>0</v>
      </c>
      <c r="T226" s="310">
        <f>IF(T$44=0,0,T$44/CHI_fec!T$44)</f>
        <v>0</v>
      </c>
      <c r="U226" s="310">
        <f>IF(U$44=0,0,U$44/CHI_fec!U$44)</f>
        <v>0</v>
      </c>
      <c r="V226" s="310">
        <f>IF(V$44=0,0,V$44/CHI_fec!V$44)</f>
        <v>0</v>
      </c>
      <c r="W226" s="310">
        <f>IF(W$44=0,0,W$44/CHI_fec!W$44)</f>
        <v>0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</v>
      </c>
      <c r="C227" s="311">
        <f>IF(C$58=0,0,C$58/CHI_fec!C$58)</f>
        <v>0</v>
      </c>
      <c r="D227" s="311">
        <f>IF(D$58=0,0,D$58/CHI_fec!D$58)</f>
        <v>0</v>
      </c>
      <c r="E227" s="311">
        <f>IF(E$58=0,0,E$58/CHI_fec!E$58)</f>
        <v>0</v>
      </c>
      <c r="F227" s="311">
        <f>IF(F$58=0,0,F$58/CHI_fec!F$58)</f>
        <v>0</v>
      </c>
      <c r="G227" s="311">
        <f>IF(G$58=0,0,G$58/CHI_fec!G$58)</f>
        <v>0</v>
      </c>
      <c r="H227" s="311">
        <f>IF(H$58=0,0,H$58/CHI_fec!H$58)</f>
        <v>0</v>
      </c>
      <c r="I227" s="311">
        <f>IF(I$58=0,0,I$58/CHI_fec!I$58)</f>
        <v>0</v>
      </c>
      <c r="J227" s="311">
        <f>IF(J$58=0,0,J$58/CHI_fec!J$58)</f>
        <v>0</v>
      </c>
      <c r="K227" s="311">
        <f>IF(K$58=0,0,K$58/CHI_fec!K$58)</f>
        <v>0</v>
      </c>
      <c r="L227" s="311">
        <f>IF(L$58=0,0,L$58/CHI_fec!L$58)</f>
        <v>0</v>
      </c>
      <c r="M227" s="311">
        <f>IF(M$58=0,0,M$58/CHI_fec!M$58)</f>
        <v>0</v>
      </c>
      <c r="N227" s="311">
        <f>IF(N$58=0,0,N$58/CHI_fec!N$58)</f>
        <v>0</v>
      </c>
      <c r="O227" s="311">
        <f>IF(O$58=0,0,O$58/CHI_fec!O$58)</f>
        <v>0</v>
      </c>
      <c r="P227" s="311">
        <f>IF(P$58=0,0,P$58/CHI_fec!P$58)</f>
        <v>0</v>
      </c>
      <c r="Q227" s="311">
        <f>IF(Q$58=0,0,Q$58/CHI_fec!Q$58)</f>
        <v>0</v>
      </c>
      <c r="R227" s="311">
        <f>IF(R$58=0,0,R$58/CHI_fec!R$58)</f>
        <v>0</v>
      </c>
      <c r="S227" s="311">
        <f>IF(S$58=0,0,S$58/CHI_fec!S$58)</f>
        <v>0</v>
      </c>
      <c r="T227" s="311">
        <f>IF(T$58=0,0,T$58/CHI_fec!T$58)</f>
        <v>0</v>
      </c>
      <c r="U227" s="311">
        <f>IF(U$58=0,0,U$58/CHI_fec!U$58)</f>
        <v>0</v>
      </c>
      <c r="V227" s="311">
        <f>IF(V$58=0,0,V$58/CHI_fec!V$58)</f>
        <v>0</v>
      </c>
      <c r="W227" s="311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0.48792526919606299</v>
      </c>
      <c r="C229" s="324">
        <f>IF(C$61=0,0,C$61/CHI_fec!C$61)</f>
        <v>0.48870511184498899</v>
      </c>
      <c r="D229" s="324">
        <f>IF(D$61=0,0,D$61/CHI_fec!D$61)</f>
        <v>0.49005332511859434</v>
      </c>
      <c r="E229" s="324">
        <f>IF(E$61=0,0,E$61/CHI_fec!E$61)</f>
        <v>0.4936106015837165</v>
      </c>
      <c r="F229" s="324">
        <f>IF(F$61=0,0,F$61/CHI_fec!F$61)</f>
        <v>0.49726551761991394</v>
      </c>
      <c r="G229" s="324">
        <f>IF(G$61=0,0,G$61/CHI_fec!G$61)</f>
        <v>0.49726551761991389</v>
      </c>
      <c r="H229" s="324">
        <f>IF(H$61=0,0,H$61/CHI_fec!H$61)</f>
        <v>0.49726551761991378</v>
      </c>
      <c r="I229" s="324">
        <f>IF(I$61=0,0,I$61/CHI_fec!I$61)</f>
        <v>0.5008662164985529</v>
      </c>
      <c r="J229" s="324">
        <f>IF(J$61=0,0,J$61/CHI_fec!J$61)</f>
        <v>0.50086621649855279</v>
      </c>
      <c r="K229" s="324">
        <f>IF(K$61=0,0,K$61/CHI_fec!K$61)</f>
        <v>0.50086621649855279</v>
      </c>
      <c r="L229" s="324">
        <f>IF(L$61=0,0,L$61/CHI_fec!L$61)</f>
        <v>0.50618763097284203</v>
      </c>
      <c r="M229" s="324">
        <f>IF(M$61=0,0,M$61/CHI_fec!M$61)</f>
        <v>0.5061876309728417</v>
      </c>
      <c r="N229" s="324">
        <f>IF(N$61=0,0,N$61/CHI_fec!N$61)</f>
        <v>0.5301830372616344</v>
      </c>
      <c r="O229" s="324">
        <f>IF(O$61=0,0,O$61/CHI_fec!O$61)</f>
        <v>0.51247452054509668</v>
      </c>
      <c r="P229" s="324">
        <f>IF(P$61=0,0,P$61/CHI_fec!P$61)</f>
        <v>0.54115912214703388</v>
      </c>
      <c r="Q229" s="324">
        <f>IF(Q$61=0,0,Q$61/CHI_fec!Q$61)</f>
        <v>0.54656455484106192</v>
      </c>
      <c r="R229" s="324">
        <f>IF(R$61=0,0,R$61/CHI_fec!R$61)</f>
        <v>0.55904603840272671</v>
      </c>
      <c r="S229" s="324">
        <f>IF(S$61=0,0,S$61/CHI_fec!S$61)</f>
        <v>0.56779791759363818</v>
      </c>
      <c r="T229" s="324">
        <f>IF(T$61=0,0,T$61/CHI_fec!T$61)</f>
        <v>0.58150791349078279</v>
      </c>
      <c r="U229" s="324">
        <f>IF(U$61=0,0,U$61/CHI_fec!U$61)</f>
        <v>0.58805813711817134</v>
      </c>
      <c r="V229" s="324">
        <f>IF(V$61=0,0,V$61/CHI_fec!V$61)</f>
        <v>0.58985539039793389</v>
      </c>
      <c r="W229" s="324">
        <f>IF(W$61=0,0,W$61/CHI_fec!W$61)</f>
        <v>0.60564641908549532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0.4250735311779465</v>
      </c>
      <c r="C230" s="307">
        <f>IF(C$62=0,0,C$62/CHI_fec!C$62)</f>
        <v>0.42575291896429385</v>
      </c>
      <c r="D230" s="307">
        <f>IF(D$62=0,0,D$62/CHI_fec!D$62)</f>
        <v>0.42692746312745355</v>
      </c>
      <c r="E230" s="307">
        <f>IF(E$62=0,0,E$62/CHI_fec!E$62)</f>
        <v>0.43002651161677913</v>
      </c>
      <c r="F230" s="307">
        <f>IF(F$62=0,0,F$62/CHI_fec!F$62)</f>
        <v>0.43321062230697788</v>
      </c>
      <c r="G230" s="307">
        <f>IF(G$62=0,0,G$62/CHI_fec!G$62)</f>
        <v>0.43321062230697771</v>
      </c>
      <c r="H230" s="307">
        <f>IF(H$62=0,0,H$62/CHI_fec!H$62)</f>
        <v>0.43321062230697782</v>
      </c>
      <c r="I230" s="307">
        <f>IF(I$62=0,0,I$62/CHI_fec!I$62)</f>
        <v>0.43634749978326309</v>
      </c>
      <c r="J230" s="307">
        <f>IF(J$62=0,0,J$62/CHI_fec!J$62)</f>
        <v>0.43634749978326309</v>
      </c>
      <c r="K230" s="307">
        <f>IF(K$62=0,0,K$62/CHI_fec!K$62)</f>
        <v>0.43634749978326309</v>
      </c>
      <c r="L230" s="307">
        <f>IF(L$62=0,0,L$62/CHI_fec!L$62)</f>
        <v>0.44098344012956764</v>
      </c>
      <c r="M230" s="307">
        <f>IF(M$62=0,0,M$62/CHI_fec!M$62)</f>
        <v>0.44098344012956758</v>
      </c>
      <c r="N230" s="307">
        <f>IF(N$62=0,0,N$62/CHI_fec!N$62)</f>
        <v>0.44646048860259974</v>
      </c>
      <c r="O230" s="307">
        <f>IF(O$62=0,0,O$62/CHI_fec!O$62)</f>
        <v>0.44646048860259974</v>
      </c>
      <c r="P230" s="307">
        <f>IF(P$62=0,0,P$62/CHI_fec!P$62)</f>
        <v>0.45681443974233976</v>
      </c>
      <c r="Q230" s="307">
        <f>IF(Q$62=0,0,Q$62/CHI_fec!Q$62)</f>
        <v>0.46613299576810591</v>
      </c>
      <c r="R230" s="307">
        <f>IF(R$62=0,0,R$62/CHI_fec!R$62)</f>
        <v>0.47451969619129514</v>
      </c>
      <c r="S230" s="307">
        <f>IF(S$62=0,0,S$62/CHI_fec!S$62)</f>
        <v>0.48206772657216584</v>
      </c>
      <c r="T230" s="307">
        <f>IF(T$62=0,0,T$62/CHI_fec!T$62)</f>
        <v>0.48886095391494933</v>
      </c>
      <c r="U230" s="307">
        <f>IF(U$62=0,0,U$62/CHI_fec!U$62)</f>
        <v>0.49497485852345419</v>
      </c>
      <c r="V230" s="307">
        <f>IF(V$62=0,0,V$62/CHI_fec!V$62)</f>
        <v>0.50047737267110881</v>
      </c>
      <c r="W230" s="307">
        <f>IF(W$62=0,0,W$62/CHI_fec!W$62)</f>
        <v>0.50542963540399788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0.11306980197128354</v>
      </c>
      <c r="C231" s="308">
        <f>IF(C$63=0,0,C$63/CHI_fec!C$63)</f>
        <v>0.11325051951031999</v>
      </c>
      <c r="D231" s="308">
        <f>IF(D$63=0,0,D$63/CHI_fec!D$63)</f>
        <v>0.11356294892827734</v>
      </c>
      <c r="E231" s="308">
        <f>IF(E$63=0,0,E$63/CHI_fec!E$63)</f>
        <v>0.11438729759571002</v>
      </c>
      <c r="F231" s="308">
        <f>IF(F$63=0,0,F$63/CHI_fec!F$63)</f>
        <v>0.11523427285713768</v>
      </c>
      <c r="G231" s="308">
        <f>IF(G$63=0,0,G$63/CHI_fec!G$63)</f>
        <v>0.11523427285713765</v>
      </c>
      <c r="H231" s="308">
        <f>IF(H$63=0,0,H$63/CHI_fec!H$63)</f>
        <v>0.11523427285713767</v>
      </c>
      <c r="I231" s="308">
        <f>IF(I$63=0,0,I$63/CHI_fec!I$63)</f>
        <v>0.11606868405669855</v>
      </c>
      <c r="J231" s="308">
        <f>IF(J$63=0,0,J$63/CHI_fec!J$63)</f>
        <v>0.11606868405669847</v>
      </c>
      <c r="K231" s="308">
        <f>IF(K$63=0,0,K$63/CHI_fec!K$63)</f>
        <v>0.11606868405669847</v>
      </c>
      <c r="L231" s="308">
        <f>IF(L$63=0,0,L$63/CHI_fec!L$63)</f>
        <v>0.11730184683551173</v>
      </c>
      <c r="M231" s="308">
        <f>IF(M$63=0,0,M$63/CHI_fec!M$63)</f>
        <v>0.11730184683551169</v>
      </c>
      <c r="N231" s="308">
        <f>IF(N$63=0,0,N$63/CHI_fec!N$63)</f>
        <v>0.11875874485622993</v>
      </c>
      <c r="O231" s="308">
        <f>IF(O$63=0,0,O$63/CHI_fec!O$63)</f>
        <v>0.11875874485622996</v>
      </c>
      <c r="P231" s="308">
        <f>IF(P$63=0,0,P$63/CHI_fec!P$63)</f>
        <v>0.12308592676854971</v>
      </c>
      <c r="Q231" s="308">
        <f>IF(Q$63=0,0,Q$63/CHI_fec!Q$63)</f>
        <v>0.12649024734986655</v>
      </c>
      <c r="R231" s="308">
        <f>IF(R$63=0,0,R$63/CHI_fec!R$63)</f>
        <v>0.12918042090061713</v>
      </c>
      <c r="S231" s="308">
        <f>IF(S$63=0,0,S$63/CHI_fec!S$63)</f>
        <v>0.1300516815762966</v>
      </c>
      <c r="T231" s="308">
        <f>IF(T$63=0,0,T$63/CHI_fec!T$63)</f>
        <v>0.13249784118049071</v>
      </c>
      <c r="U231" s="308">
        <f>IF(U$63=0,0,U$63/CHI_fec!U$63)</f>
        <v>0.13327066851925232</v>
      </c>
      <c r="V231" s="308">
        <f>IF(V$63=0,0,V$63/CHI_fec!V$63)</f>
        <v>0.13327066851925226</v>
      </c>
      <c r="W231" s="308">
        <f>IF(W$63=0,0,W$63/CHI_fec!W$63)</f>
        <v>0.13586011522876662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0.60132968532375419</v>
      </c>
      <c r="C232" s="308">
        <f>IF(C$64=0,0,C$64/CHI_fec!C$64)</f>
        <v>0.60229078031982464</v>
      </c>
      <c r="D232" s="308">
        <f>IF(D$64=0,0,D$64/CHI_fec!D$64)</f>
        <v>0.60395234760225336</v>
      </c>
      <c r="E232" s="308">
        <f>IF(E$64=0,0,E$64/CHI_fec!E$64)</f>
        <v>0.60833641227860458</v>
      </c>
      <c r="F232" s="308">
        <f>IF(F$64=0,0,F$64/CHI_fec!F$64)</f>
        <v>0.61284081008024438</v>
      </c>
      <c r="G232" s="308">
        <f>IF(G$64=0,0,G$64/CHI_fec!G$64)</f>
        <v>0.61284081008024438</v>
      </c>
      <c r="H232" s="308">
        <f>IF(H$64=0,0,H$64/CHI_fec!H$64)</f>
        <v>0.61284081008024438</v>
      </c>
      <c r="I232" s="308">
        <f>IF(I$64=0,0,I$64/CHI_fec!I$64)</f>
        <v>0.61727838948088709</v>
      </c>
      <c r="J232" s="308">
        <f>IF(J$64=0,0,J$64/CHI_fec!J$64)</f>
        <v>0.61727838948088731</v>
      </c>
      <c r="K232" s="308">
        <f>IF(K$64=0,0,K$64/CHI_fec!K$64)</f>
        <v>0.61727838948088731</v>
      </c>
      <c r="L232" s="308">
        <f>IF(L$64=0,0,L$64/CHI_fec!L$64)</f>
        <v>0.62383661610557917</v>
      </c>
      <c r="M232" s="308">
        <f>IF(M$64=0,0,M$64/CHI_fec!M$64)</f>
        <v>0.62383661610557972</v>
      </c>
      <c r="N232" s="308">
        <f>IF(N$64=0,0,N$64/CHI_fec!N$64)</f>
        <v>0.63158471518308335</v>
      </c>
      <c r="O232" s="308">
        <f>IF(O$64=0,0,O$64/CHI_fec!O$64)</f>
        <v>0.63158471518308346</v>
      </c>
      <c r="P232" s="308">
        <f>IF(P$64=0,0,P$64/CHI_fec!P$64)</f>
        <v>0.64504224558050827</v>
      </c>
      <c r="Q232" s="308">
        <f>IF(Q$64=0,0,Q$64/CHI_fec!Q$64)</f>
        <v>0.65715402293819059</v>
      </c>
      <c r="R232" s="308">
        <f>IF(R$64=0,0,R$64/CHI_fec!R$64)</f>
        <v>0.66805462256010473</v>
      </c>
      <c r="S232" s="308">
        <f>IF(S$64=0,0,S$64/CHI_fec!S$64)</f>
        <v>0.67786516221982684</v>
      </c>
      <c r="T232" s="308">
        <f>IF(T$64=0,0,T$64/CHI_fec!T$64)</f>
        <v>0.68669464791357715</v>
      </c>
      <c r="U232" s="308">
        <f>IF(U$64=0,0,U$64/CHI_fec!U$64)</f>
        <v>0.69464118503795247</v>
      </c>
      <c r="V232" s="308">
        <f>IF(V$64=0,0,V$64/CHI_fec!V$64)</f>
        <v>0.70179306844989031</v>
      </c>
      <c r="W232" s="308">
        <f>IF(W$64=0,0,W$64/CHI_fec!W$64)</f>
        <v>0.70822976352063416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0.44204499067741176</v>
      </c>
      <c r="C233" s="308">
        <f>IF(C$65=0,0,C$65/CHI_fec!C$65)</f>
        <v>0.44275150365847188</v>
      </c>
      <c r="D233" s="308">
        <f>IF(D$65=0,0,D$65/CHI_fec!D$65)</f>
        <v>0.44397294259920145</v>
      </c>
      <c r="E233" s="308">
        <f>IF(E$65=0,0,E$65/CHI_fec!E$65)</f>
        <v>0.44719572350672204</v>
      </c>
      <c r="F233" s="308">
        <f>IF(F$65=0,0,F$65/CHI_fec!F$65)</f>
        <v>0.45050696280328384</v>
      </c>
      <c r="G233" s="308">
        <f>IF(G$65=0,0,G$65/CHI_fec!G$65)</f>
        <v>0.45050696280328389</v>
      </c>
      <c r="H233" s="308">
        <f>IF(H$65=0,0,H$65/CHI_fec!H$65)</f>
        <v>0.45050696280328384</v>
      </c>
      <c r="I233" s="308">
        <f>IF(I$65=0,0,I$65/CHI_fec!I$65)</f>
        <v>0.45376908305555674</v>
      </c>
      <c r="J233" s="308">
        <f>IF(J$65=0,0,J$65/CHI_fec!J$65)</f>
        <v>0.4537690830555568</v>
      </c>
      <c r="K233" s="308">
        <f>IF(K$65=0,0,K$65/CHI_fec!K$65)</f>
        <v>0.4537690830555568</v>
      </c>
      <c r="L233" s="308">
        <f>IF(L$65=0,0,L$65/CHI_fec!L$65)</f>
        <v>0.45859011766922542</v>
      </c>
      <c r="M233" s="308">
        <f>IF(M$65=0,0,M$65/CHI_fec!M$65)</f>
        <v>0.45859011766922558</v>
      </c>
      <c r="N233" s="308">
        <f>IF(N$65=0,0,N$65/CHI_fec!N$65)</f>
        <v>0.46428584244063614</v>
      </c>
      <c r="O233" s="308">
        <f>IF(O$65=0,0,O$65/CHI_fec!O$65)</f>
        <v>0.4642858424406362</v>
      </c>
      <c r="P233" s="308">
        <f>IF(P$65=0,0,P$65/CHI_fec!P$65)</f>
        <v>0.48120290654389369</v>
      </c>
      <c r="Q233" s="308">
        <f>IF(Q$65=0,0,Q$65/CHI_fec!Q$65)</f>
        <v>0.49451205570127293</v>
      </c>
      <c r="R233" s="308">
        <f>IF(R$65=0,0,R$65/CHI_fec!R$65)</f>
        <v>0.50502925588584702</v>
      </c>
      <c r="S233" s="308">
        <f>IF(S$65=0,0,S$65/CHI_fec!S$65)</f>
        <v>0.50843543870870311</v>
      </c>
      <c r="T233" s="308">
        <f>IF(T$65=0,0,T$65/CHI_fec!T$65)</f>
        <v>0.51799866939080952</v>
      </c>
      <c r="U233" s="308">
        <f>IF(U$65=0,0,U$65/CHI_fec!U$65)</f>
        <v>0.52102002830187255</v>
      </c>
      <c r="V233" s="308">
        <f>IF(V$65=0,0,V$65/CHI_fec!V$65)</f>
        <v>0.52102002830187244</v>
      </c>
      <c r="W233" s="308">
        <f>IF(W$65=0,0,W$65/CHI_fec!W$65)</f>
        <v>0.53114343814792142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0.74963073679874848</v>
      </c>
      <c r="C234" s="309">
        <f>IF(C$66=0,0,C$66/CHI_fec!C$66)</f>
        <v>0.75082885883998796</v>
      </c>
      <c r="D234" s="309">
        <f>IF(D$66=0,0,D$66/CHI_fec!D$66)</f>
        <v>0.75290020495272314</v>
      </c>
      <c r="E234" s="309">
        <f>IF(E$66=0,0,E$66/CHI_fec!E$66)</f>
        <v>0.75836547585771252</v>
      </c>
      <c r="F234" s="309">
        <f>IF(F$66=0,0,F$66/CHI_fec!F$66)</f>
        <v>0.76398075666837151</v>
      </c>
      <c r="G234" s="309">
        <f>IF(G$66=0,0,G$66/CHI_fec!G$66)</f>
        <v>0.76398075666837129</v>
      </c>
      <c r="H234" s="309">
        <f>IF(H$66=0,0,H$66/CHI_fec!H$66)</f>
        <v>0.7639807566683714</v>
      </c>
      <c r="I234" s="309">
        <f>IF(I$66=0,0,I$66/CHI_fec!I$66)</f>
        <v>0.76951274019902938</v>
      </c>
      <c r="J234" s="309">
        <f>IF(J$66=0,0,J$66/CHI_fec!J$66)</f>
        <v>0.76951274019902971</v>
      </c>
      <c r="K234" s="309">
        <f>IF(K$66=0,0,K$66/CHI_fec!K$66)</f>
        <v>0.76951274019902971</v>
      </c>
      <c r="L234" s="309">
        <f>IF(L$66=0,0,L$66/CHI_fec!L$66)</f>
        <v>0.77768836893772075</v>
      </c>
      <c r="M234" s="309">
        <f>IF(M$66=0,0,M$66/CHI_fec!M$66)</f>
        <v>0.77768836893772042</v>
      </c>
      <c r="N234" s="309">
        <f>IF(N$66=0,0,N$66/CHI_fec!N$66)</f>
        <v>0.74376069450110027</v>
      </c>
      <c r="O234" s="309">
        <f>IF(O$66=0,0,O$66/CHI_fec!O$66)</f>
        <v>0.78734731869858654</v>
      </c>
      <c r="P234" s="309">
        <f>IF(P$66=0,0,P$66/CHI_fec!P$66)</f>
        <v>0.7419392196234047</v>
      </c>
      <c r="Q234" s="309">
        <f>IF(Q$66=0,0,Q$66/CHI_fec!Q$66)</f>
        <v>0.76033738329118916</v>
      </c>
      <c r="R234" s="309">
        <f>IF(R$66=0,0,R$66/CHI_fec!R$66)</f>
        <v>0.79388655683014575</v>
      </c>
      <c r="S234" s="309">
        <f>IF(S$66=0,0,S$66/CHI_fec!S$66)</f>
        <v>0.79169381694710961</v>
      </c>
      <c r="T234" s="309">
        <f>IF(T$66=0,0,T$66/CHI_fec!T$66)</f>
        <v>0.80996407492225908</v>
      </c>
      <c r="U234" s="309">
        <f>IF(U$66=0,0,U$66/CHI_fec!U$66)</f>
        <v>0.81251662021427129</v>
      </c>
      <c r="V234" s="309">
        <f>IF(V$66=0,0,V$66/CHI_fec!V$66)</f>
        <v>0.81454032634942031</v>
      </c>
      <c r="W234" s="309">
        <f>IF(W$66=0,0,W$66/CHI_fec!W$66)</f>
        <v>0.82894519893766494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0.55646400911387295</v>
      </c>
      <c r="C235" s="310">
        <f>IF(C$72=0,0,C$72/CHI_fec!C$72)</f>
        <v>0.55735339606367051</v>
      </c>
      <c r="D235" s="310">
        <f>IF(D$72=0,0,D$72/CHI_fec!D$72)</f>
        <v>0.55889099251692886</v>
      </c>
      <c r="E235" s="310">
        <f>IF(E$72=0,0,E$72/CHI_fec!E$72)</f>
        <v>0.56294795871294034</v>
      </c>
      <c r="F235" s="310">
        <f>IF(F$72=0,0,F$72/CHI_fec!F$72)</f>
        <v>0.56711627988603319</v>
      </c>
      <c r="G235" s="310">
        <f>IF(G$72=0,0,G$72/CHI_fec!G$72)</f>
        <v>0.56711627988603308</v>
      </c>
      <c r="H235" s="310">
        <f>IF(H$72=0,0,H$72/CHI_fec!H$72)</f>
        <v>0.56711627988603308</v>
      </c>
      <c r="I235" s="310">
        <f>IF(I$72=0,0,I$72/CHI_fec!I$72)</f>
        <v>0.57122276803107352</v>
      </c>
      <c r="J235" s="310">
        <f>IF(J$72=0,0,J$72/CHI_fec!J$72)</f>
        <v>0.57122276803107364</v>
      </c>
      <c r="K235" s="310">
        <f>IF(K$72=0,0,K$72/CHI_fec!K$72)</f>
        <v>0.57122276803107364</v>
      </c>
      <c r="L235" s="310">
        <f>IF(L$72=0,0,L$72/CHI_fec!L$72)</f>
        <v>0.5772916802589616</v>
      </c>
      <c r="M235" s="310">
        <f>IF(M$72=0,0,M$72/CHI_fec!M$72)</f>
        <v>0.5772916802589616</v>
      </c>
      <c r="N235" s="310">
        <f>IF(N$72=0,0,N$72/CHI_fec!N$72)</f>
        <v>0.6317149348493275</v>
      </c>
      <c r="O235" s="310">
        <f>IF(O$72=0,0,O$72/CHI_fec!O$72)</f>
        <v>0.58446168762914197</v>
      </c>
      <c r="P235" s="310">
        <f>IF(P$72=0,0,P$72/CHI_fec!P$72)</f>
        <v>0.6073407836572553</v>
      </c>
      <c r="Q235" s="310">
        <f>IF(Q$72=0,0,Q$72/CHI_fec!Q$72)</f>
        <v>0.61853487464134871</v>
      </c>
      <c r="R235" s="310">
        <f>IF(R$72=0,0,R$72/CHI_fec!R$72)</f>
        <v>0.6422527581596349</v>
      </c>
      <c r="S235" s="310">
        <f>IF(S$72=0,0,S$72/CHI_fec!S$72)</f>
        <v>0.65519584058169389</v>
      </c>
      <c r="T235" s="310">
        <f>IF(T$72=0,0,T$72/CHI_fec!T$72)</f>
        <v>0.66440003321963415</v>
      </c>
      <c r="U235" s="310">
        <f>IF(U$72=0,0,U$72/CHI_fec!U$72)</f>
        <v>0.6751208232290663</v>
      </c>
      <c r="V235" s="310">
        <f>IF(V$72=0,0,V$72/CHI_fec!V$72)</f>
        <v>0.67703898415759622</v>
      </c>
      <c r="W235" s="310">
        <f>IF(W$72=0,0,W$72/CHI_fec!W$72)</f>
        <v>0.7036470883831748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0.51702158484557903</v>
      </c>
      <c r="C236" s="310">
        <f>IF(C$85=0,0,C$85/CHI_fec!C$85)</f>
        <v>0.51784793164032938</v>
      </c>
      <c r="D236" s="310">
        <f>IF(D$85=0,0,D$85/CHI_fec!D$85)</f>
        <v>0.51927654255154065</v>
      </c>
      <c r="E236" s="310">
        <f>IF(E$85=0,0,E$85/CHI_fec!E$85)</f>
        <v>0.52304594912226787</v>
      </c>
      <c r="F236" s="310">
        <f>IF(F$85=0,0,F$85/CHI_fec!F$85)</f>
        <v>0.52691881777821148</v>
      </c>
      <c r="G236" s="310">
        <f>IF(G$85=0,0,G$85/CHI_fec!G$85)</f>
        <v>0.52691881777821148</v>
      </c>
      <c r="H236" s="310">
        <f>IF(H$85=0,0,H$85/CHI_fec!H$85)</f>
        <v>0.52691881777821115</v>
      </c>
      <c r="I236" s="310">
        <f>IF(I$85=0,0,I$85/CHI_fec!I$85)</f>
        <v>0.53073423615949988</v>
      </c>
      <c r="J236" s="310">
        <f>IF(J$85=0,0,J$85/CHI_fec!J$85)</f>
        <v>0.53073423615949955</v>
      </c>
      <c r="K236" s="310">
        <f>IF(K$85=0,0,K$85/CHI_fec!K$85)</f>
        <v>0.53073423615949955</v>
      </c>
      <c r="L236" s="310">
        <f>IF(L$85=0,0,L$85/CHI_fec!L$85)</f>
        <v>0.53637298110429488</v>
      </c>
      <c r="M236" s="310">
        <f>IF(M$85=0,0,M$85/CHI_fec!M$85)</f>
        <v>0.53637298110429477</v>
      </c>
      <c r="N236" s="310">
        <f>IF(N$85=0,0,N$85/CHI_fec!N$85)</f>
        <v>0.4436801054521759</v>
      </c>
      <c r="O236" s="310">
        <f>IF(O$85=0,0,O$85/CHI_fec!O$85)</f>
        <v>0.54303477506252151</v>
      </c>
      <c r="P236" s="310">
        <f>IF(P$85=0,0,P$85/CHI_fec!P$85)</f>
        <v>0.44317530743794009</v>
      </c>
      <c r="Q236" s="310">
        <f>IF(Q$85=0,0,Q$85/CHI_fec!Q$85)</f>
        <v>0.43002625815957174</v>
      </c>
      <c r="R236" s="310">
        <f>IF(R$85=0,0,R$85/CHI_fec!R$85)</f>
        <v>0.44494636238201557</v>
      </c>
      <c r="S236" s="310">
        <f>IF(S$85=0,0,S$85/CHI_fec!S$85)</f>
        <v>0.45195971279265179</v>
      </c>
      <c r="T236" s="310">
        <f>IF(T$85=0,0,T$85/CHI_fec!T$85)</f>
        <v>0.45772007872955811</v>
      </c>
      <c r="U236" s="310">
        <f>IF(U$85=0,0,U$85/CHI_fec!U$85)</f>
        <v>0.46396046332097057</v>
      </c>
      <c r="V236" s="310">
        <f>IF(V$85=0,0,V$85/CHI_fec!V$85)</f>
        <v>0.46697791221343127</v>
      </c>
      <c r="W236" s="310">
        <f>IF(W$85=0,0,W$85/CHI_fec!W$85)</f>
        <v>0.49033941482981591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0.85397522363453959</v>
      </c>
      <c r="C237" s="310">
        <f>IF(C$93=0,0,C$93/CHI_fec!C$93)</f>
        <v>0.85534011769221696</v>
      </c>
      <c r="D237" s="310">
        <f>IF(D$93=0,0,D$93/CHI_fec!D$93)</f>
        <v>0.85769978382250622</v>
      </c>
      <c r="E237" s="310">
        <f>IF(E$93=0,0,E$93/CHI_fec!E$93)</f>
        <v>0.86392579046044471</v>
      </c>
      <c r="F237" s="310">
        <f>IF(F$93=0,0,F$93/CHI_fec!F$93)</f>
        <v>0.87032268756011666</v>
      </c>
      <c r="G237" s="310">
        <f>IF(G$93=0,0,G$93/CHI_fec!G$93)</f>
        <v>0.87032268756011677</v>
      </c>
      <c r="H237" s="310">
        <f>IF(H$93=0,0,H$93/CHI_fec!H$93)</f>
        <v>0.87032268756011688</v>
      </c>
      <c r="I237" s="310">
        <f>IF(I$93=0,0,I$93/CHI_fec!I$93)</f>
        <v>0.87662469285529809</v>
      </c>
      <c r="J237" s="310">
        <f>IF(J$93=0,0,J$93/CHI_fec!J$93)</f>
        <v>0.8766246928552982</v>
      </c>
      <c r="K237" s="310">
        <f>IF(K$93=0,0,K$93/CHI_fec!K$93)</f>
        <v>0.8766246928552982</v>
      </c>
      <c r="L237" s="310">
        <f>IF(L$93=0,0,L$93/CHI_fec!L$93)</f>
        <v>0.88593832427106967</v>
      </c>
      <c r="M237" s="310">
        <f>IF(M$93=0,0,M$93/CHI_fec!M$93)</f>
        <v>0.88593832427106933</v>
      </c>
      <c r="N237" s="310">
        <f>IF(N$93=0,0,N$93/CHI_fec!N$93)</f>
        <v>0.83028839890305861</v>
      </c>
      <c r="O237" s="310">
        <f>IF(O$93=0,0,O$93/CHI_fec!O$93)</f>
        <v>0.89694174685928241</v>
      </c>
      <c r="P237" s="310">
        <f>IF(P$93=0,0,P$93/CHI_fec!P$93)</f>
        <v>0.80535313230364114</v>
      </c>
      <c r="Q237" s="310">
        <f>IF(Q$93=0,0,Q$93/CHI_fec!Q$93)</f>
        <v>0.82669429356520951</v>
      </c>
      <c r="R237" s="310">
        <f>IF(R$93=0,0,R$93/CHI_fec!R$93)</f>
        <v>0.86755285373388757</v>
      </c>
      <c r="S237" s="310">
        <f>IF(S$93=0,0,S$93/CHI_fec!S$93)</f>
        <v>0.87334729786920984</v>
      </c>
      <c r="T237" s="310">
        <f>IF(T$93=0,0,T$93/CHI_fec!T$93)</f>
        <v>0.89811215725520577</v>
      </c>
      <c r="U237" s="310">
        <f>IF(U$93=0,0,U$93/CHI_fec!U$93)</f>
        <v>0.90503085296277552</v>
      </c>
      <c r="V237" s="310">
        <f>IF(V$93=0,0,V$93/CHI_fec!V$93)</f>
        <v>0.90850064058315139</v>
      </c>
      <c r="W237" s="310">
        <f>IF(W$93=0,0,W$93/CHI_fec!W$93)</f>
        <v>0.93852781367490967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0.61135111810952936</v>
      </c>
      <c r="C238" s="311">
        <f>IF(C$107=0,0,C$107/CHI_fec!C$107)</f>
        <v>0.6123282301909676</v>
      </c>
      <c r="D238" s="311">
        <f>IF(D$107=0,0,D$107/CHI_fec!D$107)</f>
        <v>0.61401748824810165</v>
      </c>
      <c r="E238" s="311">
        <f>IF(E$107=0,0,E$107/CHI_fec!E$107)</f>
        <v>0.61847461535684978</v>
      </c>
      <c r="F238" s="311">
        <f>IF(F$107=0,0,F$107/CHI_fec!F$107)</f>
        <v>0.62305408099716664</v>
      </c>
      <c r="G238" s="311">
        <f>IF(G$107=0,0,G$107/CHI_fec!G$107)</f>
        <v>0.62305408099716675</v>
      </c>
      <c r="H238" s="311">
        <f>IF(H$107=0,0,H$107/CHI_fec!H$107)</f>
        <v>0.62305408099716675</v>
      </c>
      <c r="I238" s="311">
        <f>IF(I$107=0,0,I$107/CHI_fec!I$107)</f>
        <v>0.62756561467743432</v>
      </c>
      <c r="J238" s="311">
        <f>IF(J$107=0,0,J$107/CHI_fec!J$107)</f>
        <v>0.62756561467743432</v>
      </c>
      <c r="K238" s="311">
        <f>IF(K$107=0,0,K$107/CHI_fec!K$107)</f>
        <v>0.62756561467743432</v>
      </c>
      <c r="L238" s="311">
        <f>IF(L$107=0,0,L$107/CHI_fec!L$107)</f>
        <v>0.63423313713254548</v>
      </c>
      <c r="M238" s="311">
        <f>IF(M$107=0,0,M$107/CHI_fec!M$107)</f>
        <v>0.63423313713254548</v>
      </c>
      <c r="N238" s="311">
        <f>IF(N$107=0,0,N$107/CHI_fec!N$107)</f>
        <v>0.6421103618062376</v>
      </c>
      <c r="O238" s="311">
        <f>IF(O$107=0,0,O$107/CHI_fec!O$107)</f>
        <v>0.64211036180623771</v>
      </c>
      <c r="P238" s="311">
        <f>IF(P$107=0,0,P$107/CHI_fec!P$107)</f>
        <v>0.65698682562561361</v>
      </c>
      <c r="Q238" s="311">
        <f>IF(Q$107=0,0,Q$107/CHI_fec!Q$107)</f>
        <v>0.67037564306305231</v>
      </c>
      <c r="R238" s="311">
        <f>IF(R$107=0,0,R$107/CHI_fec!R$107)</f>
        <v>0.68242557875674692</v>
      </c>
      <c r="S238" s="311">
        <f>IF(S$107=0,0,S$107/CHI_fec!S$107)</f>
        <v>0.69327052088107255</v>
      </c>
      <c r="T238" s="311">
        <f>IF(T$107=0,0,T$107/CHI_fec!T$107)</f>
        <v>0.70303096879296501</v>
      </c>
      <c r="U238" s="311">
        <f>IF(U$107=0,0,U$107/CHI_fec!U$107)</f>
        <v>0.71181537191366828</v>
      </c>
      <c r="V238" s="311">
        <f>IF(V$107=0,0,V$107/CHI_fec!V$107)</f>
        <v>0.71972133472230149</v>
      </c>
      <c r="W238" s="311">
        <f>IF(W$107=0,0,W$107/CHI_fec!W$107)</f>
        <v>0.72683670125007172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0.36428260253229899</v>
      </c>
      <c r="C240" s="324">
        <f>IF(C$110=0,0,C$110/CHI_fec!C$110)</f>
        <v>0.3647461612288595</v>
      </c>
      <c r="D240" s="324">
        <f>IF(D$110=0,0,D$110/CHI_fec!D$110)</f>
        <v>0.36628059943725333</v>
      </c>
      <c r="E240" s="324">
        <f>IF(E$110=0,0,E$110/CHI_fec!E$110)</f>
        <v>0.36827151072073433</v>
      </c>
      <c r="F240" s="324">
        <f>IF(F$110=0,0,F$110/CHI_fec!F$110)</f>
        <v>0.37158019754997745</v>
      </c>
      <c r="G240" s="324">
        <f>IF(G$110=0,0,G$110/CHI_fec!G$110)</f>
        <v>0.37564321378800453</v>
      </c>
      <c r="H240" s="324">
        <f>IF(H$110=0,0,H$110/CHI_fec!H$110)</f>
        <v>0.37675053473103792</v>
      </c>
      <c r="I240" s="324">
        <f>IF(I$110=0,0,I$110/CHI_fec!I$110)</f>
        <v>0.37675053473103809</v>
      </c>
      <c r="J240" s="324">
        <f>IF(J$110=0,0,J$110/CHI_fec!J$110)</f>
        <v>0.37987798662250516</v>
      </c>
      <c r="K240" s="324">
        <f>IF(K$110=0,0,K$110/CHI_fec!K$110)</f>
        <v>0.38158433362250183</v>
      </c>
      <c r="L240" s="324">
        <f>IF(L$110=0,0,L$110/CHI_fec!L$110)</f>
        <v>0.38807453178911244</v>
      </c>
      <c r="M240" s="324">
        <f>IF(M$110=0,0,M$110/CHI_fec!M$110)</f>
        <v>0.39388736825512566</v>
      </c>
      <c r="N240" s="324">
        <f>IF(N$110=0,0,N$110/CHI_fec!N$110)</f>
        <v>0.40582835965216124</v>
      </c>
      <c r="O240" s="324">
        <f>IF(O$110=0,0,O$110/CHI_fec!O$110)</f>
        <v>0.40970837668091042</v>
      </c>
      <c r="P240" s="324">
        <f>IF(P$110=0,0,P$110/CHI_fec!P$110)</f>
        <v>0.42212945284686376</v>
      </c>
      <c r="Q240" s="324">
        <f>IF(Q$110=0,0,Q$110/CHI_fec!Q$110)</f>
        <v>0.43965074526080322</v>
      </c>
      <c r="R240" s="324">
        <f>IF(R$110=0,0,R$110/CHI_fec!R$110)</f>
        <v>0.44758985413180891</v>
      </c>
      <c r="S240" s="324">
        <f>IF(S$110=0,0,S$110/CHI_fec!S$110)</f>
        <v>0.45669369565485257</v>
      </c>
      <c r="T240" s="324">
        <f>IF(T$110=0,0,T$110/CHI_fec!T$110)</f>
        <v>0.47208656758123668</v>
      </c>
      <c r="U240" s="324">
        <f>IF(U$110=0,0,U$110/CHI_fec!U$110)</f>
        <v>0.47893661695638506</v>
      </c>
      <c r="V240" s="324">
        <f>IF(V$110=0,0,V$110/CHI_fec!V$110)</f>
        <v>0.4865244234160791</v>
      </c>
      <c r="W240" s="324">
        <f>IF(W$110=0,0,W$110/CHI_fec!W$110)</f>
        <v>0.49043989338114935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0.30711724093755122</v>
      </c>
      <c r="C241" s="307">
        <f>IF(C$111=0,0,C$111/CHI_fec!C$111)</f>
        <v>0.30750805528583647</v>
      </c>
      <c r="D241" s="307">
        <f>IF(D$111=0,0,D$111/CHI_fec!D$111)</f>
        <v>0.30880170045493083</v>
      </c>
      <c r="E241" s="307">
        <f>IF(E$111=0,0,E$111/CHI_fec!E$111)</f>
        <v>0.31048018626809826</v>
      </c>
      <c r="F241" s="307">
        <f>IF(F$111=0,0,F$111/CHI_fec!F$111)</f>
        <v>0.31326965456293238</v>
      </c>
      <c r="G241" s="307">
        <f>IF(G$111=0,0,G$111/CHI_fec!G$111)</f>
        <v>0.31669507847347084</v>
      </c>
      <c r="H241" s="307">
        <f>IF(H$111=0,0,H$111/CHI_fec!H$111)</f>
        <v>0.31762863212245879</v>
      </c>
      <c r="I241" s="307">
        <f>IF(I$111=0,0,I$111/CHI_fec!I$111)</f>
        <v>0.31762863212245873</v>
      </c>
      <c r="J241" s="307">
        <f>IF(J$111=0,0,J$111/CHI_fec!J$111)</f>
        <v>0.32026530592844188</v>
      </c>
      <c r="K241" s="307">
        <f>IF(K$111=0,0,K$111/CHI_fec!K$111)</f>
        <v>0.3217038829537463</v>
      </c>
      <c r="L241" s="307">
        <f>IF(L$111=0,0,L$111/CHI_fec!L$111)</f>
        <v>0.32717560117529043</v>
      </c>
      <c r="M241" s="307">
        <f>IF(M$111=0,0,M$111/CHI_fec!M$111)</f>
        <v>0.33207625326532486</v>
      </c>
      <c r="N241" s="307">
        <f>IF(N$111=0,0,N$111/CHI_fec!N$111)</f>
        <v>0.3398911121751238</v>
      </c>
      <c r="O241" s="307">
        <f>IF(O$111=0,0,O$111/CHI_fec!O$111)</f>
        <v>0.34541453629833346</v>
      </c>
      <c r="P241" s="307">
        <f>IF(P$111=0,0,P$111/CHI_fec!P$111)</f>
        <v>0.35523752131490383</v>
      </c>
      <c r="Q241" s="307">
        <f>IF(Q$111=0,0,Q$111/CHI_fec!Q$111)</f>
        <v>0.36066181796766839</v>
      </c>
      <c r="R241" s="307">
        <f>IF(R$111=0,0,R$111/CHI_fec!R$111)</f>
        <v>0.36597860126657272</v>
      </c>
      <c r="S241" s="307">
        <f>IF(S$111=0,0,S$111/CHI_fec!S$111)</f>
        <v>0.37160993666403158</v>
      </c>
      <c r="T241" s="307">
        <f>IF(T$111=0,0,T$111/CHI_fec!T$111)</f>
        <v>0.37462637765947171</v>
      </c>
      <c r="U241" s="307">
        <f>IF(U$111=0,0,U$111/CHI_fec!U$111)</f>
        <v>0.37935244514601973</v>
      </c>
      <c r="V241" s="307">
        <f>IF(V$111=0,0,V$111/CHI_fec!V$111)</f>
        <v>0.3862300793443188</v>
      </c>
      <c r="W241" s="307">
        <f>IF(W$111=0,0,W$111/CHI_fec!W$111)</f>
        <v>0.38623007934431891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8.2766043651012755E-2</v>
      </c>
      <c r="C242" s="308">
        <f>IF(C$112=0,0,C$112/CHI_fec!C$112)</f>
        <v>8.2871365505659753E-2</v>
      </c>
      <c r="D242" s="308">
        <f>IF(D$112=0,0,D$112/CHI_fec!D$112)</f>
        <v>8.3219994231964245E-2</v>
      </c>
      <c r="E242" s="308">
        <f>IF(E$112=0,0,E$112/CHI_fec!E$112)</f>
        <v>8.3672334939558876E-2</v>
      </c>
      <c r="F242" s="308">
        <f>IF(F$112=0,0,F$112/CHI_fec!F$112)</f>
        <v>8.442407800011964E-2</v>
      </c>
      <c r="G242" s="308">
        <f>IF(G$112=0,0,G$112/CHI_fec!G$112)</f>
        <v>8.5347206848364554E-2</v>
      </c>
      <c r="H242" s="308">
        <f>IF(H$112=0,0,H$112/CHI_fec!H$112)</f>
        <v>8.559879331686375E-2</v>
      </c>
      <c r="I242" s="308">
        <f>IF(I$112=0,0,I$112/CHI_fec!I$112)</f>
        <v>8.5598793316863722E-2</v>
      </c>
      <c r="J242" s="308">
        <f>IF(J$112=0,0,J$112/CHI_fec!J$112)</f>
        <v>8.6309359283962467E-2</v>
      </c>
      <c r="K242" s="308">
        <f>IF(K$112=0,0,K$112/CHI_fec!K$112)</f>
        <v>8.6697046176786224E-2</v>
      </c>
      <c r="L242" s="308">
        <f>IF(L$112=0,0,L$112/CHI_fec!L$112)</f>
        <v>8.8171637664349295E-2</v>
      </c>
      <c r="M242" s="308">
        <f>IF(M$112=0,0,M$112/CHI_fec!M$112)</f>
        <v>8.9492330646495158E-2</v>
      </c>
      <c r="N242" s="308">
        <f>IF(N$112=0,0,N$112/CHI_fec!N$112)</f>
        <v>9.159838288791404E-2</v>
      </c>
      <c r="O242" s="308">
        <f>IF(O$112=0,0,O$112/CHI_fec!O$112)</f>
        <v>9.3086908770372026E-2</v>
      </c>
      <c r="P242" s="308">
        <f>IF(P$112=0,0,P$112/CHI_fec!P$112)</f>
        <v>9.5734137575185438E-2</v>
      </c>
      <c r="Q242" s="308">
        <f>IF(Q$112=0,0,Q$112/CHI_fec!Q$112)</f>
        <v>9.7195949266929774E-2</v>
      </c>
      <c r="R242" s="308">
        <f>IF(R$112=0,0,R$112/CHI_fec!R$112)</f>
        <v>9.8628786828431417E-2</v>
      </c>
      <c r="S242" s="308">
        <f>IF(S$112=0,0,S$112/CHI_fec!S$112)</f>
        <v>0.10014639407801706</v>
      </c>
      <c r="T242" s="308">
        <f>IF(T$112=0,0,T$112/CHI_fec!T$112)</f>
        <v>0.10095930476429817</v>
      </c>
      <c r="U242" s="308">
        <f>IF(U$112=0,0,U$112/CHI_fec!U$112)</f>
        <v>0.10223294836273358</v>
      </c>
      <c r="V242" s="308">
        <f>IF(V$112=0,0,V$112/CHI_fec!V$112)</f>
        <v>0.10408642480884389</v>
      </c>
      <c r="W242" s="308">
        <f>IF(W$112=0,0,W$112/CHI_fec!W$112)</f>
        <v>0.10408642480884386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0.43420992425210603</v>
      </c>
      <c r="C243" s="308">
        <f>IF(C$113=0,0,C$113/CHI_fec!C$113)</f>
        <v>0.43476246720947131</v>
      </c>
      <c r="D243" s="308">
        <f>IF(D$113=0,0,D$113/CHI_fec!D$113)</f>
        <v>0.43659145463188648</v>
      </c>
      <c r="E243" s="308">
        <f>IF(E$113=0,0,E$113/CHI_fec!E$113)</f>
        <v>0.43896453924142775</v>
      </c>
      <c r="F243" s="308">
        <f>IF(F$113=0,0,F$113/CHI_fec!F$113)</f>
        <v>0.44290835826411135</v>
      </c>
      <c r="G243" s="308">
        <f>IF(G$113=0,0,G$113/CHI_fec!G$113)</f>
        <v>0.44775130700963184</v>
      </c>
      <c r="H243" s="308">
        <f>IF(H$113=0,0,H$113/CHI_fec!H$113)</f>
        <v>0.44907118816633529</v>
      </c>
      <c r="I243" s="308">
        <f>IF(I$113=0,0,I$113/CHI_fec!I$113)</f>
        <v>0.4490711881663354</v>
      </c>
      <c r="J243" s="308">
        <f>IF(J$113=0,0,J$113/CHI_fec!J$113)</f>
        <v>0.45279898257500639</v>
      </c>
      <c r="K243" s="308">
        <f>IF(K$113=0,0,K$113/CHI_fec!K$113)</f>
        <v>0.45483287822762852</v>
      </c>
      <c r="L243" s="308">
        <f>IF(L$113=0,0,L$113/CHI_fec!L$113)</f>
        <v>0.46256892830170676</v>
      </c>
      <c r="M243" s="308">
        <f>IF(M$113=0,0,M$113/CHI_fec!M$113)</f>
        <v>0.46949759100492627</v>
      </c>
      <c r="N243" s="308">
        <f>IF(N$113=0,0,N$113/CHI_fec!N$113)</f>
        <v>0.48054643113160167</v>
      </c>
      <c r="O243" s="308">
        <f>IF(O$113=0,0,O$113/CHI_fec!O$113)</f>
        <v>0.48835558428376513</v>
      </c>
      <c r="P243" s="308">
        <f>IF(P$113=0,0,P$113/CHI_fec!P$113)</f>
        <v>0.50224356259118264</v>
      </c>
      <c r="Q243" s="308">
        <f>IF(Q$113=0,0,Q$113/CHI_fec!Q$113)</f>
        <v>0.50991256688259834</v>
      </c>
      <c r="R243" s="308">
        <f>IF(R$113=0,0,R$113/CHI_fec!R$113)</f>
        <v>0.51742956614462143</v>
      </c>
      <c r="S243" s="308">
        <f>IF(S$113=0,0,S$113/CHI_fec!S$113)</f>
        <v>0.52539128691583004</v>
      </c>
      <c r="T243" s="308">
        <f>IF(T$113=0,0,T$113/CHI_fec!T$113)</f>
        <v>0.52965600553645364</v>
      </c>
      <c r="U243" s="308">
        <f>IF(U$113=0,0,U$113/CHI_fec!U$113)</f>
        <v>0.53633783622456432</v>
      </c>
      <c r="V243" s="308">
        <f>IF(V$113=0,0,V$113/CHI_fec!V$113)</f>
        <v>0.54606160495588196</v>
      </c>
      <c r="W243" s="308">
        <f>IF(W$113=0,0,W$113/CHI_fec!W$113)</f>
        <v>0.54606160495588218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0.32702503348784923</v>
      </c>
      <c r="C244" s="308">
        <f>IF(C$114=0,0,C$114/CHI_fec!C$114)</f>
        <v>0.3274411809986349</v>
      </c>
      <c r="D244" s="308">
        <f>IF(D$114=0,0,D$114/CHI_fec!D$114)</f>
        <v>0.32881868215569454</v>
      </c>
      <c r="E244" s="308">
        <f>IF(E$114=0,0,E$114/CHI_fec!E$114)</f>
        <v>0.33060596989500951</v>
      </c>
      <c r="F244" s="308">
        <f>IF(F$114=0,0,F$114/CHI_fec!F$114)</f>
        <v>0.33357625563913357</v>
      </c>
      <c r="G244" s="308">
        <f>IF(G$114=0,0,G$114/CHI_fec!G$114)</f>
        <v>0.337223720579995</v>
      </c>
      <c r="H244" s="308">
        <f>IF(H$114=0,0,H$114/CHI_fec!H$114)</f>
        <v>0.33821778855348605</v>
      </c>
      <c r="I244" s="308">
        <f>IF(I$114=0,0,I$114/CHI_fec!I$114)</f>
        <v>0.33821778855348639</v>
      </c>
      <c r="J244" s="308">
        <f>IF(J$114=0,0,J$114/CHI_fec!J$114)</f>
        <v>0.34102537544462247</v>
      </c>
      <c r="K244" s="308">
        <f>IF(K$114=0,0,K$114/CHI_fec!K$114)</f>
        <v>0.34255720315458377</v>
      </c>
      <c r="L244" s="308">
        <f>IF(L$114=0,0,L$114/CHI_fec!L$114)</f>
        <v>0.34838360622193998</v>
      </c>
      <c r="M244" s="308">
        <f>IF(M$114=0,0,M$114/CHI_fec!M$114)</f>
        <v>0.3536019258088291</v>
      </c>
      <c r="N244" s="308">
        <f>IF(N$114=0,0,N$114/CHI_fec!N$114)</f>
        <v>0.36192335539994569</v>
      </c>
      <c r="O244" s="308">
        <f>IF(O$114=0,0,O$114/CHI_fec!O$114)</f>
        <v>0.36780481602177895</v>
      </c>
      <c r="P244" s="308">
        <f>IF(P$114=0,0,P$114/CHI_fec!P$114)</f>
        <v>0.3782645414158598</v>
      </c>
      <c r="Q244" s="308">
        <f>IF(Q$114=0,0,Q$114/CHI_fec!Q$114)</f>
        <v>0.3840404489784025</v>
      </c>
      <c r="R244" s="308">
        <f>IF(R$114=0,0,R$114/CHI_fec!R$114)</f>
        <v>0.38970187401290679</v>
      </c>
      <c r="S244" s="308">
        <f>IF(S$114=0,0,S$114/CHI_fec!S$114)</f>
        <v>0.39569824087695321</v>
      </c>
      <c r="T244" s="308">
        <f>IF(T$114=0,0,T$114/CHI_fec!T$114)</f>
        <v>0.39891021202691701</v>
      </c>
      <c r="U244" s="308">
        <f>IF(U$114=0,0,U$114/CHI_fec!U$114)</f>
        <v>0.40394263017881255</v>
      </c>
      <c r="V244" s="308">
        <f>IF(V$114=0,0,V$114/CHI_fec!V$114)</f>
        <v>0.41126608277023941</v>
      </c>
      <c r="W244" s="308">
        <f>IF(W$114=0,0,W$114/CHI_fec!W$114)</f>
        <v>0.41126608277023952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0.54131276692934727</v>
      </c>
      <c r="C245" s="309">
        <f>IF(C$115=0,0,C$115/CHI_fec!C$115)</f>
        <v>0.54200160092505545</v>
      </c>
      <c r="D245" s="309">
        <f>IF(D$115=0,0,D$115/CHI_fec!D$115)</f>
        <v>0.54428172900829019</v>
      </c>
      <c r="E245" s="309">
        <f>IF(E$115=0,0,E$115/CHI_fec!E$115)</f>
        <v>0.54724016207119364</v>
      </c>
      <c r="F245" s="309">
        <f>IF(F$115=0,0,F$115/CHI_fec!F$115)</f>
        <v>0.55215676915039502</v>
      </c>
      <c r="G245" s="309">
        <f>IF(G$115=0,0,G$115/CHI_fec!G$115)</f>
        <v>0.55819428657943637</v>
      </c>
      <c r="H245" s="309">
        <f>IF(H$115=0,0,H$115/CHI_fec!H$115)</f>
        <v>0.55983973151527866</v>
      </c>
      <c r="I245" s="309">
        <f>IF(I$115=0,0,I$115/CHI_fec!I$115)</f>
        <v>0.55983973151527866</v>
      </c>
      <c r="J245" s="309">
        <f>IF(J$115=0,0,J$115/CHI_fec!J$115)</f>
        <v>0.56448702903934433</v>
      </c>
      <c r="K245" s="309">
        <f>IF(K$115=0,0,K$115/CHI_fec!K$115)</f>
        <v>0.5670226083107367</v>
      </c>
      <c r="L245" s="309">
        <f>IF(L$115=0,0,L$115/CHI_fec!L$115)</f>
        <v>0.5766668435914386</v>
      </c>
      <c r="M245" s="309">
        <f>IF(M$115=0,0,M$115/CHI_fec!M$115)</f>
        <v>0.58530454017439948</v>
      </c>
      <c r="N245" s="309">
        <f>IF(N$115=0,0,N$115/CHI_fec!N$115)</f>
        <v>0.56591440862504006</v>
      </c>
      <c r="O245" s="309">
        <f>IF(O$115=0,0,O$115/CHI_fec!O$115)</f>
        <v>0.60881407312228353</v>
      </c>
      <c r="P245" s="309">
        <f>IF(P$115=0,0,P$115/CHI_fec!P$115)</f>
        <v>0.56927495637053882</v>
      </c>
      <c r="Q245" s="309">
        <f>IF(Q$115=0,0,Q$115/CHI_fec!Q$115)</f>
        <v>0.57635861380468423</v>
      </c>
      <c r="R245" s="309">
        <f>IF(R$115=0,0,R$115/CHI_fec!R$115)</f>
        <v>0.59794434693859333</v>
      </c>
      <c r="S245" s="309">
        <f>IF(S$115=0,0,S$115/CHI_fec!S$115)</f>
        <v>0.60141176285936382</v>
      </c>
      <c r="T245" s="309">
        <f>IF(T$115=0,0,T$115/CHI_fec!T$115)</f>
        <v>0.60883361969670302</v>
      </c>
      <c r="U245" s="309">
        <f>IF(U$115=0,0,U$115/CHI_fec!U$115)</f>
        <v>0.6148708203919333</v>
      </c>
      <c r="V245" s="309">
        <f>IF(V$115=0,0,V$115/CHI_fec!V$115)</f>
        <v>0.62757758846399858</v>
      </c>
      <c r="W245" s="309">
        <f>IF(W$115=0,0,W$115/CHI_fec!W$115)</f>
        <v>0.62797503030544721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0.4088752475751245</v>
      </c>
      <c r="C246" s="310">
        <f>IF(C$121=0,0,C$121/CHI_fec!C$121)</f>
        <v>0.40939555152459745</v>
      </c>
      <c r="D246" s="310">
        <f>IF(D$121=0,0,D$121/CHI_fec!D$121)</f>
        <v>0.41111782373299932</v>
      </c>
      <c r="E246" s="310">
        <f>IF(E$121=0,0,E$121/CHI_fec!E$121)</f>
        <v>0.4133524469026888</v>
      </c>
      <c r="F246" s="310">
        <f>IF(F$121=0,0,F$121/CHI_fec!F$121)</f>
        <v>0.41706615745886438</v>
      </c>
      <c r="G246" s="310">
        <f>IF(G$121=0,0,G$121/CHI_fec!G$121)</f>
        <v>0.4216265365674926</v>
      </c>
      <c r="H246" s="310">
        <f>IF(H$121=0,0,H$121/CHI_fec!H$121)</f>
        <v>0.42286940713441146</v>
      </c>
      <c r="I246" s="310">
        <f>IF(I$121=0,0,I$121/CHI_fec!I$121)</f>
        <v>0.42286940713441118</v>
      </c>
      <c r="J246" s="310">
        <f>IF(J$121=0,0,J$121/CHI_fec!J$121)</f>
        <v>0.42637969738026377</v>
      </c>
      <c r="K246" s="310">
        <f>IF(K$121=0,0,K$121/CHI_fec!K$121)</f>
        <v>0.42829492211848319</v>
      </c>
      <c r="L246" s="310">
        <f>IF(L$121=0,0,L$121/CHI_fec!L$121)</f>
        <v>0.43557959990363571</v>
      </c>
      <c r="M246" s="310">
        <f>IF(M$121=0,0,M$121/CHI_fec!M$121)</f>
        <v>0.44210399863317423</v>
      </c>
      <c r="N246" s="310">
        <f>IF(N$121=0,0,N$121/CHI_fec!N$121)</f>
        <v>0.49430098049236015</v>
      </c>
      <c r="O246" s="310">
        <f>IF(O$121=0,0,O$121/CHI_fec!O$121)</f>
        <v>0.45986169195152971</v>
      </c>
      <c r="P246" s="310">
        <f>IF(P$121=0,0,P$121/CHI_fec!P$121)</f>
        <v>0.47925174664738857</v>
      </c>
      <c r="Q246" s="310">
        <f>IF(Q$121=0,0,Q$121/CHI_fec!Q$121)</f>
        <v>0.48220246348933099</v>
      </c>
      <c r="R246" s="310">
        <f>IF(R$121=0,0,R$121/CHI_fec!R$121)</f>
        <v>0.4974883159585794</v>
      </c>
      <c r="S246" s="310">
        <f>IF(S$121=0,0,S$121/CHI_fec!S$121)</f>
        <v>0.51186829675372103</v>
      </c>
      <c r="T246" s="310">
        <f>IF(T$121=0,0,T$121/CHI_fec!T$121)</f>
        <v>0.5136113839603792</v>
      </c>
      <c r="U246" s="310">
        <f>IF(U$121=0,0,U$121/CHI_fec!U$121)</f>
        <v>0.52541588297608199</v>
      </c>
      <c r="V246" s="310">
        <f>IF(V$121=0,0,V$121/CHI_fec!V$121)</f>
        <v>0.5364601498006446</v>
      </c>
      <c r="W246" s="310">
        <f>IF(W$121=0,0,W$121/CHI_fec!W$121)</f>
        <v>0.54690862878201629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0.36267298138706622</v>
      </c>
      <c r="C247" s="310">
        <f>IF(C$134=0,0,C$134/CHI_fec!C$134)</f>
        <v>0.363134491800577</v>
      </c>
      <c r="D247" s="310">
        <f>IF(D$134=0,0,D$134/CHI_fec!D$134)</f>
        <v>0.36466214993172003</v>
      </c>
      <c r="E247" s="310">
        <f>IF(E$134=0,0,E$134/CHI_fec!E$134)</f>
        <v>0.36664426416346735</v>
      </c>
      <c r="F247" s="310">
        <f>IF(F$134=0,0,F$134/CHI_fec!F$134)</f>
        <v>0.36993833121057895</v>
      </c>
      <c r="G247" s="310">
        <f>IF(G$134=0,0,G$134/CHI_fec!G$134)</f>
        <v>0.37398339458232938</v>
      </c>
      <c r="H247" s="310">
        <f>IF(H$134=0,0,H$134/CHI_fec!H$134)</f>
        <v>0.37508582271085</v>
      </c>
      <c r="I247" s="310">
        <f>IF(I$134=0,0,I$134/CHI_fec!I$134)</f>
        <v>0.37508582271084984</v>
      </c>
      <c r="J247" s="310">
        <f>IF(J$134=0,0,J$134/CHI_fec!J$134)</f>
        <v>0.37819945562589541</v>
      </c>
      <c r="K247" s="310">
        <f>IF(K$134=0,0,K$134/CHI_fec!K$134)</f>
        <v>0.37989826295149309</v>
      </c>
      <c r="L247" s="310">
        <f>IF(L$134=0,0,L$134/CHI_fec!L$134)</f>
        <v>0.38635978349218081</v>
      </c>
      <c r="M247" s="310">
        <f>IF(M$134=0,0,M$134/CHI_fec!M$134)</f>
        <v>0.39214693532646994</v>
      </c>
      <c r="N247" s="310">
        <f>IF(N$134=0,0,N$134/CHI_fec!N$134)</f>
        <v>0.3279390443493857</v>
      </c>
      <c r="O247" s="310">
        <f>IF(O$134=0,0,O$134/CHI_fec!O$134)</f>
        <v>0.40789803695592686</v>
      </c>
      <c r="P247" s="310">
        <f>IF(P$134=0,0,P$134/CHI_fec!P$134)</f>
        <v>0.33032005915593876</v>
      </c>
      <c r="Q247" s="310">
        <f>IF(Q$134=0,0,Q$134/CHI_fec!Q$134)</f>
        <v>0.31665551970033395</v>
      </c>
      <c r="R247" s="310">
        <f>IF(R$134=0,0,R$134/CHI_fec!R$134)</f>
        <v>0.32554844122687265</v>
      </c>
      <c r="S247" s="310">
        <f>IF(S$134=0,0,S$134/CHI_fec!S$134)</f>
        <v>0.33351857931342477</v>
      </c>
      <c r="T247" s="310">
        <f>IF(T$134=0,0,T$134/CHI_fec!T$134)</f>
        <v>0.33422464959726478</v>
      </c>
      <c r="U247" s="310">
        <f>IF(U$134=0,0,U$134/CHI_fec!U$134)</f>
        <v>0.34106585780357962</v>
      </c>
      <c r="V247" s="310">
        <f>IF(V$134=0,0,V$134/CHI_fec!V$134)</f>
        <v>0.34950775635200021</v>
      </c>
      <c r="W247" s="310">
        <f>IF(W$134=0,0,W$134/CHI_fec!W$134)</f>
        <v>0.35999782845437056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0.63160488007037763</v>
      </c>
      <c r="C248" s="310">
        <f>IF(C$142=0,0,C$142/CHI_fec!C$142)</f>
        <v>0.63240861303185159</v>
      </c>
      <c r="D248" s="310">
        <f>IF(D$142=0,0,D$142/CHI_fec!D$142)</f>
        <v>0.63506907129653611</v>
      </c>
      <c r="E248" s="310">
        <f>IF(E$142=0,0,E$142/CHI_fec!E$142)</f>
        <v>0.63852097724453527</v>
      </c>
      <c r="F248" s="310">
        <f>IF(F$142=0,0,F$142/CHI_fec!F$142)</f>
        <v>0.64425768477173384</v>
      </c>
      <c r="G248" s="310">
        <f>IF(G$142=0,0,G$142/CHI_fec!G$142)</f>
        <v>0.65130227286324294</v>
      </c>
      <c r="H248" s="310">
        <f>IF(H$142=0,0,H$142/CHI_fec!H$142)</f>
        <v>0.65322218149067202</v>
      </c>
      <c r="I248" s="310">
        <f>IF(I$142=0,0,I$142/CHI_fec!I$142)</f>
        <v>0.65322218149067213</v>
      </c>
      <c r="J248" s="310">
        <f>IF(J$142=0,0,J$142/CHI_fec!J$142)</f>
        <v>0.65864465805997485</v>
      </c>
      <c r="K248" s="310">
        <f>IF(K$142=0,0,K$142/CHI_fec!K$142)</f>
        <v>0.66160317731068685</v>
      </c>
      <c r="L248" s="310">
        <f>IF(L$142=0,0,L$142/CHI_fec!L$142)</f>
        <v>0.6728560914113314</v>
      </c>
      <c r="M248" s="310">
        <f>IF(M$142=0,0,M$142/CHI_fec!M$142)</f>
        <v>0.68293457403296387</v>
      </c>
      <c r="N248" s="310">
        <f>IF(N$142=0,0,N$142/CHI_fec!N$142)</f>
        <v>0.63584237723976833</v>
      </c>
      <c r="O248" s="310">
        <f>IF(O$142=0,0,O$142/CHI_fec!O$142)</f>
        <v>0.71036554674452601</v>
      </c>
      <c r="P248" s="310">
        <f>IF(P$142=0,0,P$142/CHI_fec!P$142)</f>
        <v>0.61503605392509175</v>
      </c>
      <c r="Q248" s="310">
        <f>IF(Q$142=0,0,Q$142/CHI_fec!Q$142)</f>
        <v>0.62355561938407644</v>
      </c>
      <c r="R248" s="310">
        <f>IF(R$142=0,0,R$142/CHI_fec!R$142)</f>
        <v>0.6528812137649449</v>
      </c>
      <c r="S248" s="310">
        <f>IF(S$142=0,0,S$142/CHI_fec!S$142)</f>
        <v>0.66295840839643161</v>
      </c>
      <c r="T248" s="310">
        <f>IF(T$142=0,0,T$142/CHI_fec!T$142)</f>
        <v>0.67557121237631212</v>
      </c>
      <c r="U248" s="310">
        <f>IF(U$142=0,0,U$142/CHI_fec!U$142)</f>
        <v>0.68562894445027434</v>
      </c>
      <c r="V248" s="310">
        <f>IF(V$142=0,0,V$142/CHI_fec!V$142)</f>
        <v>0.70119228810283019</v>
      </c>
      <c r="W248" s="310">
        <f>IF(W$142=0,0,W$142/CHI_fec!W$142)</f>
        <v>0.71226944205497722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0.45178131322618253</v>
      </c>
      <c r="C249" s="311">
        <f>IF(C$156=0,0,C$156/CHI_fec!C$156)</f>
        <v>0.45235621621422989</v>
      </c>
      <c r="D249" s="311">
        <f>IF(D$156=0,0,D$156/CHI_fec!D$156)</f>
        <v>0.45425921818037823</v>
      </c>
      <c r="E249" s="311">
        <f>IF(E$156=0,0,E$156/CHI_fec!E$156)</f>
        <v>0.45672833558514958</v>
      </c>
      <c r="F249" s="311">
        <f>IF(F$156=0,0,F$156/CHI_fec!F$156)</f>
        <v>0.46083175109381935</v>
      </c>
      <c r="G249" s="311">
        <f>IF(G$156=0,0,G$156/CHI_fec!G$156)</f>
        <v>0.46587068185503361</v>
      </c>
      <c r="H249" s="311">
        <f>IF(H$156=0,0,H$156/CHI_fec!H$156)</f>
        <v>0.46724397529899403</v>
      </c>
      <c r="I249" s="311">
        <f>IF(I$156=0,0,I$156/CHI_fec!I$156)</f>
        <v>0.46724397529899431</v>
      </c>
      <c r="J249" s="311">
        <f>IF(J$156=0,0,J$156/CHI_fec!J$156)</f>
        <v>0.47112262421814899</v>
      </c>
      <c r="K249" s="311">
        <f>IF(K$156=0,0,K$156/CHI_fec!K$156)</f>
        <v>0.47323882653777438</v>
      </c>
      <c r="L249" s="311">
        <f>IF(L$156=0,0,L$156/CHI_fec!L$156)</f>
        <v>0.48128793519799251</v>
      </c>
      <c r="M249" s="311">
        <f>IF(M$156=0,0,M$156/CHI_fec!M$156)</f>
        <v>0.48849698354103449</v>
      </c>
      <c r="N249" s="311">
        <f>IF(N$156=0,0,N$156/CHI_fec!N$156)</f>
        <v>0.49999294257663973</v>
      </c>
      <c r="O249" s="311">
        <f>IF(O$156=0,0,O$156/CHI_fec!O$156)</f>
        <v>0.50811811261356454</v>
      </c>
      <c r="P249" s="311">
        <f>IF(P$156=0,0,P$156/CHI_fec!P$156)</f>
        <v>0.5225681026468163</v>
      </c>
      <c r="Q249" s="311">
        <f>IF(Q$156=0,0,Q$156/CHI_fec!Q$156)</f>
        <v>0.53054745234933798</v>
      </c>
      <c r="R249" s="311">
        <f>IF(R$156=0,0,R$156/CHI_fec!R$156)</f>
        <v>0.53836864575933774</v>
      </c>
      <c r="S249" s="311">
        <f>IF(S$156=0,0,S$156/CHI_fec!S$156)</f>
        <v>0.54665255744503272</v>
      </c>
      <c r="T249" s="311">
        <f>IF(T$156=0,0,T$156/CHI_fec!T$156)</f>
        <v>0.55108985855528303</v>
      </c>
      <c r="U249" s="311">
        <f>IF(U$156=0,0,U$156/CHI_fec!U$156)</f>
        <v>0.55804208620928963</v>
      </c>
      <c r="V249" s="311">
        <f>IF(V$156=0,0,V$156/CHI_fec!V$156)</f>
        <v>0.56815935152631136</v>
      </c>
      <c r="W249" s="311">
        <f>IF(W$156=0,0,W$156/CHI_fec!W$156)</f>
        <v>0.56815935152631147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CY: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1274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1275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1280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1283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1284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1286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1291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1292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1294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1295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1296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1299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1300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1303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1304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1306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0</v>
      </c>
      <c r="C59" s="281">
        <v>0</v>
      </c>
      <c r="D59" s="281">
        <v>0</v>
      </c>
      <c r="E59" s="281">
        <v>0</v>
      </c>
      <c r="F59" s="281">
        <v>0</v>
      </c>
      <c r="G59" s="281">
        <v>0</v>
      </c>
      <c r="H59" s="281">
        <v>0</v>
      </c>
      <c r="I59" s="281">
        <v>0</v>
      </c>
      <c r="J59" s="281">
        <v>0</v>
      </c>
      <c r="K59" s="281">
        <v>0</v>
      </c>
      <c r="L59" s="281">
        <v>0</v>
      </c>
      <c r="M59" s="281">
        <v>0</v>
      </c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0</v>
      </c>
      <c r="C61" s="225">
        <f t="shared" si="2"/>
        <v>0</v>
      </c>
      <c r="D61" s="225">
        <f t="shared" si="2"/>
        <v>0</v>
      </c>
      <c r="E61" s="225">
        <f t="shared" si="2"/>
        <v>0</v>
      </c>
      <c r="F61" s="225">
        <f t="shared" si="2"/>
        <v>0</v>
      </c>
      <c r="G61" s="225">
        <f t="shared" si="2"/>
        <v>0</v>
      </c>
      <c r="H61" s="225">
        <f t="shared" si="2"/>
        <v>0</v>
      </c>
      <c r="I61" s="225">
        <f t="shared" si="2"/>
        <v>0</v>
      </c>
      <c r="J61" s="225">
        <f t="shared" si="2"/>
        <v>0</v>
      </c>
      <c r="K61" s="225">
        <f t="shared" si="2"/>
        <v>0</v>
      </c>
      <c r="L61" s="225">
        <f t="shared" si="2"/>
        <v>0</v>
      </c>
      <c r="M61" s="225">
        <f t="shared" si="2"/>
        <v>0</v>
      </c>
      <c r="N61" s="225">
        <f t="shared" si="2"/>
        <v>2.3271703451133363</v>
      </c>
      <c r="O61" s="225">
        <f t="shared" si="2"/>
        <v>0</v>
      </c>
      <c r="P61" s="225">
        <f t="shared" si="2"/>
        <v>2.1668092017713247</v>
      </c>
      <c r="Q61" s="225">
        <f t="shared" si="2"/>
        <v>3.0716827137314744</v>
      </c>
      <c r="R61" s="225">
        <f t="shared" si="2"/>
        <v>2.597394062652493</v>
      </c>
      <c r="S61" s="225">
        <f t="shared" si="2"/>
        <v>2.7468386196058598</v>
      </c>
      <c r="T61" s="225">
        <f t="shared" si="2"/>
        <v>2.4628739120331158</v>
      </c>
      <c r="U61" s="225">
        <f t="shared" si="2"/>
        <v>2.6020811448445511</v>
      </c>
      <c r="V61" s="225">
        <f t="shared" si="2"/>
        <v>2.4860968297107493</v>
      </c>
      <c r="W61" s="225">
        <f t="shared" si="2"/>
        <v>2.1862019506759274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0</v>
      </c>
      <c r="C66" s="262">
        <v>0</v>
      </c>
      <c r="D66" s="262">
        <v>0</v>
      </c>
      <c r="E66" s="262">
        <v>0</v>
      </c>
      <c r="F66" s="262">
        <v>0</v>
      </c>
      <c r="G66" s="262">
        <v>0</v>
      </c>
      <c r="H66" s="262">
        <v>0</v>
      </c>
      <c r="I66" s="262">
        <v>0</v>
      </c>
      <c r="J66" s="262">
        <v>0</v>
      </c>
      <c r="K66" s="262">
        <v>0</v>
      </c>
      <c r="L66" s="262">
        <v>0</v>
      </c>
      <c r="M66" s="262">
        <v>0</v>
      </c>
      <c r="N66" s="262">
        <v>3.1769234653356647E-2</v>
      </c>
      <c r="O66" s="262">
        <v>0</v>
      </c>
      <c r="P66" s="262">
        <v>5.9398849955675383E-2</v>
      </c>
      <c r="Q66" s="262">
        <v>6.7263186009974468E-2</v>
      </c>
      <c r="R66" s="262">
        <v>4.0731933338575922E-2</v>
      </c>
      <c r="S66" s="262">
        <v>4.8102313962625619E-2</v>
      </c>
      <c r="T66" s="262">
        <v>1.5769475462481749E-2</v>
      </c>
      <c r="U66" s="262">
        <v>2.04822095701599E-2</v>
      </c>
      <c r="V66" s="262">
        <v>1.6700552671984691E-2</v>
      </c>
      <c r="W66" s="262">
        <v>1.527486868393348E-2</v>
      </c>
      <c r="DA66" s="68" t="s">
        <v>1318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3.1769234653356647E-2</v>
      </c>
      <c r="O67" s="228">
        <v>0</v>
      </c>
      <c r="P67" s="228">
        <v>5.9398849955675383E-2</v>
      </c>
      <c r="Q67" s="228">
        <v>6.7263186009974468E-2</v>
      </c>
      <c r="R67" s="228">
        <v>4.0731933338575922E-2</v>
      </c>
      <c r="S67" s="228">
        <v>4.8102313962625619E-2</v>
      </c>
      <c r="T67" s="228">
        <v>1.5769475462481749E-2</v>
      </c>
      <c r="U67" s="228">
        <v>2.04822095701599E-2</v>
      </c>
      <c r="V67" s="228">
        <v>1.6700552671984691E-2</v>
      </c>
      <c r="W67" s="228">
        <v>1.527486868393348E-2</v>
      </c>
      <c r="DA67" s="69" t="s">
        <v>1319</v>
      </c>
    </row>
    <row r="68" spans="1:105" ht="12" customHeight="1" x14ac:dyDescent="0.25">
      <c r="A68" s="37" t="s">
        <v>162</v>
      </c>
      <c r="B68" s="228">
        <v>0</v>
      </c>
      <c r="C68" s="228">
        <v>0</v>
      </c>
      <c r="D68" s="228">
        <v>0</v>
      </c>
      <c r="E68" s="228">
        <v>0</v>
      </c>
      <c r="F68" s="228">
        <v>0</v>
      </c>
      <c r="G68" s="228">
        <v>0</v>
      </c>
      <c r="H68" s="228">
        <v>0</v>
      </c>
      <c r="I68" s="228">
        <v>0</v>
      </c>
      <c r="J68" s="228">
        <v>0</v>
      </c>
      <c r="K68" s="228">
        <v>0</v>
      </c>
      <c r="L68" s="228">
        <v>0</v>
      </c>
      <c r="M68" s="228">
        <v>0</v>
      </c>
      <c r="N68" s="228">
        <v>0</v>
      </c>
      <c r="O68" s="228">
        <v>0</v>
      </c>
      <c r="P68" s="228">
        <v>0</v>
      </c>
      <c r="Q68" s="228">
        <v>0</v>
      </c>
      <c r="R68" s="228">
        <v>0</v>
      </c>
      <c r="S68" s="228">
        <v>0</v>
      </c>
      <c r="T68" s="228">
        <v>0</v>
      </c>
      <c r="U68" s="228">
        <v>0</v>
      </c>
      <c r="V68" s="228">
        <v>0</v>
      </c>
      <c r="W68" s="228">
        <v>0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0</v>
      </c>
      <c r="C72" s="263">
        <f t="shared" si="3"/>
        <v>0</v>
      </c>
      <c r="D72" s="263">
        <f t="shared" si="3"/>
        <v>0</v>
      </c>
      <c r="E72" s="263">
        <f t="shared" si="3"/>
        <v>0</v>
      </c>
      <c r="F72" s="263">
        <f t="shared" si="3"/>
        <v>0</v>
      </c>
      <c r="G72" s="263">
        <f t="shared" si="3"/>
        <v>0</v>
      </c>
      <c r="H72" s="263">
        <f t="shared" si="3"/>
        <v>0</v>
      </c>
      <c r="I72" s="263">
        <f t="shared" si="3"/>
        <v>0</v>
      </c>
      <c r="J72" s="263">
        <f t="shared" si="3"/>
        <v>0</v>
      </c>
      <c r="K72" s="263">
        <f t="shared" si="3"/>
        <v>0</v>
      </c>
      <c r="L72" s="263">
        <f t="shared" si="3"/>
        <v>0</v>
      </c>
      <c r="M72" s="263">
        <f t="shared" si="3"/>
        <v>0</v>
      </c>
      <c r="N72" s="263">
        <f t="shared" si="3"/>
        <v>1.6111912721312129</v>
      </c>
      <c r="O72" s="263">
        <f t="shared" si="3"/>
        <v>0</v>
      </c>
      <c r="P72" s="263">
        <f t="shared" si="3"/>
        <v>1.0171277901074609</v>
      </c>
      <c r="Q72" s="263">
        <f t="shared" si="3"/>
        <v>1.566490194119758</v>
      </c>
      <c r="R72" s="263">
        <f t="shared" si="3"/>
        <v>1.562385224781778</v>
      </c>
      <c r="S72" s="263">
        <f t="shared" si="3"/>
        <v>1.650078219210525</v>
      </c>
      <c r="T72" s="263">
        <f t="shared" si="3"/>
        <v>1.533782405448042</v>
      </c>
      <c r="U72" s="263">
        <f t="shared" si="3"/>
        <v>1.6240589238344449</v>
      </c>
      <c r="V72" s="263">
        <f t="shared" si="3"/>
        <v>1.5794305924575129</v>
      </c>
      <c r="W72" s="263">
        <f t="shared" si="3"/>
        <v>1.419253220676586</v>
      </c>
      <c r="DA72" s="70"/>
    </row>
    <row r="73" spans="1:105" ht="12" customHeight="1" x14ac:dyDescent="0.25">
      <c r="A73" s="60" t="s">
        <v>1054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1.6111912721312129</v>
      </c>
      <c r="O73" s="264">
        <v>0</v>
      </c>
      <c r="P73" s="264">
        <v>1.0171277901074609</v>
      </c>
      <c r="Q73" s="264">
        <v>1.566490194119758</v>
      </c>
      <c r="R73" s="264">
        <v>1.562385224781778</v>
      </c>
      <c r="S73" s="264">
        <v>1.650078219210525</v>
      </c>
      <c r="T73" s="264">
        <v>1.533782405448042</v>
      </c>
      <c r="U73" s="264">
        <v>1.6240589238344449</v>
      </c>
      <c r="V73" s="264">
        <v>1.5794305924575129</v>
      </c>
      <c r="W73" s="264">
        <v>1.419253220676586</v>
      </c>
      <c r="DA73" s="72" t="s">
        <v>1324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0.15865942045291509</v>
      </c>
      <c r="T76" s="231">
        <v>0.12970964474473731</v>
      </c>
      <c r="U76" s="231">
        <v>0.14622869552084591</v>
      </c>
      <c r="V76" s="231">
        <v>0.17582248274584669</v>
      </c>
      <c r="W76" s="231">
        <v>0.17019560782296431</v>
      </c>
      <c r="DA76" s="73" t="s">
        <v>1327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1.6111912721312129</v>
      </c>
      <c r="O77" s="231">
        <v>0</v>
      </c>
      <c r="P77" s="231">
        <v>1.0171277901074609</v>
      </c>
      <c r="Q77" s="231">
        <v>0.7601434082879267</v>
      </c>
      <c r="R77" s="231">
        <v>0.76665855855770315</v>
      </c>
      <c r="S77" s="231">
        <v>0.87448972499776956</v>
      </c>
      <c r="T77" s="231">
        <v>0.63730493121317622</v>
      </c>
      <c r="U77" s="231">
        <v>0.86063236604746352</v>
      </c>
      <c r="V77" s="231">
        <v>0.78971738974117967</v>
      </c>
      <c r="W77" s="231">
        <v>1.001490076078863</v>
      </c>
      <c r="DA77" s="73" t="s">
        <v>1328</v>
      </c>
    </row>
    <row r="78" spans="1:105" ht="12" customHeight="1" x14ac:dyDescent="0.25">
      <c r="A78" s="64" t="s">
        <v>70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0.80634678583183095</v>
      </c>
      <c r="R78" s="231">
        <v>0.79572666622407506</v>
      </c>
      <c r="S78" s="231">
        <v>0.61692907375984052</v>
      </c>
      <c r="T78" s="231">
        <v>0.76676782949012867</v>
      </c>
      <c r="U78" s="231">
        <v>0.61719786226613538</v>
      </c>
      <c r="V78" s="231">
        <v>0.61389071997048694</v>
      </c>
      <c r="W78" s="231">
        <v>0.24756753677475871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1330</v>
      </c>
    </row>
    <row r="80" spans="1:105" ht="12" customHeight="1" x14ac:dyDescent="0.25">
      <c r="A80" s="64" t="s">
        <v>162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0</v>
      </c>
      <c r="C85" s="263">
        <v>0</v>
      </c>
      <c r="D85" s="263">
        <v>0</v>
      </c>
      <c r="E85" s="263">
        <v>0</v>
      </c>
      <c r="F85" s="263">
        <v>0</v>
      </c>
      <c r="G85" s="263">
        <v>0</v>
      </c>
      <c r="H85" s="263">
        <v>0</v>
      </c>
      <c r="I85" s="263">
        <v>0</v>
      </c>
      <c r="J85" s="263">
        <v>0</v>
      </c>
      <c r="K85" s="263">
        <v>0</v>
      </c>
      <c r="L85" s="263">
        <v>0</v>
      </c>
      <c r="M85" s="263">
        <v>0</v>
      </c>
      <c r="N85" s="263">
        <v>0.64887000247438753</v>
      </c>
      <c r="O85" s="263">
        <v>0</v>
      </c>
      <c r="P85" s="263">
        <v>1.067972901913558</v>
      </c>
      <c r="Q85" s="263">
        <v>1.4035699702628011</v>
      </c>
      <c r="R85" s="263">
        <v>0.9600075795052847</v>
      </c>
      <c r="S85" s="263">
        <v>1.0124653050898389</v>
      </c>
      <c r="T85" s="263">
        <v>0.8796800797401404</v>
      </c>
      <c r="U85" s="263">
        <v>0.92191793678072165</v>
      </c>
      <c r="V85" s="263">
        <v>0.8553224868142969</v>
      </c>
      <c r="W85" s="263">
        <v>0.72054399068982722</v>
      </c>
      <c r="DA85" s="70" t="s">
        <v>1336</v>
      </c>
    </row>
    <row r="86" spans="1:105" ht="12" customHeight="1" x14ac:dyDescent="0.25">
      <c r="A86" s="60" t="s">
        <v>1014</v>
      </c>
      <c r="B86" s="264">
        <v>0</v>
      </c>
      <c r="C86" s="264">
        <v>0</v>
      </c>
      <c r="D86" s="264">
        <v>0</v>
      </c>
      <c r="E86" s="264">
        <v>0</v>
      </c>
      <c r="F86" s="264">
        <v>0</v>
      </c>
      <c r="G86" s="264">
        <v>0</v>
      </c>
      <c r="H86" s="264">
        <v>0</v>
      </c>
      <c r="I86" s="264">
        <v>0</v>
      </c>
      <c r="J86" s="264">
        <v>0</v>
      </c>
      <c r="K86" s="264">
        <v>0</v>
      </c>
      <c r="L86" s="264">
        <v>0</v>
      </c>
      <c r="M86" s="264">
        <v>0</v>
      </c>
      <c r="N86" s="264">
        <v>0.64887000247438753</v>
      </c>
      <c r="O86" s="264">
        <v>0</v>
      </c>
      <c r="P86" s="264">
        <v>1.067972901913558</v>
      </c>
      <c r="Q86" s="264">
        <v>1.4035699702628011</v>
      </c>
      <c r="R86" s="264">
        <v>0.9600075795052847</v>
      </c>
      <c r="S86" s="264">
        <v>1.0124653050898389</v>
      </c>
      <c r="T86" s="264">
        <v>0.8796800797401404</v>
      </c>
      <c r="U86" s="264">
        <v>0.92191793678072165</v>
      </c>
      <c r="V86" s="264">
        <v>0.8553224868142969</v>
      </c>
      <c r="W86" s="264">
        <v>0.72054399068982722</v>
      </c>
      <c r="DA86" s="72" t="s">
        <v>1337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9.7351238664973153E-2</v>
      </c>
      <c r="T88" s="297">
        <v>7.4393206120254407E-2</v>
      </c>
      <c r="U88" s="297">
        <v>8.3008599807710609E-2</v>
      </c>
      <c r="V88" s="297">
        <v>9.5214645010801111E-2</v>
      </c>
      <c r="W88" s="297">
        <v>8.6407006637038125E-2</v>
      </c>
      <c r="DA88" s="122" t="s">
        <v>1339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0.64887000247438753</v>
      </c>
      <c r="O89" s="297">
        <v>0</v>
      </c>
      <c r="P89" s="297">
        <v>1.067972901913558</v>
      </c>
      <c r="Q89" s="297">
        <v>0.68108594932231303</v>
      </c>
      <c r="R89" s="297">
        <v>0.47107334057821082</v>
      </c>
      <c r="S89" s="297">
        <v>0.53657487015458472</v>
      </c>
      <c r="T89" s="297">
        <v>0.36551759279349949</v>
      </c>
      <c r="U89" s="297">
        <v>0.48854903205105032</v>
      </c>
      <c r="V89" s="297">
        <v>0.42766237712474281</v>
      </c>
      <c r="W89" s="297">
        <v>0.50844884164512461</v>
      </c>
      <c r="DA89" s="122" t="s">
        <v>1340</v>
      </c>
    </row>
    <row r="90" spans="1:105" ht="12" customHeight="1" x14ac:dyDescent="0.25">
      <c r="A90" s="59" t="s">
        <v>70</v>
      </c>
      <c r="B90" s="297">
        <v>0</v>
      </c>
      <c r="C90" s="297">
        <v>0</v>
      </c>
      <c r="D90" s="297">
        <v>0</v>
      </c>
      <c r="E90" s="297">
        <v>0</v>
      </c>
      <c r="F90" s="297">
        <v>0</v>
      </c>
      <c r="G90" s="297">
        <v>0</v>
      </c>
      <c r="H90" s="297">
        <v>0</v>
      </c>
      <c r="I90" s="297">
        <v>0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0.72248402094048803</v>
      </c>
      <c r="R90" s="297">
        <v>0.48893423892707383</v>
      </c>
      <c r="S90" s="297">
        <v>0.3785391962702811</v>
      </c>
      <c r="T90" s="297">
        <v>0.4397692808263865</v>
      </c>
      <c r="U90" s="297">
        <v>0.3503603049219608</v>
      </c>
      <c r="V90" s="297">
        <v>0.33244546467875302</v>
      </c>
      <c r="W90" s="297">
        <v>0.12568814240766449</v>
      </c>
      <c r="DA90" s="122" t="s">
        <v>1341</v>
      </c>
    </row>
    <row r="91" spans="1:105" ht="12" customHeight="1" x14ac:dyDescent="0.25">
      <c r="A91" s="59" t="s">
        <v>162</v>
      </c>
      <c r="B91" s="297">
        <v>0</v>
      </c>
      <c r="C91" s="297">
        <v>0</v>
      </c>
      <c r="D91" s="297">
        <v>0</v>
      </c>
      <c r="E91" s="297">
        <v>0</v>
      </c>
      <c r="F91" s="297">
        <v>0</v>
      </c>
      <c r="G91" s="297">
        <v>0</v>
      </c>
      <c r="H91" s="297">
        <v>0</v>
      </c>
      <c r="I91" s="297">
        <v>0</v>
      </c>
      <c r="J91" s="297">
        <v>0</v>
      </c>
      <c r="K91" s="297">
        <v>0</v>
      </c>
      <c r="L91" s="297">
        <v>0</v>
      </c>
      <c r="M91" s="297">
        <v>0</v>
      </c>
      <c r="N91" s="297">
        <v>0</v>
      </c>
      <c r="O91" s="297">
        <v>0</v>
      </c>
      <c r="P91" s="297">
        <v>0</v>
      </c>
      <c r="Q91" s="297">
        <v>0</v>
      </c>
      <c r="R91" s="297">
        <v>0</v>
      </c>
      <c r="S91" s="297">
        <v>0</v>
      </c>
      <c r="T91" s="297">
        <v>0</v>
      </c>
      <c r="U91" s="297">
        <v>0</v>
      </c>
      <c r="V91" s="297">
        <v>0</v>
      </c>
      <c r="W91" s="297">
        <v>0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0</v>
      </c>
      <c r="C93" s="263">
        <f t="shared" si="4"/>
        <v>0</v>
      </c>
      <c r="D93" s="263">
        <f t="shared" si="4"/>
        <v>0</v>
      </c>
      <c r="E93" s="263">
        <f t="shared" si="4"/>
        <v>0</v>
      </c>
      <c r="F93" s="263">
        <f t="shared" si="4"/>
        <v>0</v>
      </c>
      <c r="G93" s="263">
        <f t="shared" si="4"/>
        <v>0</v>
      </c>
      <c r="H93" s="263">
        <f t="shared" si="4"/>
        <v>0</v>
      </c>
      <c r="I93" s="263">
        <f t="shared" si="4"/>
        <v>0</v>
      </c>
      <c r="J93" s="263">
        <f t="shared" si="4"/>
        <v>0</v>
      </c>
      <c r="K93" s="263">
        <f t="shared" si="4"/>
        <v>0</v>
      </c>
      <c r="L93" s="263">
        <f t="shared" si="4"/>
        <v>0</v>
      </c>
      <c r="M93" s="263">
        <f t="shared" si="4"/>
        <v>0</v>
      </c>
      <c r="N93" s="263">
        <f t="shared" si="4"/>
        <v>3.5339835854379199E-2</v>
      </c>
      <c r="O93" s="263">
        <f t="shared" si="4"/>
        <v>0</v>
      </c>
      <c r="P93" s="263">
        <f t="shared" si="4"/>
        <v>2.2309659794630409E-2</v>
      </c>
      <c r="Q93" s="263">
        <f t="shared" si="4"/>
        <v>3.4359363338940963E-2</v>
      </c>
      <c r="R93" s="263">
        <f t="shared" si="4"/>
        <v>3.42693250268543E-2</v>
      </c>
      <c r="S93" s="263">
        <f t="shared" si="4"/>
        <v>3.6192781342870461E-2</v>
      </c>
      <c r="T93" s="263">
        <f t="shared" si="4"/>
        <v>3.3641951382451657E-2</v>
      </c>
      <c r="U93" s="263">
        <f t="shared" si="4"/>
        <v>3.5622074659224533E-2</v>
      </c>
      <c r="V93" s="263">
        <f t="shared" si="4"/>
        <v>3.4643197766955E-2</v>
      </c>
      <c r="W93" s="263">
        <f t="shared" si="4"/>
        <v>3.1129870625580779E-2</v>
      </c>
      <c r="DA93" s="70"/>
    </row>
    <row r="94" spans="1:105" ht="12" customHeight="1" x14ac:dyDescent="0.25">
      <c r="A94" s="60" t="s">
        <v>1024</v>
      </c>
      <c r="B94" s="264">
        <v>0</v>
      </c>
      <c r="C94" s="264">
        <v>0</v>
      </c>
      <c r="D94" s="264">
        <v>0</v>
      </c>
      <c r="E94" s="264">
        <v>0</v>
      </c>
      <c r="F94" s="264">
        <v>0</v>
      </c>
      <c r="G94" s="264">
        <v>0</v>
      </c>
      <c r="H94" s="264">
        <v>0</v>
      </c>
      <c r="I94" s="264">
        <v>0</v>
      </c>
      <c r="J94" s="264">
        <v>0</v>
      </c>
      <c r="K94" s="264">
        <v>0</v>
      </c>
      <c r="L94" s="264">
        <v>0</v>
      </c>
      <c r="M94" s="264">
        <v>0</v>
      </c>
      <c r="N94" s="264">
        <v>0</v>
      </c>
      <c r="O94" s="264">
        <v>0</v>
      </c>
      <c r="P94" s="264">
        <v>0</v>
      </c>
      <c r="Q94" s="264">
        <v>0</v>
      </c>
      <c r="R94" s="264">
        <v>0</v>
      </c>
      <c r="S94" s="264">
        <v>0</v>
      </c>
      <c r="T94" s="264">
        <v>0</v>
      </c>
      <c r="U94" s="264">
        <v>0</v>
      </c>
      <c r="V94" s="264">
        <v>0</v>
      </c>
      <c r="W94" s="264">
        <v>0</v>
      </c>
      <c r="DA94" s="72" t="s">
        <v>1344</v>
      </c>
    </row>
    <row r="95" spans="1:105" ht="12" customHeight="1" x14ac:dyDescent="0.25">
      <c r="A95" s="60" t="s">
        <v>1026</v>
      </c>
      <c r="B95" s="264">
        <v>0</v>
      </c>
      <c r="C95" s="264">
        <v>0</v>
      </c>
      <c r="D95" s="264">
        <v>0</v>
      </c>
      <c r="E95" s="264">
        <v>0</v>
      </c>
      <c r="F95" s="264">
        <v>0</v>
      </c>
      <c r="G95" s="264">
        <v>0</v>
      </c>
      <c r="H95" s="264">
        <v>0</v>
      </c>
      <c r="I95" s="264">
        <v>0</v>
      </c>
      <c r="J95" s="264">
        <v>0</v>
      </c>
      <c r="K95" s="264">
        <v>0</v>
      </c>
      <c r="L95" s="264">
        <v>0</v>
      </c>
      <c r="M95" s="264">
        <v>0</v>
      </c>
      <c r="N95" s="264">
        <v>3.5339835854379199E-2</v>
      </c>
      <c r="O95" s="264">
        <v>0</v>
      </c>
      <c r="P95" s="264">
        <v>2.2309659794630409E-2</v>
      </c>
      <c r="Q95" s="264">
        <v>3.4359363338940963E-2</v>
      </c>
      <c r="R95" s="264">
        <v>3.42693250268543E-2</v>
      </c>
      <c r="S95" s="264">
        <v>3.6192781342870461E-2</v>
      </c>
      <c r="T95" s="264">
        <v>3.3641951382451657E-2</v>
      </c>
      <c r="U95" s="264">
        <v>3.5622074659224533E-2</v>
      </c>
      <c r="V95" s="264">
        <v>3.4643197766955E-2</v>
      </c>
      <c r="W95" s="264">
        <v>3.1129870625580779E-2</v>
      </c>
      <c r="DA95" s="72" t="s">
        <v>1345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3.480032428514997E-3</v>
      </c>
      <c r="T98" s="231">
        <v>2.8450486502111282E-3</v>
      </c>
      <c r="U98" s="231">
        <v>3.2073771663814221E-3</v>
      </c>
      <c r="V98" s="231">
        <v>3.8564866799015432E-3</v>
      </c>
      <c r="W98" s="231">
        <v>3.7330669223672578E-3</v>
      </c>
      <c r="DA98" s="73" t="s">
        <v>1348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3.5339835854379199E-2</v>
      </c>
      <c r="O99" s="231">
        <v>0</v>
      </c>
      <c r="P99" s="231">
        <v>2.2309659794630409E-2</v>
      </c>
      <c r="Q99" s="231">
        <v>1.6672969708400941E-2</v>
      </c>
      <c r="R99" s="231">
        <v>1.68158728789202E-2</v>
      </c>
      <c r="S99" s="231">
        <v>1.9181039441011551E-2</v>
      </c>
      <c r="T99" s="231">
        <v>1.3978633106961061E-2</v>
      </c>
      <c r="U99" s="231">
        <v>1.8877092417992208E-2</v>
      </c>
      <c r="V99" s="231">
        <v>1.7321644802535442E-2</v>
      </c>
      <c r="W99" s="231">
        <v>2.1966662500350519E-2</v>
      </c>
      <c r="DA99" s="73" t="s">
        <v>1349</v>
      </c>
    </row>
    <row r="100" spans="1:105" ht="12" customHeight="1" x14ac:dyDescent="0.25">
      <c r="A100" s="64" t="s">
        <v>70</v>
      </c>
      <c r="B100" s="231">
        <v>0</v>
      </c>
      <c r="C100" s="231">
        <v>0</v>
      </c>
      <c r="D100" s="231">
        <v>0</v>
      </c>
      <c r="E100" s="231">
        <v>0</v>
      </c>
      <c r="F100" s="231">
        <v>0</v>
      </c>
      <c r="G100" s="231">
        <v>0</v>
      </c>
      <c r="H100" s="231">
        <v>0</v>
      </c>
      <c r="I100" s="231">
        <v>0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1.7686393630540021E-2</v>
      </c>
      <c r="R100" s="231">
        <v>1.74534521479341E-2</v>
      </c>
      <c r="S100" s="231">
        <v>1.353170947334391E-2</v>
      </c>
      <c r="T100" s="231">
        <v>1.6818269625279471E-2</v>
      </c>
      <c r="U100" s="231">
        <v>1.3537605074850891E-2</v>
      </c>
      <c r="V100" s="231">
        <v>1.3465066284518009E-2</v>
      </c>
      <c r="W100" s="231">
        <v>5.4301412028630036E-3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1351</v>
      </c>
    </row>
    <row r="102" spans="1:105" ht="12" customHeight="1" x14ac:dyDescent="0.25">
      <c r="A102" s="64" t="s">
        <v>162</v>
      </c>
      <c r="B102" s="231">
        <v>0</v>
      </c>
      <c r="C102" s="231">
        <v>0</v>
      </c>
      <c r="D102" s="231">
        <v>0</v>
      </c>
      <c r="E102" s="231">
        <v>0</v>
      </c>
      <c r="F102" s="231">
        <v>0</v>
      </c>
      <c r="G102" s="231">
        <v>0</v>
      </c>
      <c r="H102" s="231">
        <v>0</v>
      </c>
      <c r="I102" s="231">
        <v>0</v>
      </c>
      <c r="J102" s="231">
        <v>0</v>
      </c>
      <c r="K102" s="231">
        <v>0</v>
      </c>
      <c r="L102" s="231">
        <v>0</v>
      </c>
      <c r="M102" s="231">
        <v>0</v>
      </c>
      <c r="N102" s="231">
        <v>0</v>
      </c>
      <c r="O102" s="231">
        <v>0</v>
      </c>
      <c r="P102" s="231">
        <v>0</v>
      </c>
      <c r="Q102" s="231">
        <v>0</v>
      </c>
      <c r="R102" s="231">
        <v>0</v>
      </c>
      <c r="S102" s="231">
        <v>0</v>
      </c>
      <c r="T102" s="231">
        <v>0</v>
      </c>
      <c r="U102" s="231">
        <v>0</v>
      </c>
      <c r="V102" s="231">
        <v>0</v>
      </c>
      <c r="W102" s="231">
        <v>0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0</v>
      </c>
      <c r="C110" s="225">
        <v>0</v>
      </c>
      <c r="D110" s="225">
        <v>0</v>
      </c>
      <c r="E110" s="225">
        <v>0</v>
      </c>
      <c r="F110" s="225">
        <v>0</v>
      </c>
      <c r="G110" s="225">
        <v>0</v>
      </c>
      <c r="H110" s="225">
        <v>0</v>
      </c>
      <c r="I110" s="225">
        <v>0</v>
      </c>
      <c r="J110" s="225">
        <v>0</v>
      </c>
      <c r="K110" s="225">
        <v>0</v>
      </c>
      <c r="L110" s="225">
        <v>0</v>
      </c>
      <c r="M110" s="225">
        <v>0</v>
      </c>
      <c r="N110" s="225">
        <v>0.84860745710501118</v>
      </c>
      <c r="O110" s="225">
        <v>0</v>
      </c>
      <c r="P110" s="225">
        <v>1.0049671971141789</v>
      </c>
      <c r="Q110" s="225">
        <v>3.273897245154044</v>
      </c>
      <c r="R110" s="225">
        <v>3.7287523755409699</v>
      </c>
      <c r="S110" s="225">
        <v>3.9482851383469462</v>
      </c>
      <c r="T110" s="225">
        <v>5.3452938863565489</v>
      </c>
      <c r="U110" s="225">
        <v>5.5563212933460928</v>
      </c>
      <c r="V110" s="225">
        <v>5.2926874090049951</v>
      </c>
      <c r="W110" s="225">
        <v>4.5338845712548634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0</v>
      </c>
      <c r="C115" s="262">
        <v>0</v>
      </c>
      <c r="D115" s="262">
        <v>0</v>
      </c>
      <c r="E115" s="262">
        <v>0</v>
      </c>
      <c r="F115" s="262">
        <v>0</v>
      </c>
      <c r="G115" s="262">
        <v>0</v>
      </c>
      <c r="H115" s="262">
        <v>0</v>
      </c>
      <c r="I115" s="262">
        <v>0</v>
      </c>
      <c r="J115" s="262">
        <v>0</v>
      </c>
      <c r="K115" s="262">
        <v>0</v>
      </c>
      <c r="L115" s="262">
        <v>0</v>
      </c>
      <c r="M115" s="262">
        <v>0</v>
      </c>
      <c r="N115" s="262">
        <v>2.1732120557591428E-2</v>
      </c>
      <c r="O115" s="262">
        <v>0</v>
      </c>
      <c r="P115" s="262">
        <v>5.0720603740171122E-2</v>
      </c>
      <c r="Q115" s="262">
        <v>0.13277859882787479</v>
      </c>
      <c r="R115" s="262">
        <v>0.1091889879445298</v>
      </c>
      <c r="S115" s="262">
        <v>0.12890329258077499</v>
      </c>
      <c r="T115" s="262">
        <v>6.4467897649402348E-2</v>
      </c>
      <c r="U115" s="262">
        <v>8.2281987405092044E-2</v>
      </c>
      <c r="V115" s="262">
        <v>6.6979047828794186E-2</v>
      </c>
      <c r="W115" s="262">
        <v>5.9689250142872637E-2</v>
      </c>
      <c r="DA115" s="68" t="s">
        <v>1364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2.1732120557591428E-2</v>
      </c>
      <c r="O116" s="228">
        <v>0</v>
      </c>
      <c r="P116" s="228">
        <v>5.0720603740171122E-2</v>
      </c>
      <c r="Q116" s="228">
        <v>0.13277859882787479</v>
      </c>
      <c r="R116" s="228">
        <v>0.1091889879445298</v>
      </c>
      <c r="S116" s="228">
        <v>0.12890329258077499</v>
      </c>
      <c r="T116" s="228">
        <v>6.4467897649402348E-2</v>
      </c>
      <c r="U116" s="228">
        <v>8.2281987405092044E-2</v>
      </c>
      <c r="V116" s="228">
        <v>6.6979047828794186E-2</v>
      </c>
      <c r="W116" s="228">
        <v>5.9689250142872637E-2</v>
      </c>
      <c r="DA116" s="69" t="s">
        <v>1365</v>
      </c>
    </row>
    <row r="117" spans="1:105" ht="12" customHeight="1" x14ac:dyDescent="0.25">
      <c r="A117" s="37" t="s">
        <v>162</v>
      </c>
      <c r="B117" s="228">
        <v>0</v>
      </c>
      <c r="C117" s="228">
        <v>0</v>
      </c>
      <c r="D117" s="228">
        <v>0</v>
      </c>
      <c r="E117" s="228">
        <v>0</v>
      </c>
      <c r="F117" s="228">
        <v>0</v>
      </c>
      <c r="G117" s="228">
        <v>0</v>
      </c>
      <c r="H117" s="228">
        <v>0</v>
      </c>
      <c r="I117" s="228">
        <v>0</v>
      </c>
      <c r="J117" s="228">
        <v>0</v>
      </c>
      <c r="K117" s="228">
        <v>0</v>
      </c>
      <c r="L117" s="228">
        <v>0</v>
      </c>
      <c r="M117" s="228">
        <v>0</v>
      </c>
      <c r="N117" s="228">
        <v>0</v>
      </c>
      <c r="O117" s="228">
        <v>0</v>
      </c>
      <c r="P117" s="228">
        <v>0</v>
      </c>
      <c r="Q117" s="228">
        <v>0</v>
      </c>
      <c r="R117" s="228">
        <v>0</v>
      </c>
      <c r="S117" s="228">
        <v>0</v>
      </c>
      <c r="T117" s="228">
        <v>0</v>
      </c>
      <c r="U117" s="228">
        <v>0</v>
      </c>
      <c r="V117" s="228">
        <v>0</v>
      </c>
      <c r="W117" s="228">
        <v>0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0</v>
      </c>
      <c r="C121" s="263">
        <f t="shared" si="5"/>
        <v>0</v>
      </c>
      <c r="D121" s="263">
        <f t="shared" si="5"/>
        <v>0</v>
      </c>
      <c r="E121" s="263">
        <f t="shared" si="5"/>
        <v>0</v>
      </c>
      <c r="F121" s="263">
        <f t="shared" si="5"/>
        <v>0</v>
      </c>
      <c r="G121" s="263">
        <f t="shared" si="5"/>
        <v>0</v>
      </c>
      <c r="H121" s="263">
        <f t="shared" si="5"/>
        <v>0</v>
      </c>
      <c r="I121" s="263">
        <f t="shared" si="5"/>
        <v>0</v>
      </c>
      <c r="J121" s="263">
        <f t="shared" si="5"/>
        <v>0</v>
      </c>
      <c r="K121" s="263">
        <f t="shared" si="5"/>
        <v>0</v>
      </c>
      <c r="L121" s="263">
        <f t="shared" si="5"/>
        <v>0</v>
      </c>
      <c r="M121" s="263">
        <f t="shared" si="5"/>
        <v>0</v>
      </c>
      <c r="N121" s="263">
        <f t="shared" si="5"/>
        <v>0.5284773708217041</v>
      </c>
      <c r="O121" s="263">
        <f t="shared" si="5"/>
        <v>0</v>
      </c>
      <c r="P121" s="263">
        <f t="shared" si="5"/>
        <v>0.41645285159508022</v>
      </c>
      <c r="Q121" s="263">
        <f t="shared" si="5"/>
        <v>1.482730665247298</v>
      </c>
      <c r="R121" s="263">
        <f t="shared" si="5"/>
        <v>2.00824124111548</v>
      </c>
      <c r="S121" s="263">
        <f t="shared" si="5"/>
        <v>2.1202472849010299</v>
      </c>
      <c r="T121" s="263">
        <f t="shared" si="5"/>
        <v>3.006588233757268</v>
      </c>
      <c r="U121" s="263">
        <f t="shared" si="5"/>
        <v>3.128338155095669</v>
      </c>
      <c r="V121" s="263">
        <f t="shared" si="5"/>
        <v>3.0373344325680329</v>
      </c>
      <c r="W121" s="263">
        <f t="shared" si="5"/>
        <v>2.6592702073577552</v>
      </c>
      <c r="DA121" s="70"/>
    </row>
    <row r="122" spans="1:105" ht="12" customHeight="1" x14ac:dyDescent="0.25">
      <c r="A122" s="60" t="s">
        <v>1054</v>
      </c>
      <c r="B122" s="264">
        <v>0</v>
      </c>
      <c r="C122" s="264">
        <v>0</v>
      </c>
      <c r="D122" s="264">
        <v>0</v>
      </c>
      <c r="E122" s="264">
        <v>0</v>
      </c>
      <c r="F122" s="264">
        <v>0</v>
      </c>
      <c r="G122" s="264">
        <v>0</v>
      </c>
      <c r="H122" s="264">
        <v>0</v>
      </c>
      <c r="I122" s="264">
        <v>0</v>
      </c>
      <c r="J122" s="264">
        <v>0</v>
      </c>
      <c r="K122" s="264">
        <v>0</v>
      </c>
      <c r="L122" s="264">
        <v>0</v>
      </c>
      <c r="M122" s="264">
        <v>0</v>
      </c>
      <c r="N122" s="264">
        <v>0.5284773708217041</v>
      </c>
      <c r="O122" s="264">
        <v>0</v>
      </c>
      <c r="P122" s="264">
        <v>0.41645285159508022</v>
      </c>
      <c r="Q122" s="264">
        <v>1.482730665247298</v>
      </c>
      <c r="R122" s="264">
        <v>2.00824124111548</v>
      </c>
      <c r="S122" s="264">
        <v>2.1202472849010299</v>
      </c>
      <c r="T122" s="264">
        <v>3.006588233757268</v>
      </c>
      <c r="U122" s="264">
        <v>3.128338155095669</v>
      </c>
      <c r="V122" s="264">
        <v>3.0373344325680329</v>
      </c>
      <c r="W122" s="264">
        <v>2.6592702073577552</v>
      </c>
      <c r="DA122" s="72" t="s">
        <v>1370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0.20386742975142871</v>
      </c>
      <c r="T125" s="231">
        <v>0.25426259312215949</v>
      </c>
      <c r="U125" s="231">
        <v>0.28167254331368202</v>
      </c>
      <c r="V125" s="231">
        <v>0.33811658670776612</v>
      </c>
      <c r="W125" s="231">
        <v>0.31889736286171122</v>
      </c>
      <c r="DA125" s="73" t="s">
        <v>1373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0.5284773708217041</v>
      </c>
      <c r="O126" s="231">
        <v>0</v>
      </c>
      <c r="P126" s="231">
        <v>0.41645285159508022</v>
      </c>
      <c r="Q126" s="231">
        <v>0.71949888080048896</v>
      </c>
      <c r="R126" s="231">
        <v>0.98543900104071402</v>
      </c>
      <c r="S126" s="231">
        <v>1.1236645896625881</v>
      </c>
      <c r="T126" s="231">
        <v>1.2492733654362751</v>
      </c>
      <c r="U126" s="231">
        <v>1.657790261611837</v>
      </c>
      <c r="V126" s="231">
        <v>1.5186712422269091</v>
      </c>
      <c r="W126" s="231">
        <v>1.8765028562072641</v>
      </c>
      <c r="DA126" s="73" t="s">
        <v>1374</v>
      </c>
    </row>
    <row r="127" spans="1:105" ht="12" customHeight="1" x14ac:dyDescent="0.25">
      <c r="A127" s="64" t="s">
        <v>70</v>
      </c>
      <c r="B127" s="231">
        <v>0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0.76323178444680917</v>
      </c>
      <c r="R127" s="231">
        <v>1.0228022400747661</v>
      </c>
      <c r="S127" s="231">
        <v>0.7927152654870131</v>
      </c>
      <c r="T127" s="231">
        <v>1.503052275198834</v>
      </c>
      <c r="U127" s="231">
        <v>1.1888753501701499</v>
      </c>
      <c r="V127" s="231">
        <v>1.1805466036333581</v>
      </c>
      <c r="W127" s="231">
        <v>0.46386998828878001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1376</v>
      </c>
    </row>
    <row r="129" spans="1:105" ht="12" customHeight="1" x14ac:dyDescent="0.25">
      <c r="A129" s="64" t="s">
        <v>162</v>
      </c>
      <c r="B129" s="231">
        <v>0</v>
      </c>
      <c r="C129" s="231">
        <v>0</v>
      </c>
      <c r="D129" s="231">
        <v>0</v>
      </c>
      <c r="E129" s="231">
        <v>0</v>
      </c>
      <c r="F129" s="231">
        <v>0</v>
      </c>
      <c r="G129" s="231">
        <v>0</v>
      </c>
      <c r="H129" s="231">
        <v>0</v>
      </c>
      <c r="I129" s="231">
        <v>0</v>
      </c>
      <c r="J129" s="231">
        <v>0</v>
      </c>
      <c r="K129" s="231">
        <v>0</v>
      </c>
      <c r="L129" s="231">
        <v>0</v>
      </c>
      <c r="M129" s="231">
        <v>0</v>
      </c>
      <c r="N129" s="231">
        <v>0</v>
      </c>
      <c r="O129" s="231">
        <v>0</v>
      </c>
      <c r="P129" s="231">
        <v>0</v>
      </c>
      <c r="Q129" s="231">
        <v>0</v>
      </c>
      <c r="R129" s="231">
        <v>0</v>
      </c>
      <c r="S129" s="231">
        <v>0</v>
      </c>
      <c r="T129" s="231">
        <v>0</v>
      </c>
      <c r="U129" s="231">
        <v>0</v>
      </c>
      <c r="V129" s="231">
        <v>0</v>
      </c>
      <c r="W129" s="231">
        <v>0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0</v>
      </c>
      <c r="C134" s="263">
        <v>0</v>
      </c>
      <c r="D134" s="263">
        <v>0</v>
      </c>
      <c r="E134" s="263">
        <v>0</v>
      </c>
      <c r="F134" s="263">
        <v>0</v>
      </c>
      <c r="G134" s="263">
        <v>0</v>
      </c>
      <c r="H134" s="263">
        <v>0</v>
      </c>
      <c r="I134" s="263">
        <v>0</v>
      </c>
      <c r="J134" s="263">
        <v>0</v>
      </c>
      <c r="K134" s="263">
        <v>0</v>
      </c>
      <c r="L134" s="263">
        <v>0</v>
      </c>
      <c r="M134" s="263">
        <v>0</v>
      </c>
      <c r="N134" s="263">
        <v>0.2389627599325988</v>
      </c>
      <c r="O134" s="263">
        <v>0</v>
      </c>
      <c r="P134" s="263">
        <v>0.49095737317680882</v>
      </c>
      <c r="Q134" s="263">
        <v>1.4916326816273271</v>
      </c>
      <c r="R134" s="263">
        <v>1.3854653018211109</v>
      </c>
      <c r="S134" s="263">
        <v>1.4606809568547141</v>
      </c>
      <c r="T134" s="263">
        <v>1.9361018190049211</v>
      </c>
      <c r="U134" s="263">
        <v>1.99387261039246</v>
      </c>
      <c r="V134" s="263">
        <v>1.8467801215138131</v>
      </c>
      <c r="W134" s="263">
        <v>1.5158502985203091</v>
      </c>
      <c r="DA134" s="70" t="s">
        <v>1382</v>
      </c>
    </row>
    <row r="135" spans="1:105" ht="12" customHeight="1" x14ac:dyDescent="0.25">
      <c r="A135" s="60" t="s">
        <v>1014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0.2389627599325988</v>
      </c>
      <c r="O135" s="264">
        <v>0</v>
      </c>
      <c r="P135" s="264">
        <v>0.49095737317680882</v>
      </c>
      <c r="Q135" s="264">
        <v>1.4916326816273271</v>
      </c>
      <c r="R135" s="264">
        <v>1.3854653018211109</v>
      </c>
      <c r="S135" s="264">
        <v>1.4606809568547141</v>
      </c>
      <c r="T135" s="264">
        <v>1.9361018190049211</v>
      </c>
      <c r="U135" s="264">
        <v>1.99387261039246</v>
      </c>
      <c r="V135" s="264">
        <v>1.8467801215138131</v>
      </c>
      <c r="W135" s="264">
        <v>1.5158502985203091</v>
      </c>
      <c r="DA135" s="72" t="s">
        <v>1383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0.14044836867918831</v>
      </c>
      <c r="T137" s="297">
        <v>0.1637331855162393</v>
      </c>
      <c r="U137" s="297">
        <v>0.17952636235885419</v>
      </c>
      <c r="V137" s="297">
        <v>0.20558387788665661</v>
      </c>
      <c r="W137" s="297">
        <v>0.18177944511008151</v>
      </c>
      <c r="DA137" s="122" t="s">
        <v>1385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0.2389627599325988</v>
      </c>
      <c r="O138" s="297">
        <v>0</v>
      </c>
      <c r="P138" s="297">
        <v>0.49095737317680882</v>
      </c>
      <c r="Q138" s="297">
        <v>0.72381860721636493</v>
      </c>
      <c r="R138" s="297">
        <v>0.67984439072908076</v>
      </c>
      <c r="S138" s="297">
        <v>0.7741151136947324</v>
      </c>
      <c r="T138" s="297">
        <v>0.80447345868607678</v>
      </c>
      <c r="U138" s="297">
        <v>1.0566065535527469</v>
      </c>
      <c r="V138" s="297">
        <v>0.92339250863726596</v>
      </c>
      <c r="W138" s="297">
        <v>1.0696533984721619</v>
      </c>
      <c r="DA138" s="122" t="s">
        <v>1386</v>
      </c>
    </row>
    <row r="139" spans="1:105" ht="12" customHeight="1" x14ac:dyDescent="0.25">
      <c r="A139" s="59" t="s">
        <v>70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0.76781407441096194</v>
      </c>
      <c r="R139" s="297">
        <v>0.70562091109203018</v>
      </c>
      <c r="S139" s="297">
        <v>0.54611747448079306</v>
      </c>
      <c r="T139" s="297">
        <v>0.96789517480260523</v>
      </c>
      <c r="U139" s="297">
        <v>0.75773969448085954</v>
      </c>
      <c r="V139" s="297">
        <v>0.71780373498989025</v>
      </c>
      <c r="W139" s="297">
        <v>0.26441745493806551</v>
      </c>
      <c r="DA139" s="122" t="s">
        <v>1387</v>
      </c>
    </row>
    <row r="140" spans="1:105" ht="12" customHeight="1" x14ac:dyDescent="0.25">
      <c r="A140" s="59" t="s">
        <v>162</v>
      </c>
      <c r="B140" s="297">
        <v>0</v>
      </c>
      <c r="C140" s="297">
        <v>0</v>
      </c>
      <c r="D140" s="297">
        <v>0</v>
      </c>
      <c r="E140" s="297">
        <v>0</v>
      </c>
      <c r="F140" s="297">
        <v>0</v>
      </c>
      <c r="G140" s="297">
        <v>0</v>
      </c>
      <c r="H140" s="297">
        <v>0</v>
      </c>
      <c r="I140" s="297">
        <v>0</v>
      </c>
      <c r="J140" s="297">
        <v>0</v>
      </c>
      <c r="K140" s="297">
        <v>0</v>
      </c>
      <c r="L140" s="297">
        <v>0</v>
      </c>
      <c r="M140" s="297">
        <v>0</v>
      </c>
      <c r="N140" s="297">
        <v>0</v>
      </c>
      <c r="O140" s="297">
        <v>0</v>
      </c>
      <c r="P140" s="297">
        <v>0</v>
      </c>
      <c r="Q140" s="297">
        <v>0</v>
      </c>
      <c r="R140" s="297">
        <v>0</v>
      </c>
      <c r="S140" s="297">
        <v>0</v>
      </c>
      <c r="T140" s="297">
        <v>0</v>
      </c>
      <c r="U140" s="297">
        <v>0</v>
      </c>
      <c r="V140" s="297">
        <v>0</v>
      </c>
      <c r="W140" s="297">
        <v>0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0</v>
      </c>
      <c r="C142" s="263">
        <f t="shared" si="6"/>
        <v>0</v>
      </c>
      <c r="D142" s="263">
        <f t="shared" si="6"/>
        <v>0</v>
      </c>
      <c r="E142" s="263">
        <f t="shared" si="6"/>
        <v>0</v>
      </c>
      <c r="F142" s="263">
        <f t="shared" si="6"/>
        <v>0</v>
      </c>
      <c r="G142" s="263">
        <f t="shared" si="6"/>
        <v>0</v>
      </c>
      <c r="H142" s="263">
        <f t="shared" si="6"/>
        <v>0</v>
      </c>
      <c r="I142" s="263">
        <f t="shared" si="6"/>
        <v>0</v>
      </c>
      <c r="J142" s="263">
        <f t="shared" si="6"/>
        <v>0</v>
      </c>
      <c r="K142" s="263">
        <f t="shared" si="6"/>
        <v>0</v>
      </c>
      <c r="L142" s="263">
        <f t="shared" si="6"/>
        <v>0</v>
      </c>
      <c r="M142" s="263">
        <f t="shared" si="6"/>
        <v>0</v>
      </c>
      <c r="N142" s="263">
        <f t="shared" si="6"/>
        <v>5.9435205793116952E-2</v>
      </c>
      <c r="O142" s="263">
        <f t="shared" si="6"/>
        <v>0</v>
      </c>
      <c r="P142" s="263">
        <f t="shared" si="6"/>
        <v>4.6836368602118837E-2</v>
      </c>
      <c r="Q142" s="263">
        <f t="shared" si="6"/>
        <v>0.16675529945154491</v>
      </c>
      <c r="R142" s="263">
        <f t="shared" si="6"/>
        <v>0.22585684465984929</v>
      </c>
      <c r="S142" s="263">
        <f t="shared" si="6"/>
        <v>0.23845360401042701</v>
      </c>
      <c r="T142" s="263">
        <f t="shared" si="6"/>
        <v>0.33813593594495739</v>
      </c>
      <c r="U142" s="263">
        <f t="shared" si="6"/>
        <v>0.35182854045287121</v>
      </c>
      <c r="V142" s="263">
        <f t="shared" si="6"/>
        <v>0.34159380709435511</v>
      </c>
      <c r="W142" s="263">
        <f t="shared" si="6"/>
        <v>0.29907481523392759</v>
      </c>
      <c r="DA142" s="70"/>
    </row>
    <row r="143" spans="1:105" ht="12" customHeight="1" x14ac:dyDescent="0.25">
      <c r="A143" s="60" t="s">
        <v>1024</v>
      </c>
      <c r="B143" s="264">
        <v>0</v>
      </c>
      <c r="C143" s="264">
        <v>0</v>
      </c>
      <c r="D143" s="264">
        <v>0</v>
      </c>
      <c r="E143" s="264">
        <v>0</v>
      </c>
      <c r="F143" s="264">
        <v>0</v>
      </c>
      <c r="G143" s="264">
        <v>0</v>
      </c>
      <c r="H143" s="264">
        <v>0</v>
      </c>
      <c r="I143" s="264">
        <v>0</v>
      </c>
      <c r="J143" s="264">
        <v>0</v>
      </c>
      <c r="K143" s="264">
        <v>0</v>
      </c>
      <c r="L143" s="264">
        <v>0</v>
      </c>
      <c r="M143" s="264">
        <v>0</v>
      </c>
      <c r="N143" s="264">
        <v>0</v>
      </c>
      <c r="O143" s="264">
        <v>0</v>
      </c>
      <c r="P143" s="264">
        <v>0</v>
      </c>
      <c r="Q143" s="264">
        <v>0</v>
      </c>
      <c r="R143" s="264">
        <v>0</v>
      </c>
      <c r="S143" s="264">
        <v>0</v>
      </c>
      <c r="T143" s="264">
        <v>0</v>
      </c>
      <c r="U143" s="264">
        <v>0</v>
      </c>
      <c r="V143" s="264">
        <v>0</v>
      </c>
      <c r="W143" s="264">
        <v>0</v>
      </c>
      <c r="DA143" s="72" t="s">
        <v>1390</v>
      </c>
    </row>
    <row r="144" spans="1:105" ht="12" customHeight="1" x14ac:dyDescent="0.25">
      <c r="A144" s="60" t="s">
        <v>1026</v>
      </c>
      <c r="B144" s="264">
        <v>0</v>
      </c>
      <c r="C144" s="264">
        <v>0</v>
      </c>
      <c r="D144" s="264">
        <v>0</v>
      </c>
      <c r="E144" s="264">
        <v>0</v>
      </c>
      <c r="F144" s="264">
        <v>0</v>
      </c>
      <c r="G144" s="264">
        <v>0</v>
      </c>
      <c r="H144" s="264">
        <v>0</v>
      </c>
      <c r="I144" s="264">
        <v>0</v>
      </c>
      <c r="J144" s="264">
        <v>0</v>
      </c>
      <c r="K144" s="264">
        <v>0</v>
      </c>
      <c r="L144" s="264">
        <v>0</v>
      </c>
      <c r="M144" s="264">
        <v>0</v>
      </c>
      <c r="N144" s="264">
        <v>5.9435205793116952E-2</v>
      </c>
      <c r="O144" s="264">
        <v>0</v>
      </c>
      <c r="P144" s="264">
        <v>4.6836368602118837E-2</v>
      </c>
      <c r="Q144" s="264">
        <v>0.16675529945154491</v>
      </c>
      <c r="R144" s="264">
        <v>0.22585684465984929</v>
      </c>
      <c r="S144" s="264">
        <v>0.23845360401042701</v>
      </c>
      <c r="T144" s="264">
        <v>0.33813593594495739</v>
      </c>
      <c r="U144" s="264">
        <v>0.35182854045287121</v>
      </c>
      <c r="V144" s="264">
        <v>0.34159380709435511</v>
      </c>
      <c r="W144" s="264">
        <v>0.29907481523392759</v>
      </c>
      <c r="DA144" s="72" t="s">
        <v>1391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2.2927949824890291E-2</v>
      </c>
      <c r="T147" s="231">
        <v>2.8595641709710209E-2</v>
      </c>
      <c r="U147" s="231">
        <v>3.1678301668979982E-2</v>
      </c>
      <c r="V147" s="231">
        <v>3.8026280825981258E-2</v>
      </c>
      <c r="W147" s="231">
        <v>3.5864790878553328E-2</v>
      </c>
      <c r="DA147" s="73" t="s">
        <v>1394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5.9435205793116952E-2</v>
      </c>
      <c r="O148" s="231">
        <v>0</v>
      </c>
      <c r="P148" s="231">
        <v>4.6836368602118837E-2</v>
      </c>
      <c r="Q148" s="231">
        <v>8.0918439292496813E-2</v>
      </c>
      <c r="R148" s="231">
        <v>0.1108273940516149</v>
      </c>
      <c r="S148" s="231">
        <v>0.12637293442705619</v>
      </c>
      <c r="T148" s="231">
        <v>0.14049952498650181</v>
      </c>
      <c r="U148" s="231">
        <v>0.18644337638813829</v>
      </c>
      <c r="V148" s="231">
        <v>0.17079735632483181</v>
      </c>
      <c r="W148" s="231">
        <v>0.211040887628996</v>
      </c>
      <c r="DA148" s="73" t="s">
        <v>1395</v>
      </c>
    </row>
    <row r="149" spans="1:105" ht="12" customHeight="1" x14ac:dyDescent="0.25">
      <c r="A149" s="64" t="s">
        <v>70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8.5836860159048067E-2</v>
      </c>
      <c r="R149" s="231">
        <v>0.1150294506082343</v>
      </c>
      <c r="S149" s="231">
        <v>8.9152719758480506E-2</v>
      </c>
      <c r="T149" s="231">
        <v>0.16904076924874539</v>
      </c>
      <c r="U149" s="231">
        <v>0.13370686239575291</v>
      </c>
      <c r="V149" s="231">
        <v>0.13277016994354199</v>
      </c>
      <c r="W149" s="231">
        <v>5.2169136726378289E-2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1397</v>
      </c>
    </row>
    <row r="151" spans="1:105" ht="12" customHeight="1" x14ac:dyDescent="0.25">
      <c r="A151" s="64" t="s">
        <v>162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0</v>
      </c>
      <c r="C160" s="234">
        <f t="shared" si="7"/>
        <v>0</v>
      </c>
      <c r="D160" s="234">
        <f t="shared" si="7"/>
        <v>0</v>
      </c>
      <c r="E160" s="234">
        <f t="shared" si="7"/>
        <v>0</v>
      </c>
      <c r="F160" s="234">
        <f t="shared" si="7"/>
        <v>0</v>
      </c>
      <c r="G160" s="234">
        <f t="shared" si="7"/>
        <v>0</v>
      </c>
      <c r="H160" s="234">
        <f t="shared" si="7"/>
        <v>0</v>
      </c>
      <c r="I160" s="234">
        <f t="shared" si="7"/>
        <v>0</v>
      </c>
      <c r="J160" s="234">
        <f t="shared" si="7"/>
        <v>0</v>
      </c>
      <c r="K160" s="234">
        <f t="shared" si="7"/>
        <v>0</v>
      </c>
      <c r="L160" s="234">
        <f t="shared" si="7"/>
        <v>0</v>
      </c>
      <c r="M160" s="234">
        <f t="shared" si="7"/>
        <v>0</v>
      </c>
      <c r="N160" s="234">
        <f t="shared" si="7"/>
        <v>0</v>
      </c>
      <c r="O160" s="234">
        <f t="shared" si="7"/>
        <v>0</v>
      </c>
      <c r="P160" s="234">
        <f t="shared" si="7"/>
        <v>0</v>
      </c>
      <c r="Q160" s="234">
        <f t="shared" si="7"/>
        <v>0</v>
      </c>
      <c r="R160" s="234">
        <f t="shared" si="7"/>
        <v>0</v>
      </c>
      <c r="S160" s="234">
        <f t="shared" si="7"/>
        <v>0</v>
      </c>
      <c r="T160" s="234">
        <f t="shared" si="7"/>
        <v>0</v>
      </c>
      <c r="U160" s="234">
        <f t="shared" si="7"/>
        <v>0</v>
      </c>
      <c r="V160" s="234">
        <f t="shared" si="7"/>
        <v>0</v>
      </c>
      <c r="W160" s="234">
        <f t="shared" si="7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0</v>
      </c>
      <c r="C165" s="270">
        <f t="shared" si="12"/>
        <v>0</v>
      </c>
      <c r="D165" s="270">
        <f t="shared" si="12"/>
        <v>0</v>
      </c>
      <c r="E165" s="270">
        <f t="shared" si="12"/>
        <v>0</v>
      </c>
      <c r="F165" s="270">
        <f t="shared" si="12"/>
        <v>0</v>
      </c>
      <c r="G165" s="270">
        <f t="shared" si="12"/>
        <v>0</v>
      </c>
      <c r="H165" s="270">
        <f t="shared" si="12"/>
        <v>0</v>
      </c>
      <c r="I165" s="270">
        <f t="shared" si="12"/>
        <v>0</v>
      </c>
      <c r="J165" s="270">
        <f t="shared" si="12"/>
        <v>0</v>
      </c>
      <c r="K165" s="270">
        <f t="shared" si="12"/>
        <v>0</v>
      </c>
      <c r="L165" s="270">
        <f t="shared" si="12"/>
        <v>0</v>
      </c>
      <c r="M165" s="270">
        <f t="shared" si="12"/>
        <v>0</v>
      </c>
      <c r="N165" s="270">
        <f t="shared" si="12"/>
        <v>0</v>
      </c>
      <c r="O165" s="270">
        <f t="shared" si="12"/>
        <v>0</v>
      </c>
      <c r="P165" s="270">
        <f t="shared" si="12"/>
        <v>0</v>
      </c>
      <c r="Q165" s="270">
        <f t="shared" si="12"/>
        <v>0</v>
      </c>
      <c r="R165" s="270">
        <f t="shared" si="12"/>
        <v>0</v>
      </c>
      <c r="S165" s="270">
        <f t="shared" si="12"/>
        <v>0</v>
      </c>
      <c r="T165" s="270">
        <f t="shared" si="12"/>
        <v>0</v>
      </c>
      <c r="U165" s="270">
        <f t="shared" si="12"/>
        <v>0</v>
      </c>
      <c r="V165" s="270">
        <f t="shared" si="12"/>
        <v>0</v>
      </c>
      <c r="W165" s="270">
        <f t="shared" si="12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</v>
      </c>
      <c r="C167" s="271">
        <f t="shared" si="14"/>
        <v>0</v>
      </c>
      <c r="D167" s="271">
        <f t="shared" si="14"/>
        <v>0</v>
      </c>
      <c r="E167" s="271">
        <f t="shared" si="14"/>
        <v>0</v>
      </c>
      <c r="F167" s="271">
        <f t="shared" si="14"/>
        <v>0</v>
      </c>
      <c r="G167" s="271">
        <f t="shared" si="14"/>
        <v>0</v>
      </c>
      <c r="H167" s="271">
        <f t="shared" si="14"/>
        <v>0</v>
      </c>
      <c r="I167" s="271">
        <f t="shared" si="14"/>
        <v>0</v>
      </c>
      <c r="J167" s="271">
        <f t="shared" si="14"/>
        <v>0</v>
      </c>
      <c r="K167" s="271">
        <f t="shared" si="14"/>
        <v>0</v>
      </c>
      <c r="L167" s="271">
        <f t="shared" si="14"/>
        <v>0</v>
      </c>
      <c r="M167" s="271">
        <f t="shared" si="14"/>
        <v>0</v>
      </c>
      <c r="N167" s="271">
        <f t="shared" si="14"/>
        <v>0</v>
      </c>
      <c r="O167" s="271">
        <f t="shared" si="14"/>
        <v>0</v>
      </c>
      <c r="P167" s="271">
        <f t="shared" si="14"/>
        <v>0</v>
      </c>
      <c r="Q167" s="271">
        <f t="shared" si="14"/>
        <v>0</v>
      </c>
      <c r="R167" s="271">
        <f t="shared" si="14"/>
        <v>0</v>
      </c>
      <c r="S167" s="271">
        <f t="shared" si="14"/>
        <v>0</v>
      </c>
      <c r="T167" s="271">
        <f t="shared" si="14"/>
        <v>0</v>
      </c>
      <c r="U167" s="271">
        <f t="shared" si="14"/>
        <v>0</v>
      </c>
      <c r="V167" s="271">
        <f t="shared" si="14"/>
        <v>0</v>
      </c>
      <c r="W167" s="271">
        <f t="shared" si="14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</v>
      </c>
      <c r="C168" s="271">
        <f t="shared" si="15"/>
        <v>0</v>
      </c>
      <c r="D168" s="271">
        <f t="shared" si="15"/>
        <v>0</v>
      </c>
      <c r="E168" s="271">
        <f t="shared" si="15"/>
        <v>0</v>
      </c>
      <c r="F168" s="271">
        <f t="shared" si="15"/>
        <v>0</v>
      </c>
      <c r="G168" s="271">
        <f t="shared" si="15"/>
        <v>0</v>
      </c>
      <c r="H168" s="271">
        <f t="shared" si="15"/>
        <v>0</v>
      </c>
      <c r="I168" s="271">
        <f t="shared" si="15"/>
        <v>0</v>
      </c>
      <c r="J168" s="271">
        <f t="shared" si="15"/>
        <v>0</v>
      </c>
      <c r="K168" s="271">
        <f t="shared" si="15"/>
        <v>0</v>
      </c>
      <c r="L168" s="271">
        <f t="shared" si="15"/>
        <v>0</v>
      </c>
      <c r="M168" s="271">
        <f t="shared" si="15"/>
        <v>0</v>
      </c>
      <c r="N168" s="271">
        <f t="shared" si="15"/>
        <v>0</v>
      </c>
      <c r="O168" s="271">
        <f t="shared" si="15"/>
        <v>0</v>
      </c>
      <c r="P168" s="271">
        <f t="shared" si="15"/>
        <v>0</v>
      </c>
      <c r="Q168" s="271">
        <f t="shared" si="15"/>
        <v>0</v>
      </c>
      <c r="R168" s="271">
        <f t="shared" si="15"/>
        <v>0</v>
      </c>
      <c r="S168" s="271">
        <f t="shared" si="15"/>
        <v>0</v>
      </c>
      <c r="T168" s="271">
        <f t="shared" si="15"/>
        <v>0</v>
      </c>
      <c r="U168" s="271">
        <f t="shared" si="15"/>
        <v>0</v>
      </c>
      <c r="V168" s="271">
        <f t="shared" si="15"/>
        <v>0</v>
      </c>
      <c r="W168" s="271">
        <f t="shared" si="15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</v>
      </c>
      <c r="C169" s="320">
        <f t="shared" si="16"/>
        <v>0</v>
      </c>
      <c r="D169" s="320">
        <f t="shared" si="16"/>
        <v>0</v>
      </c>
      <c r="E169" s="320">
        <f t="shared" si="16"/>
        <v>0</v>
      </c>
      <c r="F169" s="320">
        <f t="shared" si="16"/>
        <v>0</v>
      </c>
      <c r="G169" s="320">
        <f t="shared" si="16"/>
        <v>0</v>
      </c>
      <c r="H169" s="320">
        <f t="shared" si="16"/>
        <v>0</v>
      </c>
      <c r="I169" s="320">
        <f t="shared" si="16"/>
        <v>0</v>
      </c>
      <c r="J169" s="320">
        <f t="shared" si="16"/>
        <v>0</v>
      </c>
      <c r="K169" s="320">
        <f t="shared" si="16"/>
        <v>0</v>
      </c>
      <c r="L169" s="320">
        <f t="shared" si="16"/>
        <v>0</v>
      </c>
      <c r="M169" s="320">
        <f t="shared" si="16"/>
        <v>0</v>
      </c>
      <c r="N169" s="320">
        <f t="shared" si="16"/>
        <v>0</v>
      </c>
      <c r="O169" s="320">
        <f t="shared" si="16"/>
        <v>0</v>
      </c>
      <c r="P169" s="320">
        <f t="shared" si="16"/>
        <v>0</v>
      </c>
      <c r="Q169" s="320">
        <f t="shared" si="16"/>
        <v>0</v>
      </c>
      <c r="R169" s="320">
        <f t="shared" si="16"/>
        <v>0</v>
      </c>
      <c r="S169" s="320">
        <f t="shared" si="16"/>
        <v>0</v>
      </c>
      <c r="T169" s="320">
        <f t="shared" si="16"/>
        <v>0</v>
      </c>
      <c r="U169" s="320">
        <f t="shared" si="16"/>
        <v>0</v>
      </c>
      <c r="V169" s="320">
        <f t="shared" si="16"/>
        <v>0</v>
      </c>
      <c r="W169" s="320">
        <f t="shared" si="16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0</v>
      </c>
      <c r="C171" s="271">
        <f t="shared" si="18"/>
        <v>0</v>
      </c>
      <c r="D171" s="271">
        <f t="shared" si="18"/>
        <v>0</v>
      </c>
      <c r="E171" s="271">
        <f t="shared" si="18"/>
        <v>0</v>
      </c>
      <c r="F171" s="271">
        <f t="shared" si="18"/>
        <v>0</v>
      </c>
      <c r="G171" s="271">
        <f t="shared" si="18"/>
        <v>0</v>
      </c>
      <c r="H171" s="271">
        <f t="shared" si="18"/>
        <v>0</v>
      </c>
      <c r="I171" s="271">
        <f t="shared" si="18"/>
        <v>0</v>
      </c>
      <c r="J171" s="271">
        <f t="shared" si="18"/>
        <v>0</v>
      </c>
      <c r="K171" s="271">
        <f t="shared" si="18"/>
        <v>0</v>
      </c>
      <c r="L171" s="271">
        <f t="shared" si="18"/>
        <v>0</v>
      </c>
      <c r="M171" s="271">
        <f t="shared" si="18"/>
        <v>0</v>
      </c>
      <c r="N171" s="271">
        <f t="shared" si="18"/>
        <v>0</v>
      </c>
      <c r="O171" s="271">
        <f t="shared" si="18"/>
        <v>0</v>
      </c>
      <c r="P171" s="271">
        <f t="shared" si="18"/>
        <v>0</v>
      </c>
      <c r="Q171" s="271">
        <f t="shared" si="18"/>
        <v>0</v>
      </c>
      <c r="R171" s="271">
        <f t="shared" si="18"/>
        <v>0</v>
      </c>
      <c r="S171" s="271">
        <f t="shared" si="18"/>
        <v>0</v>
      </c>
      <c r="T171" s="271">
        <f t="shared" si="18"/>
        <v>0</v>
      </c>
      <c r="U171" s="271">
        <f t="shared" si="18"/>
        <v>0</v>
      </c>
      <c r="V171" s="271">
        <f t="shared" si="18"/>
        <v>0</v>
      </c>
      <c r="W171" s="271">
        <f t="shared" si="18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0</v>
      </c>
      <c r="C172" s="320">
        <f t="shared" si="19"/>
        <v>0</v>
      </c>
      <c r="D172" s="320">
        <f t="shared" si="19"/>
        <v>0</v>
      </c>
      <c r="E172" s="320">
        <f t="shared" si="19"/>
        <v>0</v>
      </c>
      <c r="F172" s="320">
        <f t="shared" si="19"/>
        <v>0</v>
      </c>
      <c r="G172" s="320">
        <f t="shared" si="19"/>
        <v>0</v>
      </c>
      <c r="H172" s="320">
        <f t="shared" si="19"/>
        <v>0</v>
      </c>
      <c r="I172" s="320">
        <f t="shared" si="19"/>
        <v>0</v>
      </c>
      <c r="J172" s="320">
        <f t="shared" si="19"/>
        <v>0</v>
      </c>
      <c r="K172" s="320">
        <f t="shared" si="19"/>
        <v>0</v>
      </c>
      <c r="L172" s="320">
        <f t="shared" si="19"/>
        <v>0</v>
      </c>
      <c r="M172" s="320">
        <f t="shared" si="19"/>
        <v>0</v>
      </c>
      <c r="N172" s="320">
        <f t="shared" si="19"/>
        <v>0</v>
      </c>
      <c r="O172" s="320">
        <f t="shared" si="19"/>
        <v>0</v>
      </c>
      <c r="P172" s="320">
        <f t="shared" si="19"/>
        <v>0</v>
      </c>
      <c r="Q172" s="320">
        <f t="shared" si="19"/>
        <v>0</v>
      </c>
      <c r="R172" s="320">
        <f t="shared" si="19"/>
        <v>0</v>
      </c>
      <c r="S172" s="320">
        <f t="shared" si="19"/>
        <v>0</v>
      </c>
      <c r="T172" s="320">
        <f t="shared" si="19"/>
        <v>0</v>
      </c>
      <c r="U172" s="320">
        <f t="shared" si="19"/>
        <v>0</v>
      </c>
      <c r="V172" s="320">
        <f t="shared" si="19"/>
        <v>0</v>
      </c>
      <c r="W172" s="320">
        <f t="shared" si="19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0</v>
      </c>
      <c r="C173" s="320">
        <f t="shared" si="20"/>
        <v>0</v>
      </c>
      <c r="D173" s="320">
        <f t="shared" si="20"/>
        <v>0</v>
      </c>
      <c r="E173" s="320">
        <f t="shared" si="20"/>
        <v>0</v>
      </c>
      <c r="F173" s="320">
        <f t="shared" si="20"/>
        <v>0</v>
      </c>
      <c r="G173" s="320">
        <f t="shared" si="20"/>
        <v>0</v>
      </c>
      <c r="H173" s="320">
        <f t="shared" si="20"/>
        <v>0</v>
      </c>
      <c r="I173" s="320">
        <f t="shared" si="20"/>
        <v>0</v>
      </c>
      <c r="J173" s="320">
        <f t="shared" si="20"/>
        <v>0</v>
      </c>
      <c r="K173" s="320">
        <f t="shared" si="20"/>
        <v>0</v>
      </c>
      <c r="L173" s="320">
        <f t="shared" si="20"/>
        <v>0</v>
      </c>
      <c r="M173" s="320">
        <f t="shared" si="20"/>
        <v>0</v>
      </c>
      <c r="N173" s="320">
        <f t="shared" si="20"/>
        <v>0</v>
      </c>
      <c r="O173" s="320">
        <f t="shared" si="20"/>
        <v>0</v>
      </c>
      <c r="P173" s="320">
        <f t="shared" si="20"/>
        <v>0</v>
      </c>
      <c r="Q173" s="320">
        <f t="shared" si="20"/>
        <v>0</v>
      </c>
      <c r="R173" s="320">
        <f t="shared" si="20"/>
        <v>0</v>
      </c>
      <c r="S173" s="320">
        <f t="shared" si="20"/>
        <v>0</v>
      </c>
      <c r="T173" s="320">
        <f t="shared" si="20"/>
        <v>0</v>
      </c>
      <c r="U173" s="320">
        <f t="shared" si="20"/>
        <v>0</v>
      </c>
      <c r="V173" s="320">
        <f t="shared" si="20"/>
        <v>0</v>
      </c>
      <c r="W173" s="320">
        <f t="shared" si="20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</v>
      </c>
      <c r="C176" s="312">
        <f t="shared" si="23"/>
        <v>0</v>
      </c>
      <c r="D176" s="312">
        <f t="shared" si="23"/>
        <v>0</v>
      </c>
      <c r="E176" s="312">
        <f t="shared" si="23"/>
        <v>0</v>
      </c>
      <c r="F176" s="312">
        <f t="shared" si="23"/>
        <v>0</v>
      </c>
      <c r="G176" s="312">
        <f t="shared" si="23"/>
        <v>0</v>
      </c>
      <c r="H176" s="312">
        <f t="shared" si="23"/>
        <v>0</v>
      </c>
      <c r="I176" s="312">
        <f t="shared" si="23"/>
        <v>0</v>
      </c>
      <c r="J176" s="312">
        <f t="shared" si="23"/>
        <v>0</v>
      </c>
      <c r="K176" s="312">
        <f t="shared" si="23"/>
        <v>0</v>
      </c>
      <c r="L176" s="312">
        <f t="shared" si="23"/>
        <v>0</v>
      </c>
      <c r="M176" s="312">
        <f t="shared" si="23"/>
        <v>0</v>
      </c>
      <c r="N176" s="312">
        <f t="shared" si="23"/>
        <v>0</v>
      </c>
      <c r="O176" s="312">
        <f t="shared" si="23"/>
        <v>0</v>
      </c>
      <c r="P176" s="312">
        <f t="shared" si="23"/>
        <v>0</v>
      </c>
      <c r="Q176" s="312">
        <f t="shared" si="23"/>
        <v>0</v>
      </c>
      <c r="R176" s="312">
        <f t="shared" si="23"/>
        <v>0</v>
      </c>
      <c r="S176" s="312">
        <f t="shared" si="23"/>
        <v>0</v>
      </c>
      <c r="T176" s="312">
        <f t="shared" si="23"/>
        <v>0</v>
      </c>
      <c r="U176" s="312">
        <f t="shared" si="23"/>
        <v>0</v>
      </c>
      <c r="V176" s="312">
        <f t="shared" si="23"/>
        <v>0</v>
      </c>
      <c r="W176" s="312">
        <f t="shared" si="23"/>
        <v>0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0</v>
      </c>
      <c r="C178" s="234">
        <f t="shared" si="24"/>
        <v>0</v>
      </c>
      <c r="D178" s="234">
        <f t="shared" si="24"/>
        <v>0</v>
      </c>
      <c r="E178" s="234">
        <f t="shared" si="24"/>
        <v>0</v>
      </c>
      <c r="F178" s="234">
        <f t="shared" si="24"/>
        <v>0</v>
      </c>
      <c r="G178" s="234">
        <f t="shared" si="24"/>
        <v>0</v>
      </c>
      <c r="H178" s="234">
        <f t="shared" si="24"/>
        <v>0</v>
      </c>
      <c r="I178" s="234">
        <f t="shared" si="24"/>
        <v>0</v>
      </c>
      <c r="J178" s="234">
        <f t="shared" si="24"/>
        <v>0</v>
      </c>
      <c r="K178" s="234">
        <f t="shared" si="24"/>
        <v>0</v>
      </c>
      <c r="L178" s="234">
        <f t="shared" si="24"/>
        <v>0</v>
      </c>
      <c r="M178" s="234">
        <f t="shared" si="24"/>
        <v>0</v>
      </c>
      <c r="N178" s="234">
        <f t="shared" si="24"/>
        <v>1.0000000000000002</v>
      </c>
      <c r="O178" s="234">
        <f t="shared" si="24"/>
        <v>0</v>
      </c>
      <c r="P178" s="234">
        <f t="shared" si="24"/>
        <v>1</v>
      </c>
      <c r="Q178" s="234">
        <f t="shared" si="24"/>
        <v>1</v>
      </c>
      <c r="R178" s="234">
        <f t="shared" si="24"/>
        <v>1</v>
      </c>
      <c r="S178" s="234">
        <f t="shared" si="24"/>
        <v>1</v>
      </c>
      <c r="T178" s="234">
        <f t="shared" si="24"/>
        <v>1</v>
      </c>
      <c r="U178" s="234">
        <f t="shared" si="24"/>
        <v>1</v>
      </c>
      <c r="V178" s="234">
        <f t="shared" si="24"/>
        <v>1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0</v>
      </c>
      <c r="C183" s="270">
        <f t="shared" si="29"/>
        <v>0</v>
      </c>
      <c r="D183" s="270">
        <f t="shared" si="29"/>
        <v>0</v>
      </c>
      <c r="E183" s="270">
        <f t="shared" si="29"/>
        <v>0</v>
      </c>
      <c r="F183" s="270">
        <f t="shared" si="29"/>
        <v>0</v>
      </c>
      <c r="G183" s="270">
        <f t="shared" si="29"/>
        <v>0</v>
      </c>
      <c r="H183" s="270">
        <f t="shared" si="29"/>
        <v>0</v>
      </c>
      <c r="I183" s="270">
        <f t="shared" si="29"/>
        <v>0</v>
      </c>
      <c r="J183" s="270">
        <f t="shared" si="29"/>
        <v>0</v>
      </c>
      <c r="K183" s="270">
        <f t="shared" si="29"/>
        <v>0</v>
      </c>
      <c r="L183" s="270">
        <f t="shared" si="29"/>
        <v>0</v>
      </c>
      <c r="M183" s="270">
        <f t="shared" si="29"/>
        <v>0</v>
      </c>
      <c r="N183" s="270">
        <f t="shared" si="29"/>
        <v>1.365144357398102E-2</v>
      </c>
      <c r="O183" s="270">
        <f t="shared" si="29"/>
        <v>0</v>
      </c>
      <c r="P183" s="270">
        <f t="shared" si="29"/>
        <v>2.7413050446305088E-2</v>
      </c>
      <c r="Q183" s="270">
        <f t="shared" si="29"/>
        <v>2.1897830042564286E-2</v>
      </c>
      <c r="R183" s="270">
        <f t="shared" si="29"/>
        <v>1.5681845863996447E-2</v>
      </c>
      <c r="S183" s="270">
        <f t="shared" si="29"/>
        <v>1.7511882066638396E-2</v>
      </c>
      <c r="T183" s="270">
        <f t="shared" si="29"/>
        <v>6.4028756752163418E-3</v>
      </c>
      <c r="U183" s="270">
        <f t="shared" si="29"/>
        <v>7.871472267781069E-3</v>
      </c>
      <c r="V183" s="270">
        <f t="shared" si="29"/>
        <v>6.7175793285283083E-3</v>
      </c>
      <c r="W183" s="270">
        <f t="shared" si="29"/>
        <v>6.9869431226199452E-3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</v>
      </c>
      <c r="C184" s="271">
        <f t="shared" si="30"/>
        <v>0</v>
      </c>
      <c r="D184" s="271">
        <f t="shared" si="30"/>
        <v>0</v>
      </c>
      <c r="E184" s="271">
        <f t="shared" si="30"/>
        <v>0</v>
      </c>
      <c r="F184" s="271">
        <f t="shared" si="30"/>
        <v>0</v>
      </c>
      <c r="G184" s="271">
        <f t="shared" si="30"/>
        <v>0</v>
      </c>
      <c r="H184" s="271">
        <f t="shared" si="30"/>
        <v>0</v>
      </c>
      <c r="I184" s="271">
        <f t="shared" si="30"/>
        <v>0</v>
      </c>
      <c r="J184" s="271">
        <f t="shared" si="30"/>
        <v>0</v>
      </c>
      <c r="K184" s="271">
        <f t="shared" si="30"/>
        <v>0</v>
      </c>
      <c r="L184" s="271">
        <f t="shared" si="30"/>
        <v>0</v>
      </c>
      <c r="M184" s="271">
        <f t="shared" si="30"/>
        <v>0</v>
      </c>
      <c r="N184" s="271">
        <f t="shared" si="30"/>
        <v>0.69233920736161059</v>
      </c>
      <c r="O184" s="271">
        <f t="shared" si="30"/>
        <v>0</v>
      </c>
      <c r="P184" s="271">
        <f t="shared" si="30"/>
        <v>0.46941271491554426</v>
      </c>
      <c r="Q184" s="271">
        <f t="shared" si="30"/>
        <v>0.50997786559041725</v>
      </c>
      <c r="R184" s="271">
        <f t="shared" si="30"/>
        <v>0.60152028806374092</v>
      </c>
      <c r="S184" s="271">
        <f t="shared" si="30"/>
        <v>0.6007190256584104</v>
      </c>
      <c r="T184" s="271">
        <f t="shared" si="30"/>
        <v>0.62276123757464152</v>
      </c>
      <c r="U184" s="271">
        <f t="shared" si="30"/>
        <v>0.62413846203534384</v>
      </c>
      <c r="V184" s="271">
        <f t="shared" si="30"/>
        <v>0.63530534031583774</v>
      </c>
      <c r="W184" s="271">
        <f t="shared" si="30"/>
        <v>0.64918669578434096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</v>
      </c>
      <c r="C185" s="320">
        <f t="shared" si="31"/>
        <v>0</v>
      </c>
      <c r="D185" s="320">
        <f t="shared" si="31"/>
        <v>0</v>
      </c>
      <c r="E185" s="320">
        <f t="shared" si="31"/>
        <v>0</v>
      </c>
      <c r="F185" s="320">
        <f t="shared" si="31"/>
        <v>0</v>
      </c>
      <c r="G185" s="320">
        <f t="shared" si="31"/>
        <v>0</v>
      </c>
      <c r="H185" s="320">
        <f t="shared" si="31"/>
        <v>0</v>
      </c>
      <c r="I185" s="320">
        <f t="shared" si="31"/>
        <v>0</v>
      </c>
      <c r="J185" s="320">
        <f t="shared" si="31"/>
        <v>0</v>
      </c>
      <c r="K185" s="320">
        <f t="shared" si="31"/>
        <v>0</v>
      </c>
      <c r="L185" s="320">
        <f t="shared" si="31"/>
        <v>0</v>
      </c>
      <c r="M185" s="320">
        <f t="shared" si="31"/>
        <v>0</v>
      </c>
      <c r="N185" s="320">
        <f t="shared" si="31"/>
        <v>0.69233920736161059</v>
      </c>
      <c r="O185" s="320">
        <f t="shared" si="31"/>
        <v>0</v>
      </c>
      <c r="P185" s="320">
        <f t="shared" si="31"/>
        <v>0.46941271491554426</v>
      </c>
      <c r="Q185" s="320">
        <f t="shared" si="31"/>
        <v>0.50997786559041725</v>
      </c>
      <c r="R185" s="320">
        <f t="shared" si="31"/>
        <v>0.60152028806374092</v>
      </c>
      <c r="S185" s="320">
        <f t="shared" si="31"/>
        <v>0.6007190256584104</v>
      </c>
      <c r="T185" s="320">
        <f t="shared" si="31"/>
        <v>0.62276123757464152</v>
      </c>
      <c r="U185" s="320">
        <f t="shared" si="31"/>
        <v>0.62413846203534384</v>
      </c>
      <c r="V185" s="320">
        <f t="shared" si="31"/>
        <v>0.63530534031583774</v>
      </c>
      <c r="W185" s="320">
        <f t="shared" si="31"/>
        <v>0.64918669578434096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</v>
      </c>
      <c r="C187" s="271">
        <f t="shared" si="33"/>
        <v>0</v>
      </c>
      <c r="D187" s="271">
        <f t="shared" si="33"/>
        <v>0</v>
      </c>
      <c r="E187" s="271">
        <f t="shared" si="33"/>
        <v>0</v>
      </c>
      <c r="F187" s="271">
        <f t="shared" si="33"/>
        <v>0</v>
      </c>
      <c r="G187" s="271">
        <f t="shared" si="33"/>
        <v>0</v>
      </c>
      <c r="H187" s="271">
        <f t="shared" si="33"/>
        <v>0</v>
      </c>
      <c r="I187" s="271">
        <f t="shared" si="33"/>
        <v>0</v>
      </c>
      <c r="J187" s="271">
        <f t="shared" si="33"/>
        <v>0</v>
      </c>
      <c r="K187" s="271">
        <f t="shared" si="33"/>
        <v>0</v>
      </c>
      <c r="L187" s="271">
        <f t="shared" si="33"/>
        <v>0</v>
      </c>
      <c r="M187" s="271">
        <f t="shared" si="33"/>
        <v>0</v>
      </c>
      <c r="N187" s="271">
        <f t="shared" si="33"/>
        <v>0.27882359528897599</v>
      </c>
      <c r="O187" s="271">
        <f t="shared" si="33"/>
        <v>0</v>
      </c>
      <c r="P187" s="271">
        <f t="shared" si="33"/>
        <v>0.49287814591174467</v>
      </c>
      <c r="Q187" s="271">
        <f t="shared" si="33"/>
        <v>0.45693846046935849</v>
      </c>
      <c r="R187" s="271">
        <f t="shared" si="33"/>
        <v>0.36960413258391467</v>
      </c>
      <c r="S187" s="271">
        <f t="shared" si="33"/>
        <v>0.36859293365953771</v>
      </c>
      <c r="T187" s="271">
        <f t="shared" si="33"/>
        <v>0.35717625471697806</v>
      </c>
      <c r="U187" s="271">
        <f t="shared" si="33"/>
        <v>0.35430022565103259</v>
      </c>
      <c r="V187" s="271">
        <f t="shared" si="33"/>
        <v>0.34404230623382892</v>
      </c>
      <c r="W187" s="271">
        <f t="shared" si="33"/>
        <v>0.32958711360908366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</v>
      </c>
      <c r="C188" s="320">
        <f t="shared" si="34"/>
        <v>0</v>
      </c>
      <c r="D188" s="320">
        <f t="shared" si="34"/>
        <v>0</v>
      </c>
      <c r="E188" s="320">
        <f t="shared" si="34"/>
        <v>0</v>
      </c>
      <c r="F188" s="320">
        <f t="shared" si="34"/>
        <v>0</v>
      </c>
      <c r="G188" s="320">
        <f t="shared" si="34"/>
        <v>0</v>
      </c>
      <c r="H188" s="320">
        <f t="shared" si="34"/>
        <v>0</v>
      </c>
      <c r="I188" s="320">
        <f t="shared" si="34"/>
        <v>0</v>
      </c>
      <c r="J188" s="320">
        <f t="shared" si="34"/>
        <v>0</v>
      </c>
      <c r="K188" s="320">
        <f t="shared" si="34"/>
        <v>0</v>
      </c>
      <c r="L188" s="320">
        <f t="shared" si="34"/>
        <v>0</v>
      </c>
      <c r="M188" s="320">
        <f t="shared" si="34"/>
        <v>0</v>
      </c>
      <c r="N188" s="320">
        <f t="shared" si="34"/>
        <v>0.27882359528897599</v>
      </c>
      <c r="O188" s="320">
        <f t="shared" si="34"/>
        <v>0</v>
      </c>
      <c r="P188" s="320">
        <f t="shared" si="34"/>
        <v>0.49287814591174467</v>
      </c>
      <c r="Q188" s="320">
        <f t="shared" si="34"/>
        <v>0.45693846046935849</v>
      </c>
      <c r="R188" s="320">
        <f t="shared" si="34"/>
        <v>0.36960413258391467</v>
      </c>
      <c r="S188" s="320">
        <f t="shared" si="34"/>
        <v>0.36859293365953771</v>
      </c>
      <c r="T188" s="320">
        <f t="shared" si="34"/>
        <v>0.35717625471697806</v>
      </c>
      <c r="U188" s="320">
        <f t="shared" si="34"/>
        <v>0.35430022565103259</v>
      </c>
      <c r="V188" s="320">
        <f t="shared" si="34"/>
        <v>0.34404230623382892</v>
      </c>
      <c r="W188" s="320">
        <f t="shared" si="34"/>
        <v>0.32958711360908366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0</v>
      </c>
      <c r="C190" s="271">
        <f t="shared" si="36"/>
        <v>0</v>
      </c>
      <c r="D190" s="271">
        <f t="shared" si="36"/>
        <v>0</v>
      </c>
      <c r="E190" s="271">
        <f t="shared" si="36"/>
        <v>0</v>
      </c>
      <c r="F190" s="271">
        <f t="shared" si="36"/>
        <v>0</v>
      </c>
      <c r="G190" s="271">
        <f t="shared" si="36"/>
        <v>0</v>
      </c>
      <c r="H190" s="271">
        <f t="shared" si="36"/>
        <v>0</v>
      </c>
      <c r="I190" s="271">
        <f t="shared" si="36"/>
        <v>0</v>
      </c>
      <c r="J190" s="271">
        <f t="shared" si="36"/>
        <v>0</v>
      </c>
      <c r="K190" s="271">
        <f t="shared" si="36"/>
        <v>0</v>
      </c>
      <c r="L190" s="271">
        <f t="shared" si="36"/>
        <v>0</v>
      </c>
      <c r="M190" s="271">
        <f t="shared" si="36"/>
        <v>0</v>
      </c>
      <c r="N190" s="271">
        <f t="shared" si="36"/>
        <v>1.5185753775432414E-2</v>
      </c>
      <c r="O190" s="271">
        <f t="shared" si="36"/>
        <v>0</v>
      </c>
      <c r="P190" s="271">
        <f t="shared" si="36"/>
        <v>1.0296088726405949E-2</v>
      </c>
      <c r="Q190" s="271">
        <f t="shared" si="36"/>
        <v>1.1185843897660013E-2</v>
      </c>
      <c r="R190" s="271">
        <f t="shared" si="36"/>
        <v>1.3193733488347939E-2</v>
      </c>
      <c r="S190" s="271">
        <f t="shared" si="36"/>
        <v>1.3176158615413568E-2</v>
      </c>
      <c r="T190" s="271">
        <f t="shared" si="36"/>
        <v>1.365963203316407E-2</v>
      </c>
      <c r="U190" s="271">
        <f t="shared" si="36"/>
        <v>1.3689840045842462E-2</v>
      </c>
      <c r="V190" s="271">
        <f t="shared" si="36"/>
        <v>1.393477412180508E-2</v>
      </c>
      <c r="W190" s="271">
        <f t="shared" si="36"/>
        <v>1.4239247483955489E-2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0</v>
      </c>
      <c r="C191" s="320">
        <f t="shared" si="37"/>
        <v>0</v>
      </c>
      <c r="D191" s="320">
        <f t="shared" si="37"/>
        <v>0</v>
      </c>
      <c r="E191" s="320">
        <f t="shared" si="37"/>
        <v>0</v>
      </c>
      <c r="F191" s="320">
        <f t="shared" si="37"/>
        <v>0</v>
      </c>
      <c r="G191" s="320">
        <f t="shared" si="37"/>
        <v>0</v>
      </c>
      <c r="H191" s="320">
        <f t="shared" si="37"/>
        <v>0</v>
      </c>
      <c r="I191" s="320">
        <f t="shared" si="37"/>
        <v>0</v>
      </c>
      <c r="J191" s="320">
        <f t="shared" si="37"/>
        <v>0</v>
      </c>
      <c r="K191" s="320">
        <f t="shared" si="37"/>
        <v>0</v>
      </c>
      <c r="L191" s="320">
        <f t="shared" si="37"/>
        <v>0</v>
      </c>
      <c r="M191" s="320">
        <f t="shared" si="37"/>
        <v>0</v>
      </c>
      <c r="N191" s="320">
        <f t="shared" si="37"/>
        <v>0</v>
      </c>
      <c r="O191" s="320">
        <f t="shared" si="37"/>
        <v>0</v>
      </c>
      <c r="P191" s="320">
        <f t="shared" si="37"/>
        <v>0</v>
      </c>
      <c r="Q191" s="320">
        <f t="shared" si="37"/>
        <v>0</v>
      </c>
      <c r="R191" s="320">
        <f t="shared" si="37"/>
        <v>0</v>
      </c>
      <c r="S191" s="320">
        <f t="shared" si="37"/>
        <v>0</v>
      </c>
      <c r="T191" s="320">
        <f t="shared" si="37"/>
        <v>0</v>
      </c>
      <c r="U191" s="320">
        <f t="shared" si="37"/>
        <v>0</v>
      </c>
      <c r="V191" s="320">
        <f t="shared" si="37"/>
        <v>0</v>
      </c>
      <c r="W191" s="320">
        <f t="shared" si="37"/>
        <v>0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0</v>
      </c>
      <c r="C192" s="320">
        <f t="shared" si="38"/>
        <v>0</v>
      </c>
      <c r="D192" s="320">
        <f t="shared" si="38"/>
        <v>0</v>
      </c>
      <c r="E192" s="320">
        <f t="shared" si="38"/>
        <v>0</v>
      </c>
      <c r="F192" s="320">
        <f t="shared" si="38"/>
        <v>0</v>
      </c>
      <c r="G192" s="320">
        <f t="shared" si="38"/>
        <v>0</v>
      </c>
      <c r="H192" s="320">
        <f t="shared" si="38"/>
        <v>0</v>
      </c>
      <c r="I192" s="320">
        <f t="shared" si="38"/>
        <v>0</v>
      </c>
      <c r="J192" s="320">
        <f t="shared" si="38"/>
        <v>0</v>
      </c>
      <c r="K192" s="320">
        <f t="shared" si="38"/>
        <v>0</v>
      </c>
      <c r="L192" s="320">
        <f t="shared" si="38"/>
        <v>0</v>
      </c>
      <c r="M192" s="320">
        <f t="shared" si="38"/>
        <v>0</v>
      </c>
      <c r="N192" s="320">
        <f t="shared" si="38"/>
        <v>1.5185753775432414E-2</v>
      </c>
      <c r="O192" s="320">
        <f t="shared" si="38"/>
        <v>0</v>
      </c>
      <c r="P192" s="320">
        <f t="shared" si="38"/>
        <v>1.0296088726405949E-2</v>
      </c>
      <c r="Q192" s="320">
        <f t="shared" si="38"/>
        <v>1.1185843897660013E-2</v>
      </c>
      <c r="R192" s="320">
        <f t="shared" si="38"/>
        <v>1.3193733488347939E-2</v>
      </c>
      <c r="S192" s="320">
        <f t="shared" si="38"/>
        <v>1.3176158615413568E-2</v>
      </c>
      <c r="T192" s="320">
        <f t="shared" si="38"/>
        <v>1.365963203316407E-2</v>
      </c>
      <c r="U192" s="320">
        <f t="shared" si="38"/>
        <v>1.3689840045842462E-2</v>
      </c>
      <c r="V192" s="320">
        <f t="shared" si="38"/>
        <v>1.393477412180508E-2</v>
      </c>
      <c r="W192" s="320">
        <f t="shared" si="38"/>
        <v>1.4239247483955489E-2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0</v>
      </c>
      <c r="C197" s="234">
        <f t="shared" si="42"/>
        <v>0</v>
      </c>
      <c r="D197" s="234">
        <f t="shared" si="42"/>
        <v>0</v>
      </c>
      <c r="E197" s="234">
        <f t="shared" si="42"/>
        <v>0</v>
      </c>
      <c r="F197" s="234">
        <f t="shared" si="42"/>
        <v>0</v>
      </c>
      <c r="G197" s="234">
        <f t="shared" si="42"/>
        <v>0</v>
      </c>
      <c r="H197" s="234">
        <f t="shared" si="42"/>
        <v>0</v>
      </c>
      <c r="I197" s="234">
        <f t="shared" si="42"/>
        <v>0</v>
      </c>
      <c r="J197" s="234">
        <f t="shared" si="42"/>
        <v>0</v>
      </c>
      <c r="K197" s="234">
        <f t="shared" si="42"/>
        <v>0</v>
      </c>
      <c r="L197" s="234">
        <f t="shared" si="42"/>
        <v>0</v>
      </c>
      <c r="M197" s="234">
        <f t="shared" si="42"/>
        <v>0</v>
      </c>
      <c r="N197" s="234">
        <f t="shared" si="42"/>
        <v>1.0000000000000002</v>
      </c>
      <c r="O197" s="234">
        <f t="shared" si="42"/>
        <v>0</v>
      </c>
      <c r="P197" s="234">
        <f t="shared" si="42"/>
        <v>1</v>
      </c>
      <c r="Q197" s="234">
        <f t="shared" si="42"/>
        <v>1.0000000000000002</v>
      </c>
      <c r="R197" s="234">
        <f t="shared" si="42"/>
        <v>1</v>
      </c>
      <c r="S197" s="234">
        <f t="shared" si="42"/>
        <v>1</v>
      </c>
      <c r="T197" s="234">
        <f t="shared" si="42"/>
        <v>1</v>
      </c>
      <c r="U197" s="234">
        <f t="shared" si="42"/>
        <v>1</v>
      </c>
      <c r="V197" s="234">
        <f t="shared" si="42"/>
        <v>1</v>
      </c>
      <c r="W197" s="234">
        <f t="shared" si="42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0</v>
      </c>
      <c r="C202" s="270">
        <f t="shared" si="47"/>
        <v>0</v>
      </c>
      <c r="D202" s="270">
        <f t="shared" si="47"/>
        <v>0</v>
      </c>
      <c r="E202" s="270">
        <f t="shared" si="47"/>
        <v>0</v>
      </c>
      <c r="F202" s="270">
        <f t="shared" si="47"/>
        <v>0</v>
      </c>
      <c r="G202" s="270">
        <f t="shared" si="47"/>
        <v>0</v>
      </c>
      <c r="H202" s="270">
        <f t="shared" si="47"/>
        <v>0</v>
      </c>
      <c r="I202" s="270">
        <f t="shared" si="47"/>
        <v>0</v>
      </c>
      <c r="J202" s="270">
        <f t="shared" si="47"/>
        <v>0</v>
      </c>
      <c r="K202" s="270">
        <f t="shared" si="47"/>
        <v>0</v>
      </c>
      <c r="L202" s="270">
        <f t="shared" si="47"/>
        <v>0</v>
      </c>
      <c r="M202" s="270">
        <f t="shared" si="47"/>
        <v>0</v>
      </c>
      <c r="N202" s="270">
        <f t="shared" si="47"/>
        <v>2.5609155771185006E-2</v>
      </c>
      <c r="O202" s="270">
        <f t="shared" si="47"/>
        <v>0</v>
      </c>
      <c r="P202" s="270">
        <f t="shared" si="47"/>
        <v>5.0469909750107518E-2</v>
      </c>
      <c r="Q202" s="270">
        <f t="shared" si="47"/>
        <v>4.0556739837944202E-2</v>
      </c>
      <c r="R202" s="270">
        <f t="shared" si="47"/>
        <v>2.9282981798620669E-2</v>
      </c>
      <c r="S202" s="270">
        <f t="shared" si="47"/>
        <v>3.2647918796144433E-2</v>
      </c>
      <c r="T202" s="270">
        <f t="shared" si="47"/>
        <v>1.2060683475973452E-2</v>
      </c>
      <c r="U202" s="270">
        <f t="shared" si="47"/>
        <v>1.4808716606008344E-2</v>
      </c>
      <c r="V202" s="270">
        <f t="shared" si="47"/>
        <v>1.2655016752894913E-2</v>
      </c>
      <c r="W202" s="270">
        <f t="shared" si="47"/>
        <v>1.3165145518107484E-2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</v>
      </c>
      <c r="C203" s="271">
        <f t="shared" si="48"/>
        <v>0</v>
      </c>
      <c r="D203" s="271">
        <f t="shared" si="48"/>
        <v>0</v>
      </c>
      <c r="E203" s="271">
        <f t="shared" si="48"/>
        <v>0</v>
      </c>
      <c r="F203" s="271">
        <f t="shared" si="48"/>
        <v>0</v>
      </c>
      <c r="G203" s="271">
        <f t="shared" si="48"/>
        <v>0</v>
      </c>
      <c r="H203" s="271">
        <f t="shared" si="48"/>
        <v>0</v>
      </c>
      <c r="I203" s="271">
        <f t="shared" si="48"/>
        <v>0</v>
      </c>
      <c r="J203" s="271">
        <f t="shared" si="48"/>
        <v>0</v>
      </c>
      <c r="K203" s="271">
        <f t="shared" si="48"/>
        <v>0</v>
      </c>
      <c r="L203" s="271">
        <f t="shared" si="48"/>
        <v>0</v>
      </c>
      <c r="M203" s="271">
        <f t="shared" si="48"/>
        <v>0</v>
      </c>
      <c r="N203" s="271">
        <f t="shared" si="48"/>
        <v>0.62275833943833414</v>
      </c>
      <c r="O203" s="271">
        <f t="shared" si="48"/>
        <v>0</v>
      </c>
      <c r="P203" s="271">
        <f t="shared" si="48"/>
        <v>0.41439447256681466</v>
      </c>
      <c r="Q203" s="271">
        <f t="shared" si="48"/>
        <v>0.45289468612431427</v>
      </c>
      <c r="R203" s="271">
        <f t="shared" si="48"/>
        <v>0.53858262465716111</v>
      </c>
      <c r="S203" s="271">
        <f t="shared" si="48"/>
        <v>0.53700460088572211</v>
      </c>
      <c r="T203" s="271">
        <f t="shared" si="48"/>
        <v>0.5624738878121095</v>
      </c>
      <c r="U203" s="271">
        <f t="shared" si="48"/>
        <v>0.56302326484286891</v>
      </c>
      <c r="V203" s="271">
        <f t="shared" si="48"/>
        <v>0.57387376163578119</v>
      </c>
      <c r="W203" s="271">
        <f t="shared" si="48"/>
        <v>0.58653240186521494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</v>
      </c>
      <c r="C204" s="320">
        <f t="shared" si="49"/>
        <v>0</v>
      </c>
      <c r="D204" s="320">
        <f t="shared" si="49"/>
        <v>0</v>
      </c>
      <c r="E204" s="320">
        <f t="shared" si="49"/>
        <v>0</v>
      </c>
      <c r="F204" s="320">
        <f t="shared" si="49"/>
        <v>0</v>
      </c>
      <c r="G204" s="320">
        <f t="shared" si="49"/>
        <v>0</v>
      </c>
      <c r="H204" s="320">
        <f t="shared" si="49"/>
        <v>0</v>
      </c>
      <c r="I204" s="320">
        <f t="shared" si="49"/>
        <v>0</v>
      </c>
      <c r="J204" s="320">
        <f t="shared" si="49"/>
        <v>0</v>
      </c>
      <c r="K204" s="320">
        <f t="shared" si="49"/>
        <v>0</v>
      </c>
      <c r="L204" s="320">
        <f t="shared" si="49"/>
        <v>0</v>
      </c>
      <c r="M204" s="320">
        <f t="shared" si="49"/>
        <v>0</v>
      </c>
      <c r="N204" s="320">
        <f t="shared" si="49"/>
        <v>0.62275833943833414</v>
      </c>
      <c r="O204" s="320">
        <f t="shared" si="49"/>
        <v>0</v>
      </c>
      <c r="P204" s="320">
        <f t="shared" si="49"/>
        <v>0.41439447256681466</v>
      </c>
      <c r="Q204" s="320">
        <f t="shared" si="49"/>
        <v>0.45289468612431427</v>
      </c>
      <c r="R204" s="320">
        <f t="shared" si="49"/>
        <v>0.53858262465716111</v>
      </c>
      <c r="S204" s="320">
        <f t="shared" si="49"/>
        <v>0.53700460088572211</v>
      </c>
      <c r="T204" s="320">
        <f t="shared" si="49"/>
        <v>0.5624738878121095</v>
      </c>
      <c r="U204" s="320">
        <f t="shared" si="49"/>
        <v>0.56302326484286891</v>
      </c>
      <c r="V204" s="320">
        <f t="shared" si="49"/>
        <v>0.57387376163578119</v>
      </c>
      <c r="W204" s="320">
        <f t="shared" si="49"/>
        <v>0.58653240186521494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</v>
      </c>
      <c r="C206" s="271">
        <f t="shared" si="51"/>
        <v>0</v>
      </c>
      <c r="D206" s="271">
        <f t="shared" si="51"/>
        <v>0</v>
      </c>
      <c r="E206" s="271">
        <f t="shared" si="51"/>
        <v>0</v>
      </c>
      <c r="F206" s="271">
        <f t="shared" si="51"/>
        <v>0</v>
      </c>
      <c r="G206" s="271">
        <f t="shared" si="51"/>
        <v>0</v>
      </c>
      <c r="H206" s="271">
        <f t="shared" si="51"/>
        <v>0</v>
      </c>
      <c r="I206" s="271">
        <f t="shared" si="51"/>
        <v>0</v>
      </c>
      <c r="J206" s="271">
        <f t="shared" si="51"/>
        <v>0</v>
      </c>
      <c r="K206" s="271">
        <f t="shared" si="51"/>
        <v>0</v>
      </c>
      <c r="L206" s="271">
        <f t="shared" si="51"/>
        <v>0</v>
      </c>
      <c r="M206" s="271">
        <f t="shared" si="51"/>
        <v>0</v>
      </c>
      <c r="N206" s="271">
        <f t="shared" si="51"/>
        <v>0.28159399016809283</v>
      </c>
      <c r="O206" s="271">
        <f t="shared" si="51"/>
        <v>0</v>
      </c>
      <c r="P206" s="271">
        <f t="shared" si="51"/>
        <v>0.48853074467168794</v>
      </c>
      <c r="Q206" s="271">
        <f t="shared" si="51"/>
        <v>0.45561377463364539</v>
      </c>
      <c r="R206" s="271">
        <f t="shared" si="51"/>
        <v>0.37156270041131567</v>
      </c>
      <c r="S206" s="271">
        <f t="shared" si="51"/>
        <v>0.36995325962356074</v>
      </c>
      <c r="T206" s="271">
        <f t="shared" si="51"/>
        <v>0.36220680474588535</v>
      </c>
      <c r="U206" s="271">
        <f t="shared" si="51"/>
        <v>0.35884760889911077</v>
      </c>
      <c r="V206" s="271">
        <f t="shared" si="51"/>
        <v>0.34893051087273652</v>
      </c>
      <c r="W206" s="271">
        <f t="shared" si="51"/>
        <v>0.33433808794579883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</v>
      </c>
      <c r="C207" s="320">
        <f t="shared" si="52"/>
        <v>0</v>
      </c>
      <c r="D207" s="320">
        <f t="shared" si="52"/>
        <v>0</v>
      </c>
      <c r="E207" s="320">
        <f t="shared" si="52"/>
        <v>0</v>
      </c>
      <c r="F207" s="320">
        <f t="shared" si="52"/>
        <v>0</v>
      </c>
      <c r="G207" s="320">
        <f t="shared" si="52"/>
        <v>0</v>
      </c>
      <c r="H207" s="320">
        <f t="shared" si="52"/>
        <v>0</v>
      </c>
      <c r="I207" s="320">
        <f t="shared" si="52"/>
        <v>0</v>
      </c>
      <c r="J207" s="320">
        <f t="shared" si="52"/>
        <v>0</v>
      </c>
      <c r="K207" s="320">
        <f t="shared" si="52"/>
        <v>0</v>
      </c>
      <c r="L207" s="320">
        <f t="shared" si="52"/>
        <v>0</v>
      </c>
      <c r="M207" s="320">
        <f t="shared" si="52"/>
        <v>0</v>
      </c>
      <c r="N207" s="320">
        <f t="shared" si="52"/>
        <v>0.28159399016809283</v>
      </c>
      <c r="O207" s="320">
        <f t="shared" si="52"/>
        <v>0</v>
      </c>
      <c r="P207" s="320">
        <f t="shared" si="52"/>
        <v>0.48853074467168794</v>
      </c>
      <c r="Q207" s="320">
        <f t="shared" si="52"/>
        <v>0.45561377463364539</v>
      </c>
      <c r="R207" s="320">
        <f t="shared" si="52"/>
        <v>0.37156270041131567</v>
      </c>
      <c r="S207" s="320">
        <f t="shared" si="52"/>
        <v>0.36995325962356074</v>
      </c>
      <c r="T207" s="320">
        <f t="shared" si="52"/>
        <v>0.36220680474588535</v>
      </c>
      <c r="U207" s="320">
        <f t="shared" si="52"/>
        <v>0.35884760889911077</v>
      </c>
      <c r="V207" s="320">
        <f t="shared" si="52"/>
        <v>0.34893051087273652</v>
      </c>
      <c r="W207" s="320">
        <f t="shared" si="52"/>
        <v>0.33433808794579883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</v>
      </c>
      <c r="C209" s="271">
        <f t="shared" si="54"/>
        <v>0</v>
      </c>
      <c r="D209" s="271">
        <f t="shared" si="54"/>
        <v>0</v>
      </c>
      <c r="E209" s="271">
        <f t="shared" si="54"/>
        <v>0</v>
      </c>
      <c r="F209" s="271">
        <f t="shared" si="54"/>
        <v>0</v>
      </c>
      <c r="G209" s="271">
        <f t="shared" si="54"/>
        <v>0</v>
      </c>
      <c r="H209" s="271">
        <f t="shared" si="54"/>
        <v>0</v>
      </c>
      <c r="I209" s="271">
        <f t="shared" si="54"/>
        <v>0</v>
      </c>
      <c r="J209" s="271">
        <f t="shared" si="54"/>
        <v>0</v>
      </c>
      <c r="K209" s="271">
        <f t="shared" si="54"/>
        <v>0</v>
      </c>
      <c r="L209" s="271">
        <f t="shared" si="54"/>
        <v>0</v>
      </c>
      <c r="M209" s="271">
        <f t="shared" si="54"/>
        <v>0</v>
      </c>
      <c r="N209" s="271">
        <f t="shared" si="54"/>
        <v>7.0038514622388151E-2</v>
      </c>
      <c r="O209" s="271">
        <f t="shared" si="54"/>
        <v>0</v>
      </c>
      <c r="P209" s="271">
        <f t="shared" si="54"/>
        <v>4.6604873011389984E-2</v>
      </c>
      <c r="Q209" s="271">
        <f t="shared" si="54"/>
        <v>5.0934799404096356E-2</v>
      </c>
      <c r="R209" s="271">
        <f t="shared" si="54"/>
        <v>6.0571693132902615E-2</v>
      </c>
      <c r="S209" s="271">
        <f t="shared" si="54"/>
        <v>6.039422069457271E-2</v>
      </c>
      <c r="T209" s="271">
        <f t="shared" si="54"/>
        <v>6.3258623966031755E-2</v>
      </c>
      <c r="U209" s="271">
        <f t="shared" si="54"/>
        <v>6.3320409652011911E-2</v>
      </c>
      <c r="V209" s="271">
        <f t="shared" si="54"/>
        <v>6.4540710738587415E-2</v>
      </c>
      <c r="W209" s="271">
        <f t="shared" si="54"/>
        <v>6.5964364670878975E-2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</v>
      </c>
      <c r="C210" s="320">
        <f t="shared" si="55"/>
        <v>0</v>
      </c>
      <c r="D210" s="320">
        <f t="shared" si="55"/>
        <v>0</v>
      </c>
      <c r="E210" s="320">
        <f t="shared" si="55"/>
        <v>0</v>
      </c>
      <c r="F210" s="320">
        <f t="shared" si="55"/>
        <v>0</v>
      </c>
      <c r="G210" s="320">
        <f t="shared" si="55"/>
        <v>0</v>
      </c>
      <c r="H210" s="320">
        <f t="shared" si="55"/>
        <v>0</v>
      </c>
      <c r="I210" s="320">
        <f t="shared" si="55"/>
        <v>0</v>
      </c>
      <c r="J210" s="320">
        <f t="shared" si="55"/>
        <v>0</v>
      </c>
      <c r="K210" s="320">
        <f t="shared" si="55"/>
        <v>0</v>
      </c>
      <c r="L210" s="320">
        <f t="shared" si="55"/>
        <v>0</v>
      </c>
      <c r="M210" s="320">
        <f t="shared" si="55"/>
        <v>0</v>
      </c>
      <c r="N210" s="320">
        <f t="shared" si="55"/>
        <v>0</v>
      </c>
      <c r="O210" s="320">
        <f t="shared" si="55"/>
        <v>0</v>
      </c>
      <c r="P210" s="320">
        <f t="shared" si="55"/>
        <v>0</v>
      </c>
      <c r="Q210" s="320">
        <f t="shared" si="55"/>
        <v>0</v>
      </c>
      <c r="R210" s="320">
        <f t="shared" si="55"/>
        <v>0</v>
      </c>
      <c r="S210" s="320">
        <f t="shared" si="55"/>
        <v>0</v>
      </c>
      <c r="T210" s="320">
        <f t="shared" si="55"/>
        <v>0</v>
      </c>
      <c r="U210" s="320">
        <f t="shared" si="55"/>
        <v>0</v>
      </c>
      <c r="V210" s="320">
        <f t="shared" si="55"/>
        <v>0</v>
      </c>
      <c r="W210" s="320">
        <f t="shared" si="55"/>
        <v>0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0</v>
      </c>
      <c r="C211" s="320">
        <f t="shared" si="56"/>
        <v>0</v>
      </c>
      <c r="D211" s="320">
        <f t="shared" si="56"/>
        <v>0</v>
      </c>
      <c r="E211" s="320">
        <f t="shared" si="56"/>
        <v>0</v>
      </c>
      <c r="F211" s="320">
        <f t="shared" si="56"/>
        <v>0</v>
      </c>
      <c r="G211" s="320">
        <f t="shared" si="56"/>
        <v>0</v>
      </c>
      <c r="H211" s="320">
        <f t="shared" si="56"/>
        <v>0</v>
      </c>
      <c r="I211" s="320">
        <f t="shared" si="56"/>
        <v>0</v>
      </c>
      <c r="J211" s="320">
        <f t="shared" si="56"/>
        <v>0</v>
      </c>
      <c r="K211" s="320">
        <f t="shared" si="56"/>
        <v>0</v>
      </c>
      <c r="L211" s="320">
        <f t="shared" si="56"/>
        <v>0</v>
      </c>
      <c r="M211" s="320">
        <f t="shared" si="56"/>
        <v>0</v>
      </c>
      <c r="N211" s="320">
        <f t="shared" si="56"/>
        <v>7.0038514622388151E-2</v>
      </c>
      <c r="O211" s="320">
        <f t="shared" si="56"/>
        <v>0</v>
      </c>
      <c r="P211" s="320">
        <f t="shared" si="56"/>
        <v>4.6604873011389984E-2</v>
      </c>
      <c r="Q211" s="320">
        <f t="shared" si="56"/>
        <v>5.0934799404096356E-2</v>
      </c>
      <c r="R211" s="320">
        <f t="shared" si="56"/>
        <v>6.0571693132902615E-2</v>
      </c>
      <c r="S211" s="320">
        <f t="shared" si="56"/>
        <v>6.039422069457271E-2</v>
      </c>
      <c r="T211" s="320">
        <f t="shared" si="56"/>
        <v>6.3258623966031755E-2</v>
      </c>
      <c r="U211" s="320">
        <f t="shared" si="56"/>
        <v>6.3320409652011911E-2</v>
      </c>
      <c r="V211" s="320">
        <f t="shared" si="56"/>
        <v>6.4540710738587415E-2</v>
      </c>
      <c r="W211" s="320">
        <f t="shared" si="56"/>
        <v>6.5964364670878975E-2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0</v>
      </c>
      <c r="C217" s="322">
        <f>IF(C$5=0,0,(C$5-C$16-C$59)/(CHI_fec!C$5-CHI_fec!C$16))</f>
        <v>0</v>
      </c>
      <c r="D217" s="322">
        <f>IF(D$5=0,0,(D$5-D$16-D$59)/(CHI_fec!D$5-CHI_fec!D$16))</f>
        <v>0</v>
      </c>
      <c r="E217" s="322">
        <f>IF(E$5=0,0,(E$5-E$16-E$59)/(CHI_fec!E$5-CHI_fec!E$16))</f>
        <v>0</v>
      </c>
      <c r="F217" s="322">
        <f>IF(F$5=0,0,(F$5-F$16-F$59)/(CHI_fec!F$5-CHI_fec!F$16))</f>
        <v>0</v>
      </c>
      <c r="G217" s="322">
        <f>IF(G$5=0,0,(G$5-G$16-G$59)/(CHI_fec!G$5-CHI_fec!G$16))</f>
        <v>0</v>
      </c>
      <c r="H217" s="322">
        <f>IF(H$5=0,0,(H$5-H$16-H$59)/(CHI_fec!H$5-CHI_fec!H$16))</f>
        <v>0</v>
      </c>
      <c r="I217" s="322">
        <f>IF(I$5=0,0,(I$5-I$16-I$59)/(CHI_fec!I$5-CHI_fec!I$16))</f>
        <v>0</v>
      </c>
      <c r="J217" s="322">
        <f>IF(J$5=0,0,(J$5-J$16-J$59)/(CHI_fec!J$5-CHI_fec!J$16))</f>
        <v>0</v>
      </c>
      <c r="K217" s="322">
        <f>IF(K$5=0,0,(K$5-K$16-K$59)/(CHI_fec!K$5-CHI_fec!K$16))</f>
        <v>0</v>
      </c>
      <c r="L217" s="322">
        <f>IF(L$5=0,0,(L$5-L$16-L$59)/(CHI_fec!L$5-CHI_fec!L$16))</f>
        <v>0</v>
      </c>
      <c r="M217" s="322">
        <f>IF(M$5=0,0,(M$5-M$16-M$59)/(CHI_fec!M$5-CHI_fec!M$16))</f>
        <v>0</v>
      </c>
      <c r="N217" s="322">
        <f>IF(N$5=0,0,(N$5-N$16-N$59)/(CHI_fec!N$5-CHI_fec!N$16))</f>
        <v>0</v>
      </c>
      <c r="O217" s="322">
        <f>IF(O$5=0,0,(O$5-O$16-O$59)/(CHI_fec!O$5-CHI_fec!O$16))</f>
        <v>0</v>
      </c>
      <c r="P217" s="322">
        <f>IF(P$5=0,0,(P$5-P$16-P$59)/(CHI_fec!P$5-CHI_fec!P$16))</f>
        <v>0</v>
      </c>
      <c r="Q217" s="322">
        <f>IF(Q$5=0,0,(Q$5-Q$16-Q$59)/(CHI_fec!Q$5-CHI_fec!Q$16))</f>
        <v>0</v>
      </c>
      <c r="R217" s="322">
        <f>IF(R$5=0,0,(R$5-R$16-R$59)/(CHI_fec!R$5-CHI_fec!R$16))</f>
        <v>0</v>
      </c>
      <c r="S217" s="322">
        <f>IF(S$5=0,0,(S$5-S$16-S$59)/(CHI_fec!S$5-CHI_fec!S$16))</f>
        <v>0</v>
      </c>
      <c r="T217" s="322">
        <f>IF(T$5=0,0,(T$5-T$16-T$59)/(CHI_fec!T$5-CHI_fec!T$16))</f>
        <v>0</v>
      </c>
      <c r="U217" s="322">
        <f>IF(U$5=0,0,(U$5-U$16-U$59)/(CHI_fec!U$5-CHI_fec!U$16))</f>
        <v>0</v>
      </c>
      <c r="V217" s="322">
        <f>IF(V$5=0,0,(V$5-V$16-V$59)/(CHI_fec!V$5-CHI_fec!V$16))</f>
        <v>0</v>
      </c>
      <c r="W217" s="322">
        <f>IF(W$5=0,0,(W$5-W$16-W$59)/(CHI_fec!W$5-CHI_fec!W$16))</f>
        <v>0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0</v>
      </c>
      <c r="C222" s="277">
        <f>IF(C$10=0,0,C$10/CHI_fec!C$10)</f>
        <v>0</v>
      </c>
      <c r="D222" s="277">
        <f>IF(D$10=0,0,D$10/CHI_fec!D$10)</f>
        <v>0</v>
      </c>
      <c r="E222" s="277">
        <f>IF(E$10=0,0,E$10/CHI_fec!E$10)</f>
        <v>0</v>
      </c>
      <c r="F222" s="277">
        <f>IF(F$10=0,0,F$10/CHI_fec!F$10)</f>
        <v>0</v>
      </c>
      <c r="G222" s="277">
        <f>IF(G$10=0,0,G$10/CHI_fec!G$10)</f>
        <v>0</v>
      </c>
      <c r="H222" s="277">
        <f>IF(H$10=0,0,H$10/CHI_fec!H$10)</f>
        <v>0</v>
      </c>
      <c r="I222" s="277">
        <f>IF(I$10=0,0,I$10/CHI_fec!I$10)</f>
        <v>0</v>
      </c>
      <c r="J222" s="277">
        <f>IF(J$10=0,0,J$10/CHI_fec!J$10)</f>
        <v>0</v>
      </c>
      <c r="K222" s="277">
        <f>IF(K$10=0,0,K$10/CHI_fec!K$10)</f>
        <v>0</v>
      </c>
      <c r="L222" s="277">
        <f>IF(L$10=0,0,L$10/CHI_fec!L$10)</f>
        <v>0</v>
      </c>
      <c r="M222" s="277">
        <f>IF(M$10=0,0,M$10/CHI_fec!M$10)</f>
        <v>0</v>
      </c>
      <c r="N222" s="277">
        <f>IF(N$10=0,0,N$10/CHI_fec!N$10)</f>
        <v>0</v>
      </c>
      <c r="O222" s="277">
        <f>IF(O$10=0,0,O$10/CHI_fec!O$10)</f>
        <v>0</v>
      </c>
      <c r="P222" s="277">
        <f>IF(P$10=0,0,P$10/CHI_fec!P$10)</f>
        <v>0</v>
      </c>
      <c r="Q222" s="277">
        <f>IF(Q$10=0,0,Q$10/CHI_fec!Q$10)</f>
        <v>0</v>
      </c>
      <c r="R222" s="277">
        <f>IF(R$10=0,0,R$10/CHI_fec!R$10)</f>
        <v>0</v>
      </c>
      <c r="S222" s="277">
        <f>IF(S$10=0,0,S$10/CHI_fec!S$10)</f>
        <v>0</v>
      </c>
      <c r="T222" s="277">
        <f>IF(T$10=0,0,T$10/CHI_fec!T$10)</f>
        <v>0</v>
      </c>
      <c r="U222" s="277">
        <f>IF(U$10=0,0,U$10/CHI_fec!U$10)</f>
        <v>0</v>
      </c>
      <c r="V222" s="277">
        <f>IF(V$10=0,0,V$10/CHI_fec!V$10)</f>
        <v>0</v>
      </c>
      <c r="W222" s="277">
        <f>IF(W$10=0,0,W$10/CHI_fec!W$10)</f>
        <v>0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0</v>
      </c>
      <c r="C224" s="278">
        <f>IF(C$25=0,0,C$25/CHI_fec!C$25)</f>
        <v>0</v>
      </c>
      <c r="D224" s="278">
        <f>IF(D$25=0,0,D$25/CHI_fec!D$25)</f>
        <v>0</v>
      </c>
      <c r="E224" s="278">
        <f>IF(E$25=0,0,E$25/CHI_fec!E$25)</f>
        <v>0</v>
      </c>
      <c r="F224" s="278">
        <f>IF(F$25=0,0,F$25/CHI_fec!F$25)</f>
        <v>0</v>
      </c>
      <c r="G224" s="278">
        <f>IF(G$25=0,0,G$25/CHI_fec!G$25)</f>
        <v>0</v>
      </c>
      <c r="H224" s="278">
        <f>IF(H$25=0,0,H$25/CHI_fec!H$25)</f>
        <v>0</v>
      </c>
      <c r="I224" s="278">
        <f>IF(I$25=0,0,I$25/CHI_fec!I$25)</f>
        <v>0</v>
      </c>
      <c r="J224" s="278">
        <f>IF(J$25=0,0,J$25/CHI_fec!J$25)</f>
        <v>0</v>
      </c>
      <c r="K224" s="278">
        <f>IF(K$25=0,0,K$25/CHI_fec!K$25)</f>
        <v>0</v>
      </c>
      <c r="L224" s="278">
        <f>IF(L$25=0,0,L$25/CHI_fec!L$25)</f>
        <v>0</v>
      </c>
      <c r="M224" s="278">
        <f>IF(M$25=0,0,M$25/CHI_fec!M$25)</f>
        <v>0</v>
      </c>
      <c r="N224" s="278">
        <f>IF(N$25=0,0,N$25/CHI_fec!N$25)</f>
        <v>0</v>
      </c>
      <c r="O224" s="278">
        <f>IF(O$25=0,0,O$25/CHI_fec!O$25)</f>
        <v>0</v>
      </c>
      <c r="P224" s="278">
        <f>IF(P$25=0,0,P$25/CHI_fec!P$25)</f>
        <v>0</v>
      </c>
      <c r="Q224" s="278">
        <f>IF(Q$25=0,0,Q$25/CHI_fec!Q$25)</f>
        <v>0</v>
      </c>
      <c r="R224" s="278">
        <f>IF(R$25=0,0,R$25/CHI_fec!R$25)</f>
        <v>0</v>
      </c>
      <c r="S224" s="278">
        <f>IF(S$25=0,0,S$25/CHI_fec!S$25)</f>
        <v>0</v>
      </c>
      <c r="T224" s="278">
        <f>IF(T$25=0,0,T$25/CHI_fec!T$25)</f>
        <v>0</v>
      </c>
      <c r="U224" s="278">
        <f>IF(U$25=0,0,U$25/CHI_fec!U$25)</f>
        <v>0</v>
      </c>
      <c r="V224" s="278">
        <f>IF(V$25=0,0,V$25/CHI_fec!V$25)</f>
        <v>0</v>
      </c>
      <c r="W224" s="278">
        <f>IF(W$25=0,0,W$25/CHI_fec!W$25)</f>
        <v>0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0</v>
      </c>
      <c r="C225" s="278">
        <f>IF(C$36=0,0,C$36/CHI_fec!C$36)</f>
        <v>0</v>
      </c>
      <c r="D225" s="278">
        <f>IF(D$36=0,0,D$36/CHI_fec!D$36)</f>
        <v>0</v>
      </c>
      <c r="E225" s="278">
        <f>IF(E$36=0,0,E$36/CHI_fec!E$36)</f>
        <v>0</v>
      </c>
      <c r="F225" s="278">
        <f>IF(F$36=0,0,F$36/CHI_fec!F$36)</f>
        <v>0</v>
      </c>
      <c r="G225" s="278">
        <f>IF(G$36=0,0,G$36/CHI_fec!G$36)</f>
        <v>0</v>
      </c>
      <c r="H225" s="278">
        <f>IF(H$36=0,0,H$36/CHI_fec!H$36)</f>
        <v>0</v>
      </c>
      <c r="I225" s="278">
        <f>IF(I$36=0,0,I$36/CHI_fec!I$36)</f>
        <v>0</v>
      </c>
      <c r="J225" s="278">
        <f>IF(J$36=0,0,J$36/CHI_fec!J$36)</f>
        <v>0</v>
      </c>
      <c r="K225" s="278">
        <f>IF(K$36=0,0,K$36/CHI_fec!K$36)</f>
        <v>0</v>
      </c>
      <c r="L225" s="278">
        <f>IF(L$36=0,0,L$36/CHI_fec!L$36)</f>
        <v>0</v>
      </c>
      <c r="M225" s="278">
        <f>IF(M$36=0,0,M$36/CHI_fec!M$36)</f>
        <v>0</v>
      </c>
      <c r="N225" s="278">
        <f>IF(N$36=0,0,N$36/CHI_fec!N$36)</f>
        <v>0</v>
      </c>
      <c r="O225" s="278">
        <f>IF(O$36=0,0,O$36/CHI_fec!O$36)</f>
        <v>0</v>
      </c>
      <c r="P225" s="278">
        <f>IF(P$36=0,0,P$36/CHI_fec!P$36)</f>
        <v>0</v>
      </c>
      <c r="Q225" s="278">
        <f>IF(Q$36=0,0,Q$36/CHI_fec!Q$36)</f>
        <v>0</v>
      </c>
      <c r="R225" s="278">
        <f>IF(R$36=0,0,R$36/CHI_fec!R$36)</f>
        <v>0</v>
      </c>
      <c r="S225" s="278">
        <f>IF(S$36=0,0,S$36/CHI_fec!S$36)</f>
        <v>0</v>
      </c>
      <c r="T225" s="278">
        <f>IF(T$36=0,0,T$36/CHI_fec!T$36)</f>
        <v>0</v>
      </c>
      <c r="U225" s="278">
        <f>IF(U$36=0,0,U$36/CHI_fec!U$36)</f>
        <v>0</v>
      </c>
      <c r="V225" s="278">
        <f>IF(V$36=0,0,V$36/CHI_fec!V$36)</f>
        <v>0</v>
      </c>
      <c r="W225" s="278">
        <f>IF(W$36=0,0,W$36/CHI_fec!W$36)</f>
        <v>0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0</v>
      </c>
      <c r="C226" s="278">
        <f>IF(C$44=0,0,C$44/CHI_fec!C$44)</f>
        <v>0</v>
      </c>
      <c r="D226" s="278">
        <f>IF(D$44=0,0,D$44/CHI_fec!D$44)</f>
        <v>0</v>
      </c>
      <c r="E226" s="278">
        <f>IF(E$44=0,0,E$44/CHI_fec!E$44)</f>
        <v>0</v>
      </c>
      <c r="F226" s="278">
        <f>IF(F$44=0,0,F$44/CHI_fec!F$44)</f>
        <v>0</v>
      </c>
      <c r="G226" s="278">
        <f>IF(G$44=0,0,G$44/CHI_fec!G$44)</f>
        <v>0</v>
      </c>
      <c r="H226" s="278">
        <f>IF(H$44=0,0,H$44/CHI_fec!H$44)</f>
        <v>0</v>
      </c>
      <c r="I226" s="278">
        <f>IF(I$44=0,0,I$44/CHI_fec!I$44)</f>
        <v>0</v>
      </c>
      <c r="J226" s="278">
        <f>IF(J$44=0,0,J$44/CHI_fec!J$44)</f>
        <v>0</v>
      </c>
      <c r="K226" s="278">
        <f>IF(K$44=0,0,K$44/CHI_fec!K$44)</f>
        <v>0</v>
      </c>
      <c r="L226" s="278">
        <f>IF(L$44=0,0,L$44/CHI_fec!L$44)</f>
        <v>0</v>
      </c>
      <c r="M226" s="278">
        <f>IF(M$44=0,0,M$44/CHI_fec!M$44)</f>
        <v>0</v>
      </c>
      <c r="N226" s="278">
        <f>IF(N$44=0,0,N$44/CHI_fec!N$44)</f>
        <v>0</v>
      </c>
      <c r="O226" s="278">
        <f>IF(O$44=0,0,O$44/CHI_fec!O$44)</f>
        <v>0</v>
      </c>
      <c r="P226" s="278">
        <f>IF(P$44=0,0,P$44/CHI_fec!P$44)</f>
        <v>0</v>
      </c>
      <c r="Q226" s="278">
        <f>IF(Q$44=0,0,Q$44/CHI_fec!Q$44)</f>
        <v>0</v>
      </c>
      <c r="R226" s="278">
        <f>IF(R$44=0,0,R$44/CHI_fec!R$44)</f>
        <v>0</v>
      </c>
      <c r="S226" s="278">
        <f>IF(S$44=0,0,S$44/CHI_fec!S$44)</f>
        <v>0</v>
      </c>
      <c r="T226" s="278">
        <f>IF(T$44=0,0,T$44/CHI_fec!T$44)</f>
        <v>0</v>
      </c>
      <c r="U226" s="278">
        <f>IF(U$44=0,0,U$44/CHI_fec!U$44)</f>
        <v>0</v>
      </c>
      <c r="V226" s="278">
        <f>IF(V$44=0,0,V$44/CHI_fec!V$44)</f>
        <v>0</v>
      </c>
      <c r="W226" s="278">
        <f>IF(W$44=0,0,W$44/CHI_fec!W$44)</f>
        <v>0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0</v>
      </c>
      <c r="C229" s="322">
        <f>IF(C$61=0,0,(C$61-C$108)/CHI_fec!C$61)</f>
        <v>0</v>
      </c>
      <c r="D229" s="322">
        <f>IF(D$61=0,0,(D$61-D$108)/CHI_fec!D$61)</f>
        <v>0</v>
      </c>
      <c r="E229" s="322">
        <f>IF(E$61=0,0,(E$61-E$108)/CHI_fec!E$61)</f>
        <v>0</v>
      </c>
      <c r="F229" s="322">
        <f>IF(F$61=0,0,(F$61-F$108)/CHI_fec!F$61)</f>
        <v>0</v>
      </c>
      <c r="G229" s="322">
        <f>IF(G$61=0,0,(G$61-G$108)/CHI_fec!G$61)</f>
        <v>0</v>
      </c>
      <c r="H229" s="322">
        <f>IF(H$61=0,0,(H$61-H$108)/CHI_fec!H$61)</f>
        <v>0</v>
      </c>
      <c r="I229" s="322">
        <f>IF(I$61=0,0,(I$61-I$108)/CHI_fec!I$61)</f>
        <v>0</v>
      </c>
      <c r="J229" s="322">
        <f>IF(J$61=0,0,(J$61-J$108)/CHI_fec!J$61)</f>
        <v>0</v>
      </c>
      <c r="K229" s="322">
        <f>IF(K$61=0,0,(K$61-K$108)/CHI_fec!K$61)</f>
        <v>0</v>
      </c>
      <c r="L229" s="322">
        <f>IF(L$61=0,0,(L$61-L$108)/CHI_fec!L$61)</f>
        <v>0</v>
      </c>
      <c r="M229" s="322">
        <f>IF(M$61=0,0,(M$61-M$108)/CHI_fec!M$61)</f>
        <v>0</v>
      </c>
      <c r="N229" s="322">
        <f>IF(N$61=0,0,(N$61-N$108)/CHI_fec!N$61)</f>
        <v>1.4547360869952575</v>
      </c>
      <c r="O229" s="322">
        <f>IF(O$61=0,0,(O$61-O$108)/CHI_fec!O$61)</f>
        <v>0</v>
      </c>
      <c r="P229" s="322">
        <f>IF(P$61=0,0,(P$61-P$108)/CHI_fec!P$61)</f>
        <v>0.96608034123522257</v>
      </c>
      <c r="Q229" s="322">
        <f>IF(Q$61=0,0,(Q$61-Q$108)/CHI_fec!Q$61)</f>
        <v>1.2423991809627855</v>
      </c>
      <c r="R229" s="322">
        <f>IF(R$61=0,0,(R$61-R$108)/CHI_fec!R$61)</f>
        <v>1.476306570757441</v>
      </c>
      <c r="S229" s="322">
        <f>IF(S$61=0,0,(S$61-S$108)/CHI_fec!S$61)</f>
        <v>1.476151985224418</v>
      </c>
      <c r="T229" s="322">
        <f>IF(T$61=0,0,(T$61-T$108)/CHI_fec!T$61)</f>
        <v>1.4514411565433409</v>
      </c>
      <c r="U229" s="322">
        <f>IF(U$61=0,0,(U$61-U$108)/CHI_fec!U$61)</f>
        <v>1.4524773266576325</v>
      </c>
      <c r="V229" s="322">
        <f>IF(V$61=0,0,(V$61-V$108)/CHI_fec!V$61)</f>
        <v>1.4335281018808759</v>
      </c>
      <c r="W229" s="322">
        <f>IF(W$61=0,0,(W$61-W$108)/CHI_fec!W$61)</f>
        <v>1.3344543989911462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0</v>
      </c>
      <c r="C234" s="277">
        <f>IF(C$66=0,0,C$66/CHI_fec!C$66)</f>
        <v>0</v>
      </c>
      <c r="D234" s="277">
        <f>IF(D$66=0,0,D$66/CHI_fec!D$66)</f>
        <v>0</v>
      </c>
      <c r="E234" s="277">
        <f>IF(E$66=0,0,E$66/CHI_fec!E$66)</f>
        <v>0</v>
      </c>
      <c r="F234" s="277">
        <f>IF(F$66=0,0,F$66/CHI_fec!F$66)</f>
        <v>0</v>
      </c>
      <c r="G234" s="277">
        <f>IF(G$66=0,0,G$66/CHI_fec!G$66)</f>
        <v>0</v>
      </c>
      <c r="H234" s="277">
        <f>IF(H$66=0,0,H$66/CHI_fec!H$66)</f>
        <v>0</v>
      </c>
      <c r="I234" s="277">
        <f>IF(I$66=0,0,I$66/CHI_fec!I$66)</f>
        <v>0</v>
      </c>
      <c r="J234" s="277">
        <f>IF(J$66=0,0,J$66/CHI_fec!J$66)</f>
        <v>0</v>
      </c>
      <c r="K234" s="277">
        <f>IF(K$66=0,0,K$66/CHI_fec!K$66)</f>
        <v>0</v>
      </c>
      <c r="L234" s="277">
        <f>IF(L$66=0,0,L$66/CHI_fec!L$66)</f>
        <v>0</v>
      </c>
      <c r="M234" s="277">
        <f>IF(M$66=0,0,M$66/CHI_fec!M$66)</f>
        <v>0</v>
      </c>
      <c r="N234" s="277">
        <f>IF(N$66=0,0,N$66/CHI_fec!N$66)</f>
        <v>0.62093458444449079</v>
      </c>
      <c r="O234" s="277">
        <f>IF(O$66=0,0,O$66/CHI_fec!O$66)</f>
        <v>0</v>
      </c>
      <c r="P234" s="277">
        <f>IF(P$66=0,0,P$66/CHI_fec!P$66)</f>
        <v>1.0184678883167848</v>
      </c>
      <c r="Q234" s="277">
        <f>IF(Q$66=0,0,Q$66/CHI_fec!Q$66)</f>
        <v>1.0468561617962828</v>
      </c>
      <c r="R234" s="277">
        <f>IF(R$66=0,0,R$66/CHI_fec!R$66)</f>
        <v>0.81925607669676892</v>
      </c>
      <c r="S234" s="277">
        <f>IF(S$66=0,0,S$66/CHI_fec!S$66)</f>
        <v>0.91743628979400493</v>
      </c>
      <c r="T234" s="277">
        <f>IF(T$66=0,0,T$66/CHI_fec!T$66)</f>
        <v>0.15757447549714229</v>
      </c>
      <c r="U234" s="277">
        <f>IF(U$66=0,0,U$66/CHI_fec!U$66)</f>
        <v>0.19815138520712847</v>
      </c>
      <c r="V234" s="277">
        <f>IF(V$66=0,0,V$66/CHI_fec!V$66)</f>
        <v>0.16270552148905884</v>
      </c>
      <c r="W234" s="277">
        <f>IF(W$66=0,0,W$66/CHI_fec!W$66)</f>
        <v>0.14776752025497153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0</v>
      </c>
      <c r="C235" s="278">
        <f>IF(C$72=0,0,C$72/CHI_fec!C$72)</f>
        <v>0</v>
      </c>
      <c r="D235" s="278">
        <f>IF(D$72=0,0,D$72/CHI_fec!D$72)</f>
        <v>0</v>
      </c>
      <c r="E235" s="278">
        <f>IF(E$72=0,0,E$72/CHI_fec!E$72)</f>
        <v>0</v>
      </c>
      <c r="F235" s="278">
        <f>IF(F$72=0,0,F$72/CHI_fec!F$72)</f>
        <v>0</v>
      </c>
      <c r="G235" s="278">
        <f>IF(G$72=0,0,G$72/CHI_fec!G$72)</f>
        <v>0</v>
      </c>
      <c r="H235" s="278">
        <f>IF(H$72=0,0,H$72/CHI_fec!H$72)</f>
        <v>0</v>
      </c>
      <c r="I235" s="278">
        <f>IF(I$72=0,0,I$72/CHI_fec!I$72)</f>
        <v>0</v>
      </c>
      <c r="J235" s="278">
        <f>IF(J$72=0,0,J$72/CHI_fec!J$72)</f>
        <v>0</v>
      </c>
      <c r="K235" s="278">
        <f>IF(K$72=0,0,K$72/CHI_fec!K$72)</f>
        <v>0</v>
      </c>
      <c r="L235" s="278">
        <f>IF(L$72=0,0,L$72/CHI_fec!L$72)</f>
        <v>0</v>
      </c>
      <c r="M235" s="278">
        <f>IF(M$72=0,0,M$72/CHI_fec!M$72)</f>
        <v>0</v>
      </c>
      <c r="N235" s="278">
        <f>IF(N$72=0,0,N$72/CHI_fec!N$72)</f>
        <v>3.0975775702791157</v>
      </c>
      <c r="O235" s="278">
        <f>IF(O$72=0,0,O$72/CHI_fec!O$72)</f>
        <v>0</v>
      </c>
      <c r="P235" s="278">
        <f>IF(P$72=0,0,P$72/CHI_fec!P$72)</f>
        <v>1.0093682428124684</v>
      </c>
      <c r="Q235" s="278">
        <f>IF(Q$72=0,0,Q$72/CHI_fec!Q$72)</f>
        <v>1.432801408480185</v>
      </c>
      <c r="R235" s="278">
        <f>IF(R$72=0,0,R$72/CHI_fec!R$72)</f>
        <v>2.2385194201334158</v>
      </c>
      <c r="S235" s="278">
        <f>IF(S$72=0,0,S$72/CHI_fec!S$72)</f>
        <v>2.2192678183408368</v>
      </c>
      <c r="T235" s="278">
        <f>IF(T$72=0,0,T$72/CHI_fec!T$72)</f>
        <v>2.4497841090771648</v>
      </c>
      <c r="U235" s="278">
        <f>IF(U$72=0,0,U$72/CHI_fec!U$72)</f>
        <v>2.4613700107087495</v>
      </c>
      <c r="V235" s="278">
        <f>IF(V$72=0,0,V$72/CHI_fec!V$72)</f>
        <v>2.5225914202948281</v>
      </c>
      <c r="W235" s="278">
        <f>IF(W$72=0,0,W$72/CHI_fec!W$72)</f>
        <v>2.5673311242724997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0</v>
      </c>
      <c r="C236" s="278">
        <f>IF(C$85=0,0,C$85/CHI_fec!C$85)</f>
        <v>0</v>
      </c>
      <c r="D236" s="278">
        <f>IF(D$85=0,0,D$85/CHI_fec!D$85)</f>
        <v>0</v>
      </c>
      <c r="E236" s="278">
        <f>IF(E$85=0,0,E$85/CHI_fec!E$85)</f>
        <v>0</v>
      </c>
      <c r="F236" s="278">
        <f>IF(F$85=0,0,F$85/CHI_fec!F$85)</f>
        <v>0</v>
      </c>
      <c r="G236" s="278">
        <f>IF(G$85=0,0,G$85/CHI_fec!G$85)</f>
        <v>0</v>
      </c>
      <c r="H236" s="278">
        <f>IF(H$85=0,0,H$85/CHI_fec!H$85)</f>
        <v>0</v>
      </c>
      <c r="I236" s="278">
        <f>IF(I$85=0,0,I$85/CHI_fec!I$85)</f>
        <v>0</v>
      </c>
      <c r="J236" s="278">
        <f>IF(J$85=0,0,J$85/CHI_fec!J$85)</f>
        <v>0</v>
      </c>
      <c r="K236" s="278">
        <f>IF(K$85=0,0,K$85/CHI_fec!K$85)</f>
        <v>0</v>
      </c>
      <c r="L236" s="278">
        <f>IF(L$85=0,0,L$85/CHI_fec!L$85)</f>
        <v>0</v>
      </c>
      <c r="M236" s="278">
        <f>IF(M$85=0,0,M$85/CHI_fec!M$85)</f>
        <v>0</v>
      </c>
      <c r="N236" s="278">
        <f>IF(N$85=0,0,N$85/CHI_fec!N$85)</f>
        <v>2.2165881912903078</v>
      </c>
      <c r="O236" s="278">
        <f>IF(O$85=0,0,O$85/CHI_fec!O$85)</f>
        <v>0</v>
      </c>
      <c r="P236" s="278">
        <f>IF(P$85=0,0,P$85/CHI_fec!P$85)</f>
        <v>2.5754415747684969</v>
      </c>
      <c r="Q236" s="278">
        <f>IF(Q$85=0,0,Q$85/CHI_fec!Q$85)</f>
        <v>2.8904463124977107</v>
      </c>
      <c r="R236" s="278">
        <f>IF(R$85=0,0,R$85/CHI_fec!R$85)</f>
        <v>2.7823467408041975</v>
      </c>
      <c r="S236" s="278">
        <f>IF(S$85=0,0,S$85/CHI_fec!S$85)</f>
        <v>2.7527148369277463</v>
      </c>
      <c r="T236" s="278">
        <f>IF(T$85=0,0,T$85/CHI_fec!T$85)</f>
        <v>2.7570931769903901</v>
      </c>
      <c r="U236" s="278">
        <f>IF(U$85=0,0,U$85/CHI_fec!U$85)</f>
        <v>2.7353353494881318</v>
      </c>
      <c r="V236" s="278">
        <f>IF(V$85=0,0,V$85/CHI_fec!V$85)</f>
        <v>2.6448897359182921</v>
      </c>
      <c r="W236" s="278">
        <f>IF(W$85=0,0,W$85/CHI_fec!W$85)</f>
        <v>2.4561564877151127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0</v>
      </c>
      <c r="C237" s="278">
        <f>IF(C$93=0,0,C$93/CHI_fec!C$93)</f>
        <v>0</v>
      </c>
      <c r="D237" s="278">
        <f>IF(D$93=0,0,D$93/CHI_fec!D$93)</f>
        <v>0</v>
      </c>
      <c r="E237" s="278">
        <f>IF(E$93=0,0,E$93/CHI_fec!E$93)</f>
        <v>0</v>
      </c>
      <c r="F237" s="278">
        <f>IF(F$93=0,0,F$93/CHI_fec!F$93)</f>
        <v>0</v>
      </c>
      <c r="G237" s="278">
        <f>IF(G$93=0,0,G$93/CHI_fec!G$93)</f>
        <v>0</v>
      </c>
      <c r="H237" s="278">
        <f>IF(H$93=0,0,H$93/CHI_fec!H$93)</f>
        <v>0</v>
      </c>
      <c r="I237" s="278">
        <f>IF(I$93=0,0,I$93/CHI_fec!I$93)</f>
        <v>0</v>
      </c>
      <c r="J237" s="278">
        <f>IF(J$93=0,0,J$93/CHI_fec!J$93)</f>
        <v>0</v>
      </c>
      <c r="K237" s="278">
        <f>IF(K$93=0,0,K$93/CHI_fec!K$93)</f>
        <v>0</v>
      </c>
      <c r="L237" s="278">
        <f>IF(L$93=0,0,L$93/CHI_fec!L$93)</f>
        <v>0</v>
      </c>
      <c r="M237" s="278">
        <f>IF(M$93=0,0,M$93/CHI_fec!M$93)</f>
        <v>0</v>
      </c>
      <c r="N237" s="278">
        <f>IF(N$93=0,0,N$93/CHI_fec!N$93)</f>
        <v>0.51303736910934494</v>
      </c>
      <c r="O237" s="278">
        <f>IF(O$93=0,0,O$93/CHI_fec!O$93)</f>
        <v>0</v>
      </c>
      <c r="P237" s="278">
        <f>IF(P$93=0,0,P$93/CHI_fec!P$93)</f>
        <v>0.27599490727880172</v>
      </c>
      <c r="Q237" s="278">
        <f>IF(Q$93=0,0,Q$93/CHI_fec!Q$93)</f>
        <v>0.39097287463662456</v>
      </c>
      <c r="R237" s="278">
        <f>IF(R$93=0,0,R$93/CHI_fec!R$93)</f>
        <v>0.51149238357340721</v>
      </c>
      <c r="S237" s="278">
        <f>IF(S$93=0,0,S$93/CHI_fec!S$93)</f>
        <v>0.51462123625715261</v>
      </c>
      <c r="T237" s="278">
        <f>IF(T$93=0,0,T$93/CHI_fec!T$93)</f>
        <v>0.52277517701301879</v>
      </c>
      <c r="U237" s="278">
        <f>IF(U$93=0,0,U$93/CHI_fec!U$93)</f>
        <v>0.5224811987302389</v>
      </c>
      <c r="V237" s="278">
        <f>IF(V$93=0,0,V$93/CHI_fec!V$93)</f>
        <v>0.51882589606382312</v>
      </c>
      <c r="W237" s="278">
        <f>IF(W$93=0,0,W$93/CHI_fec!W$93)</f>
        <v>0.47297229609998265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0</v>
      </c>
      <c r="C240" s="322">
        <f>IF(C$110=0,0,C$110/CHI_fec!C$110)</f>
        <v>0</v>
      </c>
      <c r="D240" s="322">
        <f>IF(D$110=0,0,D$110/CHI_fec!D$110)</f>
        <v>0</v>
      </c>
      <c r="E240" s="322">
        <f>IF(E$110=0,0,E$110/CHI_fec!E$110)</f>
        <v>0</v>
      </c>
      <c r="F240" s="322">
        <f>IF(F$110=0,0,F$110/CHI_fec!F$110)</f>
        <v>0</v>
      </c>
      <c r="G240" s="322">
        <f>IF(G$110=0,0,G$110/CHI_fec!G$110)</f>
        <v>0</v>
      </c>
      <c r="H240" s="322">
        <f>IF(H$110=0,0,H$110/CHI_fec!H$110)</f>
        <v>0</v>
      </c>
      <c r="I240" s="322">
        <f>IF(I$110=0,0,I$110/CHI_fec!I$110)</f>
        <v>0</v>
      </c>
      <c r="J240" s="322">
        <f>IF(J$110=0,0,J$110/CHI_fec!J$110)</f>
        <v>0</v>
      </c>
      <c r="K240" s="322">
        <f>IF(K$110=0,0,K$110/CHI_fec!K$110)</f>
        <v>0</v>
      </c>
      <c r="L240" s="322">
        <f>IF(L$110=0,0,L$110/CHI_fec!L$110)</f>
        <v>0</v>
      </c>
      <c r="M240" s="322">
        <f>IF(M$110=0,0,M$110/CHI_fec!M$110)</f>
        <v>0</v>
      </c>
      <c r="N240" s="322">
        <f>IF(N$110=0,0,N$110/CHI_fec!N$110)</f>
        <v>0.39008713422155561</v>
      </c>
      <c r="O240" s="322">
        <f>IF(O$110=0,0,O$110/CHI_fec!O$110)</f>
        <v>0</v>
      </c>
      <c r="P240" s="322">
        <f>IF(P$110=0,0,P$110/CHI_fec!P$110)</f>
        <v>0.32949073303662046</v>
      </c>
      <c r="Q240" s="322">
        <f>IF(Q$110=0,0,Q$110/CHI_fec!Q$110)</f>
        <v>0.77749024310895931</v>
      </c>
      <c r="R240" s="322">
        <f>IF(R$110=0,0,R$110/CHI_fec!R$110)</f>
        <v>0.84068607678594154</v>
      </c>
      <c r="S240" s="322">
        <f>IF(S$110=0,0,S$110/CHI_fec!S$110)</f>
        <v>0.86187070997033355</v>
      </c>
      <c r="T240" s="322">
        <f>IF(T$110=0,0,T$110/CHI_fec!T$110)</f>
        <v>0.97642567379570677</v>
      </c>
      <c r="U240" s="322">
        <f>IF(U$110=0,0,U$110/CHI_fec!U$110)</f>
        <v>0.97010867351882502</v>
      </c>
      <c r="V240" s="322">
        <f>IF(V$110=0,0,V$110/CHI_fec!V$110)</f>
        <v>0.90966435320287831</v>
      </c>
      <c r="W240" s="322">
        <f>IF(W$110=0,0,W$110/CHI_fec!W$110)</f>
        <v>0.82489881489343497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0</v>
      </c>
      <c r="C245" s="277">
        <f>IF(C$115=0,0,C$115/CHI_fec!C$115)</f>
        <v>0</v>
      </c>
      <c r="D245" s="277">
        <f>IF(D$115=0,0,D$115/CHI_fec!D$115)</f>
        <v>0</v>
      </c>
      <c r="E245" s="277">
        <f>IF(E$115=0,0,E$115/CHI_fec!E$115)</f>
        <v>0</v>
      </c>
      <c r="F245" s="277">
        <f>IF(F$115=0,0,F$115/CHI_fec!F$115)</f>
        <v>0</v>
      </c>
      <c r="G245" s="277">
        <f>IF(G$115=0,0,G$115/CHI_fec!G$115)</f>
        <v>0</v>
      </c>
      <c r="H245" s="277">
        <f>IF(H$115=0,0,H$115/CHI_fec!H$115)</f>
        <v>0</v>
      </c>
      <c r="I245" s="277">
        <f>IF(I$115=0,0,I$115/CHI_fec!I$115)</f>
        <v>0</v>
      </c>
      <c r="J245" s="277">
        <f>IF(J$115=0,0,J$115/CHI_fec!J$115)</f>
        <v>0</v>
      </c>
      <c r="K245" s="277">
        <f>IF(K$115=0,0,K$115/CHI_fec!K$115)</f>
        <v>0</v>
      </c>
      <c r="L245" s="277">
        <f>IF(L$115=0,0,L$115/CHI_fec!L$115)</f>
        <v>0</v>
      </c>
      <c r="M245" s="277">
        <f>IF(M$115=0,0,M$115/CHI_fec!M$115)</f>
        <v>0</v>
      </c>
      <c r="N245" s="277">
        <f>IF(N$115=0,0,N$115/CHI_fec!N$115)</f>
        <v>0.6209345844444909</v>
      </c>
      <c r="O245" s="277">
        <f>IF(O$115=0,0,O$115/CHI_fec!O$115)</f>
        <v>0</v>
      </c>
      <c r="P245" s="277">
        <f>IF(P$115=0,0,P$115/CHI_fec!P$115)</f>
        <v>1.0184678883167846</v>
      </c>
      <c r="Q245" s="277">
        <f>IF(Q$115=0,0,Q$115/CHI_fec!Q$115)</f>
        <v>1.0468561617962833</v>
      </c>
      <c r="R245" s="277">
        <f>IF(R$115=0,0,R$115/CHI_fec!R$115)</f>
        <v>0.81925607669676914</v>
      </c>
      <c r="S245" s="277">
        <f>IF(S$115=0,0,S$115/CHI_fec!S$115)</f>
        <v>0.9174362897940046</v>
      </c>
      <c r="T245" s="277">
        <f>IF(T$115=0,0,T$115/CHI_fec!T$115)</f>
        <v>0.15757447549714218</v>
      </c>
      <c r="U245" s="277">
        <f>IF(U$115=0,0,U$115/CHI_fec!U$115)</f>
        <v>0.19815138520712861</v>
      </c>
      <c r="V245" s="277">
        <f>IF(V$115=0,0,V$115/CHI_fec!V$115)</f>
        <v>0.16270552148905884</v>
      </c>
      <c r="W245" s="277">
        <f>IF(W$115=0,0,W$115/CHI_fec!W$115)</f>
        <v>0.14776752025497147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0</v>
      </c>
      <c r="C246" s="278">
        <f>IF(C$121=0,0,C$121/CHI_fec!C$121)</f>
        <v>0</v>
      </c>
      <c r="D246" s="278">
        <f>IF(D$121=0,0,D$121/CHI_fec!D$121)</f>
        <v>0</v>
      </c>
      <c r="E246" s="278">
        <f>IF(E$121=0,0,E$121/CHI_fec!E$121)</f>
        <v>0</v>
      </c>
      <c r="F246" s="278">
        <f>IF(F$121=0,0,F$121/CHI_fec!F$121)</f>
        <v>0</v>
      </c>
      <c r="G246" s="278">
        <f>IF(G$121=0,0,G$121/CHI_fec!G$121)</f>
        <v>0</v>
      </c>
      <c r="H246" s="278">
        <f>IF(H$121=0,0,H$121/CHI_fec!H$121)</f>
        <v>0</v>
      </c>
      <c r="I246" s="278">
        <f>IF(I$121=0,0,I$121/CHI_fec!I$121)</f>
        <v>0</v>
      </c>
      <c r="J246" s="278">
        <f>IF(J$121=0,0,J$121/CHI_fec!J$121)</f>
        <v>0</v>
      </c>
      <c r="K246" s="278">
        <f>IF(K$121=0,0,K$121/CHI_fec!K$121)</f>
        <v>0</v>
      </c>
      <c r="L246" s="278">
        <f>IF(L$121=0,0,L$121/CHI_fec!L$121)</f>
        <v>0</v>
      </c>
      <c r="M246" s="278">
        <f>IF(M$121=0,0,M$121/CHI_fec!M$121)</f>
        <v>0</v>
      </c>
      <c r="N246" s="278">
        <f>IF(N$121=0,0,N$121/CHI_fec!N$121)</f>
        <v>3.0955713751257465</v>
      </c>
      <c r="O246" s="278">
        <f>IF(O$121=0,0,O$121/CHI_fec!O$121)</f>
        <v>0</v>
      </c>
      <c r="P246" s="278">
        <f>IF(P$121=0,0,P$121/CHI_fec!P$121)</f>
        <v>1.009023318892549</v>
      </c>
      <c r="Q246" s="278">
        <f>IF(Q$121=0,0,Q$121/CHI_fec!Q$121)</f>
        <v>1.4323104047064688</v>
      </c>
      <c r="R246" s="278">
        <f>IF(R$121=0,0,R$121/CHI_fec!R$121)</f>
        <v>2.2375475006419014</v>
      </c>
      <c r="S246" s="278">
        <f>IF(S$121=0,0,S$121/CHI_fec!S$121)</f>
        <v>2.2183225189042699</v>
      </c>
      <c r="T246" s="278">
        <f>IF(T$121=0,0,T$121/CHI_fec!T$121)</f>
        <v>2.4486229579452239</v>
      </c>
      <c r="U246" s="278">
        <f>IF(U$121=0,0,U$121/CHI_fec!U$121)</f>
        <v>2.4601955190858731</v>
      </c>
      <c r="V246" s="278">
        <f>IF(V$121=0,0,V$121/CHI_fec!V$121)</f>
        <v>2.5213386988621282</v>
      </c>
      <c r="W246" s="278">
        <f>IF(W$121=0,0,W$121/CHI_fec!W$121)</f>
        <v>2.5658694587301287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0</v>
      </c>
      <c r="C247" s="278">
        <f>IF(C$134=0,0,C$134/CHI_fec!C$134)</f>
        <v>0</v>
      </c>
      <c r="D247" s="278">
        <f>IF(D$134=0,0,D$134/CHI_fec!D$134)</f>
        <v>0</v>
      </c>
      <c r="E247" s="278">
        <f>IF(E$134=0,0,E$134/CHI_fec!E$134)</f>
        <v>0</v>
      </c>
      <c r="F247" s="278">
        <f>IF(F$134=0,0,F$134/CHI_fec!F$134)</f>
        <v>0</v>
      </c>
      <c r="G247" s="278">
        <f>IF(G$134=0,0,G$134/CHI_fec!G$134)</f>
        <v>0</v>
      </c>
      <c r="H247" s="278">
        <f>IF(H$134=0,0,H$134/CHI_fec!H$134)</f>
        <v>0</v>
      </c>
      <c r="I247" s="278">
        <f>IF(I$134=0,0,I$134/CHI_fec!I$134)</f>
        <v>0</v>
      </c>
      <c r="J247" s="278">
        <f>IF(J$134=0,0,J$134/CHI_fec!J$134)</f>
        <v>0</v>
      </c>
      <c r="K247" s="278">
        <f>IF(K$134=0,0,K$134/CHI_fec!K$134)</f>
        <v>0</v>
      </c>
      <c r="L247" s="278">
        <f>IF(L$134=0,0,L$134/CHI_fec!L$134)</f>
        <v>0</v>
      </c>
      <c r="M247" s="278">
        <f>IF(M$134=0,0,M$134/CHI_fec!M$134)</f>
        <v>0</v>
      </c>
      <c r="N247" s="278">
        <f>IF(N$134=0,0,N$134/CHI_fec!N$134)</f>
        <v>2.2165881912903069</v>
      </c>
      <c r="O247" s="278">
        <f>IF(O$134=0,0,O$134/CHI_fec!O$134)</f>
        <v>0</v>
      </c>
      <c r="P247" s="278">
        <f>IF(P$134=0,0,P$134/CHI_fec!P$134)</f>
        <v>2.5754415747684987</v>
      </c>
      <c r="Q247" s="278">
        <f>IF(Q$134=0,0,Q$134/CHI_fec!Q$134)</f>
        <v>2.8904463124977111</v>
      </c>
      <c r="R247" s="278">
        <f>IF(R$134=0,0,R$134/CHI_fec!R$134)</f>
        <v>2.7823467408041975</v>
      </c>
      <c r="S247" s="278">
        <f>IF(S$134=0,0,S$134/CHI_fec!S$134)</f>
        <v>2.7527148369277463</v>
      </c>
      <c r="T247" s="278">
        <f>IF(T$134=0,0,T$134/CHI_fec!T$134)</f>
        <v>2.7570931769903897</v>
      </c>
      <c r="U247" s="278">
        <f>IF(U$134=0,0,U$134/CHI_fec!U$134)</f>
        <v>2.7353353494881318</v>
      </c>
      <c r="V247" s="278">
        <f>IF(V$134=0,0,V$134/CHI_fec!V$134)</f>
        <v>2.644889735918293</v>
      </c>
      <c r="W247" s="278">
        <f>IF(W$134=0,0,W$134/CHI_fec!W$134)</f>
        <v>2.4561564877151132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0</v>
      </c>
      <c r="C248" s="278">
        <f>IF(C$142=0,0,C$142/CHI_fec!C$142)</f>
        <v>0</v>
      </c>
      <c r="D248" s="278">
        <f>IF(D$142=0,0,D$142/CHI_fec!D$142)</f>
        <v>0</v>
      </c>
      <c r="E248" s="278">
        <f>IF(E$142=0,0,E$142/CHI_fec!E$142)</f>
        <v>0</v>
      </c>
      <c r="F248" s="278">
        <f>IF(F$142=0,0,F$142/CHI_fec!F$142)</f>
        <v>0</v>
      </c>
      <c r="G248" s="278">
        <f>IF(G$142=0,0,G$142/CHI_fec!G$142)</f>
        <v>0</v>
      </c>
      <c r="H248" s="278">
        <f>IF(H$142=0,0,H$142/CHI_fec!H$142)</f>
        <v>0</v>
      </c>
      <c r="I248" s="278">
        <f>IF(I$142=0,0,I$142/CHI_fec!I$142)</f>
        <v>0</v>
      </c>
      <c r="J248" s="278">
        <f>IF(J$142=0,0,J$142/CHI_fec!J$142)</f>
        <v>0</v>
      </c>
      <c r="K248" s="278">
        <f>IF(K$142=0,0,K$142/CHI_fec!K$142)</f>
        <v>0</v>
      </c>
      <c r="L248" s="278">
        <f>IF(L$142=0,0,L$142/CHI_fec!L$142)</f>
        <v>0</v>
      </c>
      <c r="M248" s="278">
        <f>IF(M$142=0,0,M$142/CHI_fec!M$142)</f>
        <v>0</v>
      </c>
      <c r="N248" s="278">
        <f>IF(N$142=0,0,N$142/CHI_fec!N$142)</f>
        <v>0.62313065775510512</v>
      </c>
      <c r="O248" s="278">
        <f>IF(O$142=0,0,O$142/CHI_fec!O$142)</f>
        <v>0</v>
      </c>
      <c r="P248" s="278">
        <f>IF(P$142=0,0,P$142/CHI_fec!P$142)</f>
        <v>0.32617709142752266</v>
      </c>
      <c r="Q248" s="278">
        <f>IF(Q$142=0,0,Q$142/CHI_fec!Q$142)</f>
        <v>0.4621254762824531</v>
      </c>
      <c r="R248" s="278">
        <f>IF(R$142=0,0,R$142/CHI_fec!R$142)</f>
        <v>0.61136858432044372</v>
      </c>
      <c r="S248" s="278">
        <f>IF(S$142=0,0,S$142/CHI_fec!S$142)</f>
        <v>0.61458077198265559</v>
      </c>
      <c r="T248" s="278">
        <f>IF(T$142=0,0,T$142/CHI_fec!T$142)</f>
        <v>0.62725160647400113</v>
      </c>
      <c r="U248" s="278">
        <f>IF(U$142=0,0,U$142/CHI_fec!U$142)</f>
        <v>0.62707793817525814</v>
      </c>
      <c r="V248" s="278">
        <f>IF(V$142=0,0,V$142/CHI_fec!V$142)</f>
        <v>0.62373719199106337</v>
      </c>
      <c r="W248" s="278">
        <f>IF(W$142=0,0,W$142/CHI_fec!W$142)</f>
        <v>0.57173270160109579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CY: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128.94375857338821</v>
      </c>
      <c r="C3" s="205">
        <f t="shared" si="0"/>
        <v>129.91112622019324</v>
      </c>
      <c r="D3" s="205">
        <f t="shared" si="0"/>
        <v>147.08563787759073</v>
      </c>
      <c r="E3" s="205">
        <f t="shared" si="0"/>
        <v>153.80772250374704</v>
      </c>
      <c r="F3" s="205">
        <f t="shared" si="0"/>
        <v>173.1319665836688</v>
      </c>
      <c r="G3" s="205">
        <f t="shared" si="0"/>
        <v>184.09937039609258</v>
      </c>
      <c r="H3" s="205">
        <f t="shared" si="0"/>
        <v>192.85422034479328</v>
      </c>
      <c r="I3" s="205">
        <f t="shared" si="0"/>
        <v>194.7221198256608</v>
      </c>
      <c r="J3" s="205">
        <f t="shared" si="0"/>
        <v>188.86163312822214</v>
      </c>
      <c r="K3" s="205">
        <f t="shared" si="0"/>
        <v>156.4075148923171</v>
      </c>
      <c r="L3" s="205">
        <f t="shared" si="0"/>
        <v>139.76672315820954</v>
      </c>
      <c r="M3" s="205">
        <f t="shared" si="0"/>
        <v>125.95144931768191</v>
      </c>
      <c r="N3" s="205">
        <f t="shared" si="0"/>
        <v>88.908923501879855</v>
      </c>
      <c r="O3" s="205">
        <f t="shared" si="0"/>
        <v>60.284030528451353</v>
      </c>
      <c r="P3" s="205">
        <f t="shared" si="0"/>
        <v>71.510865678757298</v>
      </c>
      <c r="Q3" s="205">
        <f t="shared" si="0"/>
        <v>85.7</v>
      </c>
      <c r="R3" s="205">
        <f t="shared" si="0"/>
        <v>103.92981467694224</v>
      </c>
      <c r="S3" s="205">
        <f t="shared" si="0"/>
        <v>108.91810676170795</v>
      </c>
      <c r="T3" s="205">
        <f t="shared" si="0"/>
        <v>122.04665907177181</v>
      </c>
      <c r="U3" s="205">
        <f t="shared" si="0"/>
        <v>136.70107706827275</v>
      </c>
      <c r="V3" s="205">
        <f t="shared" si="0"/>
        <v>146.96740101798966</v>
      </c>
      <c r="W3" s="205">
        <f t="shared" si="0"/>
        <v>136.54281959970291</v>
      </c>
      <c r="DA3" s="112"/>
    </row>
    <row r="4" spans="1:105" ht="12" customHeight="1" x14ac:dyDescent="0.25">
      <c r="A4" s="50" t="s">
        <v>49</v>
      </c>
      <c r="B4" s="243">
        <v>55.424635868238887</v>
      </c>
      <c r="C4" s="243">
        <v>58.168602544547277</v>
      </c>
      <c r="D4" s="243">
        <v>70.207143049480138</v>
      </c>
      <c r="E4" s="243">
        <v>80.469928037248977</v>
      </c>
      <c r="F4" s="243">
        <v>85.79356966106198</v>
      </c>
      <c r="G4" s="243">
        <v>90.972072459944414</v>
      </c>
      <c r="H4" s="243">
        <v>95.945791414388296</v>
      </c>
      <c r="I4" s="243">
        <v>126.4368638301966</v>
      </c>
      <c r="J4" s="243">
        <v>130.21878025702759</v>
      </c>
      <c r="K4" s="243">
        <v>103.4824769845625</v>
      </c>
      <c r="L4" s="243">
        <v>91.024316246612202</v>
      </c>
      <c r="M4" s="243">
        <v>107.85395374208269</v>
      </c>
      <c r="N4" s="243">
        <v>70.205180941290763</v>
      </c>
      <c r="O4" s="243">
        <v>29.103266588052389</v>
      </c>
      <c r="P4" s="243">
        <v>25.43158605734687</v>
      </c>
      <c r="Q4" s="243">
        <v>32.494583095221103</v>
      </c>
      <c r="R4" s="243">
        <v>55.549691693607663</v>
      </c>
      <c r="S4" s="243">
        <v>63.120998738763433</v>
      </c>
      <c r="T4" s="243">
        <v>73.273026563772774</v>
      </c>
      <c r="U4" s="243">
        <v>112.9493139482218</v>
      </c>
      <c r="V4" s="243">
        <v>85.696359135590697</v>
      </c>
      <c r="W4" s="243">
        <v>88.108274309615439</v>
      </c>
      <c r="DA4" s="83" t="s">
        <v>1406</v>
      </c>
    </row>
    <row r="5" spans="1:105" ht="12" customHeight="1" x14ac:dyDescent="0.25">
      <c r="A5" s="144" t="s">
        <v>50</v>
      </c>
      <c r="B5" s="284">
        <v>73.519122705149314</v>
      </c>
      <c r="C5" s="284">
        <v>71.74252367564597</v>
      </c>
      <c r="D5" s="284">
        <v>76.87849482811059</v>
      </c>
      <c r="E5" s="284">
        <v>73.337794466498067</v>
      </c>
      <c r="F5" s="284">
        <v>87.338396922606819</v>
      </c>
      <c r="G5" s="284">
        <v>93.127297936148167</v>
      </c>
      <c r="H5" s="284">
        <v>96.90842893040498</v>
      </c>
      <c r="I5" s="284">
        <v>68.285255995464183</v>
      </c>
      <c r="J5" s="284">
        <v>58.642852871194549</v>
      </c>
      <c r="K5" s="284">
        <v>52.925037907754593</v>
      </c>
      <c r="L5" s="284">
        <v>48.742406911597342</v>
      </c>
      <c r="M5" s="284">
        <v>18.097495575599211</v>
      </c>
      <c r="N5" s="284">
        <v>18.703742560589092</v>
      </c>
      <c r="O5" s="284">
        <v>31.180763940398961</v>
      </c>
      <c r="P5" s="284">
        <v>46.079279621410429</v>
      </c>
      <c r="Q5" s="284">
        <v>53.2054169047789</v>
      </c>
      <c r="R5" s="284">
        <v>48.38012298333458</v>
      </c>
      <c r="S5" s="284">
        <v>45.797108022944514</v>
      </c>
      <c r="T5" s="284">
        <v>48.773632507999032</v>
      </c>
      <c r="U5" s="284">
        <v>23.751763120050938</v>
      </c>
      <c r="V5" s="284">
        <v>61.271041882398961</v>
      </c>
      <c r="W5" s="284">
        <v>48.43454529008747</v>
      </c>
      <c r="DA5" s="94" t="s">
        <v>1407</v>
      </c>
    </row>
    <row r="6" spans="1:105" ht="12" customHeight="1" x14ac:dyDescent="0.25">
      <c r="A6" s="49" t="s">
        <v>58</v>
      </c>
      <c r="B6" s="244">
        <v>0</v>
      </c>
      <c r="C6" s="244">
        <v>0</v>
      </c>
      <c r="D6" s="244">
        <v>0</v>
      </c>
      <c r="E6" s="244">
        <v>0</v>
      </c>
      <c r="F6" s="244">
        <v>0</v>
      </c>
      <c r="G6" s="244">
        <v>0</v>
      </c>
      <c r="H6" s="244">
        <v>0</v>
      </c>
      <c r="I6" s="244">
        <v>0</v>
      </c>
      <c r="J6" s="244">
        <v>0</v>
      </c>
      <c r="K6" s="244">
        <v>0</v>
      </c>
      <c r="L6" s="244">
        <v>0</v>
      </c>
      <c r="M6" s="244">
        <v>0</v>
      </c>
      <c r="N6" s="244">
        <v>0</v>
      </c>
      <c r="O6" s="244">
        <v>0</v>
      </c>
      <c r="P6" s="244">
        <v>0</v>
      </c>
      <c r="Q6" s="244">
        <v>0</v>
      </c>
      <c r="R6" s="244">
        <v>0</v>
      </c>
      <c r="S6" s="244">
        <v>0</v>
      </c>
      <c r="T6" s="244">
        <v>0</v>
      </c>
      <c r="U6" s="244">
        <v>0</v>
      </c>
      <c r="V6" s="244">
        <v>0</v>
      </c>
      <c r="W6" s="244">
        <v>0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1398</v>
      </c>
      <c r="C9" s="243">
        <v>1369</v>
      </c>
      <c r="D9" s="243">
        <v>1438</v>
      </c>
      <c r="E9" s="243">
        <v>1636.8789999999999</v>
      </c>
      <c r="F9" s="243">
        <v>1688.9169999999999</v>
      </c>
      <c r="G9" s="243">
        <v>1554.645</v>
      </c>
      <c r="H9" s="243">
        <v>1536.4880000000001</v>
      </c>
      <c r="I9" s="243">
        <v>1872.5309999999999</v>
      </c>
      <c r="J9" s="243">
        <v>1914</v>
      </c>
      <c r="K9" s="243">
        <v>1481</v>
      </c>
      <c r="L9" s="243">
        <v>1329</v>
      </c>
      <c r="M9" s="243">
        <v>1207</v>
      </c>
      <c r="N9" s="243">
        <v>1026</v>
      </c>
      <c r="O9" s="243">
        <v>855</v>
      </c>
      <c r="P9" s="243">
        <v>734.69200000000001</v>
      </c>
      <c r="Q9" s="243">
        <v>788.16800000000001</v>
      </c>
      <c r="R9" s="243">
        <v>1018.537</v>
      </c>
      <c r="S9" s="243">
        <v>1319.3510000000001</v>
      </c>
      <c r="T9" s="243">
        <v>1357.991</v>
      </c>
      <c r="U9" s="243">
        <v>1537.0170000000001</v>
      </c>
      <c r="V9" s="243">
        <v>1496.4939999999999</v>
      </c>
      <c r="W9" s="243">
        <v>1439.6790000000001</v>
      </c>
      <c r="DA9" s="83" t="s">
        <v>1410</v>
      </c>
    </row>
    <row r="10" spans="1:105" ht="12" customHeight="1" x14ac:dyDescent="0.25">
      <c r="A10" s="144" t="s">
        <v>1411</v>
      </c>
      <c r="B10" s="284">
        <v>1409.3187</v>
      </c>
      <c r="C10" s="284">
        <v>1283.2049999999999</v>
      </c>
      <c r="D10" s="284">
        <v>1196.7048</v>
      </c>
      <c r="E10" s="284">
        <v>1133.7449999999999</v>
      </c>
      <c r="F10" s="284">
        <v>1306.6623</v>
      </c>
      <c r="G10" s="284">
        <v>1209.4967999999999</v>
      </c>
      <c r="H10" s="284">
        <v>1179.4223999999999</v>
      </c>
      <c r="I10" s="284">
        <v>768.57600000000002</v>
      </c>
      <c r="J10" s="284">
        <v>655.07040000000006</v>
      </c>
      <c r="K10" s="284">
        <v>748.00319999999999</v>
      </c>
      <c r="L10" s="284">
        <v>612.04499999999985</v>
      </c>
      <c r="M10" s="284">
        <v>267.57</v>
      </c>
      <c r="N10" s="284">
        <v>251.98050000000001</v>
      </c>
      <c r="O10" s="284">
        <v>809.59500000000003</v>
      </c>
      <c r="P10" s="284">
        <v>1507.068</v>
      </c>
      <c r="Q10" s="284">
        <v>1267.05</v>
      </c>
      <c r="R10" s="284">
        <v>1004.049</v>
      </c>
      <c r="S10" s="284">
        <v>686.56499999999994</v>
      </c>
      <c r="T10" s="284">
        <v>683.31150000000002</v>
      </c>
      <c r="U10" s="284">
        <v>337.1925</v>
      </c>
      <c r="V10" s="284">
        <v>797.20402751418874</v>
      </c>
      <c r="W10" s="284">
        <v>808.77994237853341</v>
      </c>
      <c r="DA10" s="94" t="s">
        <v>1412</v>
      </c>
    </row>
    <row r="11" spans="1:105" ht="12" customHeight="1" x14ac:dyDescent="0.25">
      <c r="A11" s="49" t="s">
        <v>1413</v>
      </c>
      <c r="B11" s="244">
        <v>0</v>
      </c>
      <c r="C11" s="244">
        <v>0</v>
      </c>
      <c r="D11" s="244">
        <v>0</v>
      </c>
      <c r="E11" s="244">
        <v>0</v>
      </c>
      <c r="F11" s="244">
        <v>0</v>
      </c>
      <c r="G11" s="244">
        <v>0</v>
      </c>
      <c r="H11" s="244">
        <v>0</v>
      </c>
      <c r="I11" s="244">
        <v>0</v>
      </c>
      <c r="J11" s="244">
        <v>0</v>
      </c>
      <c r="K11" s="244">
        <v>0</v>
      </c>
      <c r="L11" s="244">
        <v>0</v>
      </c>
      <c r="M11" s="244">
        <v>0</v>
      </c>
      <c r="N11" s="244">
        <v>0</v>
      </c>
      <c r="O11" s="244">
        <v>0</v>
      </c>
      <c r="P11" s="244">
        <v>0</v>
      </c>
      <c r="Q11" s="244">
        <v>0</v>
      </c>
      <c r="R11" s="244">
        <v>0</v>
      </c>
      <c r="S11" s="244">
        <v>0</v>
      </c>
      <c r="T11" s="244">
        <v>0</v>
      </c>
      <c r="U11" s="244">
        <v>0</v>
      </c>
      <c r="V11" s="244">
        <v>0</v>
      </c>
      <c r="W11" s="244">
        <v>0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1611.1111111111111</v>
      </c>
      <c r="C14" s="243">
        <v>1611.1111111111111</v>
      </c>
      <c r="D14" s="243">
        <v>1611.1111111111111</v>
      </c>
      <c r="E14" s="243">
        <v>1745.4642047811601</v>
      </c>
      <c r="F14" s="243">
        <v>1879.8172984512089</v>
      </c>
      <c r="G14" s="243">
        <v>1879.8172984512089</v>
      </c>
      <c r="H14" s="243">
        <v>1879.8172984512089</v>
      </c>
      <c r="I14" s="243">
        <v>2014.170392121257</v>
      </c>
      <c r="J14" s="243">
        <v>2148.523485791306</v>
      </c>
      <c r="K14" s="243">
        <v>2148.523485791306</v>
      </c>
      <c r="L14" s="243">
        <v>2148.523485791306</v>
      </c>
      <c r="M14" s="243">
        <v>2014.1703921212579</v>
      </c>
      <c r="N14" s="243">
        <v>2014.1703921212579</v>
      </c>
      <c r="O14" s="243">
        <v>2014.1703921212579</v>
      </c>
      <c r="P14" s="243">
        <v>2014.1703921212579</v>
      </c>
      <c r="Q14" s="243">
        <v>1879.8172984512089</v>
      </c>
      <c r="R14" s="243">
        <v>1879.8172984512089</v>
      </c>
      <c r="S14" s="243">
        <v>1879.8172984512089</v>
      </c>
      <c r="T14" s="243">
        <v>1879.8172984512089</v>
      </c>
      <c r="U14" s="243">
        <v>1879.8172984512089</v>
      </c>
      <c r="V14" s="243">
        <v>1879.8172984512089</v>
      </c>
      <c r="W14" s="243">
        <v>1879.8172984512089</v>
      </c>
      <c r="DA14" s="83" t="s">
        <v>1415</v>
      </c>
    </row>
    <row r="15" spans="1:105" ht="12" customHeight="1" x14ac:dyDescent="0.25">
      <c r="A15" s="107" t="s">
        <v>1411</v>
      </c>
      <c r="B15" s="284">
        <v>1473.6842105263161</v>
      </c>
      <c r="C15" s="284">
        <v>1473.6842105263161</v>
      </c>
      <c r="D15" s="284">
        <v>1473.6842105263161</v>
      </c>
      <c r="E15" s="284">
        <v>1473.6842105263161</v>
      </c>
      <c r="F15" s="284">
        <v>1473.6842105263161</v>
      </c>
      <c r="G15" s="284">
        <v>1473.6842105263161</v>
      </c>
      <c r="H15" s="284">
        <v>1473.6842105263161</v>
      </c>
      <c r="I15" s="284">
        <v>1473.6842105263161</v>
      </c>
      <c r="J15" s="284">
        <v>1344.7775195211091</v>
      </c>
      <c r="K15" s="284">
        <v>1344.7775195211091</v>
      </c>
      <c r="L15" s="284">
        <v>1344.7775195211091</v>
      </c>
      <c r="M15" s="284">
        <v>1215.870828515903</v>
      </c>
      <c r="N15" s="284">
        <v>1215.870828515903</v>
      </c>
      <c r="O15" s="284">
        <v>1215.870828515903</v>
      </c>
      <c r="P15" s="284">
        <v>1602.5909015315219</v>
      </c>
      <c r="Q15" s="284">
        <v>1473.6842105263161</v>
      </c>
      <c r="R15" s="284">
        <v>1473.6842105263161</v>
      </c>
      <c r="S15" s="284">
        <v>1473.6842105263161</v>
      </c>
      <c r="T15" s="284">
        <v>1473.6842105263161</v>
      </c>
      <c r="U15" s="284">
        <v>1473.6842105263161</v>
      </c>
      <c r="V15" s="284">
        <v>1473.6842105263161</v>
      </c>
      <c r="W15" s="284">
        <v>1473.6842105263161</v>
      </c>
      <c r="DA15" s="94" t="s">
        <v>1416</v>
      </c>
    </row>
    <row r="16" spans="1:105" ht="12" customHeight="1" x14ac:dyDescent="0.25">
      <c r="A16" s="49" t="s">
        <v>1413</v>
      </c>
      <c r="B16" s="244">
        <v>0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134.35309367004879</v>
      </c>
      <c r="F18" s="243">
        <v>268.7061873400977</v>
      </c>
      <c r="G18" s="243">
        <v>0</v>
      </c>
      <c r="H18" s="243">
        <v>0</v>
      </c>
      <c r="I18" s="243">
        <v>134.35309367004879</v>
      </c>
      <c r="J18" s="243">
        <v>268.7061873400977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134.35309367004879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128.90669100520651</v>
      </c>
      <c r="D19" s="284">
        <v>0</v>
      </c>
      <c r="E19" s="284">
        <v>0</v>
      </c>
      <c r="F19" s="284">
        <v>128.90669100520651</v>
      </c>
      <c r="G19" s="284">
        <v>0</v>
      </c>
      <c r="H19" s="284">
        <v>0</v>
      </c>
      <c r="I19" s="284">
        <v>0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386.72007301561939</v>
      </c>
      <c r="Q19" s="284">
        <v>0</v>
      </c>
      <c r="R19" s="284">
        <v>0</v>
      </c>
      <c r="S19" s="284">
        <v>0</v>
      </c>
      <c r="T19" s="284">
        <v>128.90669100520651</v>
      </c>
      <c r="U19" s="284">
        <v>0</v>
      </c>
      <c r="V19" s="284">
        <v>0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0</v>
      </c>
      <c r="D20" s="244">
        <v>0</v>
      </c>
      <c r="E20" s="244">
        <v>0</v>
      </c>
      <c r="F20" s="244">
        <v>0</v>
      </c>
      <c r="G20" s="244">
        <v>0</v>
      </c>
      <c r="H20" s="244">
        <v>0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  <c r="O20" s="244">
        <v>0</v>
      </c>
      <c r="P20" s="244">
        <v>0</v>
      </c>
      <c r="Q20" s="244">
        <v>0</v>
      </c>
      <c r="R20" s="244">
        <v>0</v>
      </c>
      <c r="S20" s="244">
        <v>0</v>
      </c>
      <c r="T20" s="244">
        <v>0</v>
      </c>
      <c r="U20" s="244">
        <v>0</v>
      </c>
      <c r="V20" s="244">
        <v>0</v>
      </c>
      <c r="W20" s="244">
        <v>0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0</v>
      </c>
      <c r="F22" s="243">
        <f t="shared" si="1"/>
        <v>134.35309367004902</v>
      </c>
      <c r="G22" s="243">
        <f t="shared" si="1"/>
        <v>0</v>
      </c>
      <c r="H22" s="243">
        <f t="shared" si="1"/>
        <v>0</v>
      </c>
      <c r="I22" s="243">
        <f t="shared" si="1"/>
        <v>0</v>
      </c>
      <c r="J22" s="243">
        <f t="shared" si="1"/>
        <v>134.35309367004857</v>
      </c>
      <c r="K22" s="243">
        <f t="shared" si="1"/>
        <v>0</v>
      </c>
      <c r="L22" s="243">
        <f t="shared" si="1"/>
        <v>0</v>
      </c>
      <c r="M22" s="243">
        <f t="shared" si="1"/>
        <v>134.35309367004811</v>
      </c>
      <c r="N22" s="243">
        <f t="shared" si="1"/>
        <v>0</v>
      </c>
      <c r="O22" s="243">
        <f t="shared" si="1"/>
        <v>0</v>
      </c>
      <c r="P22" s="243">
        <f t="shared" si="1"/>
        <v>0</v>
      </c>
      <c r="Q22" s="243">
        <f t="shared" si="1"/>
        <v>134.35309367004902</v>
      </c>
      <c r="R22" s="243">
        <f t="shared" si="1"/>
        <v>0</v>
      </c>
      <c r="S22" s="243">
        <f t="shared" si="1"/>
        <v>0</v>
      </c>
      <c r="T22" s="243">
        <f t="shared" si="1"/>
        <v>0</v>
      </c>
      <c r="U22" s="243">
        <f t="shared" si="1"/>
        <v>134.35309367004879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128.90669100520654</v>
      </c>
      <c r="D23" s="284">
        <f t="shared" si="2"/>
        <v>0</v>
      </c>
      <c r="E23" s="284">
        <f t="shared" si="2"/>
        <v>0</v>
      </c>
      <c r="F23" s="284">
        <f t="shared" si="2"/>
        <v>128.90669100520654</v>
      </c>
      <c r="G23" s="284">
        <f t="shared" si="2"/>
        <v>0</v>
      </c>
      <c r="H23" s="284">
        <f t="shared" si="2"/>
        <v>0</v>
      </c>
      <c r="I23" s="284">
        <f t="shared" si="2"/>
        <v>0</v>
      </c>
      <c r="J23" s="284">
        <f t="shared" si="2"/>
        <v>128.90669100520699</v>
      </c>
      <c r="K23" s="284">
        <f t="shared" si="2"/>
        <v>0</v>
      </c>
      <c r="L23" s="284">
        <f t="shared" si="2"/>
        <v>0</v>
      </c>
      <c r="M23" s="284">
        <f t="shared" si="2"/>
        <v>128.90669100520608</v>
      </c>
      <c r="N23" s="284">
        <f t="shared" si="2"/>
        <v>0</v>
      </c>
      <c r="O23" s="284">
        <f t="shared" si="2"/>
        <v>0</v>
      </c>
      <c r="P23" s="284">
        <f t="shared" si="2"/>
        <v>0</v>
      </c>
      <c r="Q23" s="284">
        <f t="shared" si="2"/>
        <v>128.90669100520586</v>
      </c>
      <c r="R23" s="284">
        <f t="shared" si="2"/>
        <v>0</v>
      </c>
      <c r="S23" s="284">
        <f t="shared" si="2"/>
        <v>0</v>
      </c>
      <c r="T23" s="284">
        <f t="shared" si="2"/>
        <v>128.90669100520654</v>
      </c>
      <c r="U23" s="284">
        <f t="shared" si="2"/>
        <v>0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0</v>
      </c>
      <c r="D24" s="244">
        <f t="shared" si="3"/>
        <v>0</v>
      </c>
      <c r="E24" s="244">
        <f t="shared" si="3"/>
        <v>0</v>
      </c>
      <c r="F24" s="244">
        <f t="shared" si="3"/>
        <v>0</v>
      </c>
      <c r="G24" s="244">
        <f t="shared" si="3"/>
        <v>0</v>
      </c>
      <c r="H24" s="244">
        <f t="shared" si="3"/>
        <v>0</v>
      </c>
      <c r="I24" s="244">
        <f t="shared" si="3"/>
        <v>0</v>
      </c>
      <c r="J24" s="244">
        <f t="shared" si="3"/>
        <v>0</v>
      </c>
      <c r="K24" s="244">
        <f t="shared" si="3"/>
        <v>0</v>
      </c>
      <c r="L24" s="244">
        <f t="shared" si="3"/>
        <v>0</v>
      </c>
      <c r="M24" s="244">
        <f t="shared" si="3"/>
        <v>0</v>
      </c>
      <c r="N24" s="244">
        <f t="shared" si="3"/>
        <v>0</v>
      </c>
      <c r="O24" s="244">
        <f t="shared" si="3"/>
        <v>0</v>
      </c>
      <c r="P24" s="244">
        <f t="shared" si="3"/>
        <v>0</v>
      </c>
      <c r="Q24" s="244">
        <f t="shared" si="3"/>
        <v>0</v>
      </c>
      <c r="R24" s="244">
        <f t="shared" si="3"/>
        <v>0</v>
      </c>
      <c r="S24" s="244">
        <f t="shared" si="3"/>
        <v>0</v>
      </c>
      <c r="T24" s="244">
        <f t="shared" si="3"/>
        <v>0</v>
      </c>
      <c r="U24" s="244">
        <f t="shared" si="3"/>
        <v>0</v>
      </c>
      <c r="V24" s="244">
        <f t="shared" si="3"/>
        <v>0</v>
      </c>
      <c r="W24" s="244">
        <f t="shared" si="3"/>
        <v>0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213.11111111111109</v>
      </c>
      <c r="C26" s="243">
        <f t="shared" si="4"/>
        <v>242.11111111111109</v>
      </c>
      <c r="D26" s="243">
        <f t="shared" si="4"/>
        <v>173.11111111111109</v>
      </c>
      <c r="E26" s="243">
        <f t="shared" si="4"/>
        <v>108.5852047811602</v>
      </c>
      <c r="F26" s="243">
        <f t="shared" si="4"/>
        <v>190.90029845120898</v>
      </c>
      <c r="G26" s="243">
        <f t="shared" si="4"/>
        <v>325.17229845120892</v>
      </c>
      <c r="H26" s="243">
        <f t="shared" si="4"/>
        <v>343.32929845120884</v>
      </c>
      <c r="I26" s="243">
        <f t="shared" si="4"/>
        <v>141.63939212125706</v>
      </c>
      <c r="J26" s="243">
        <f t="shared" si="4"/>
        <v>234.52348579130603</v>
      </c>
      <c r="K26" s="243">
        <f t="shared" si="4"/>
        <v>667.52348579130603</v>
      </c>
      <c r="L26" s="243">
        <f t="shared" si="4"/>
        <v>819.52348579130603</v>
      </c>
      <c r="M26" s="243">
        <f t="shared" si="4"/>
        <v>807.17039212125792</v>
      </c>
      <c r="N26" s="243">
        <f t="shared" si="4"/>
        <v>988.17039212125792</v>
      </c>
      <c r="O26" s="243">
        <f t="shared" si="4"/>
        <v>1159.1703921212579</v>
      </c>
      <c r="P26" s="243">
        <f t="shared" si="4"/>
        <v>1279.4783921212579</v>
      </c>
      <c r="Q26" s="243">
        <f t="shared" si="4"/>
        <v>1091.6492984512088</v>
      </c>
      <c r="R26" s="243">
        <f t="shared" si="4"/>
        <v>861.28029845120886</v>
      </c>
      <c r="S26" s="243">
        <f t="shared" si="4"/>
        <v>560.46629845120879</v>
      </c>
      <c r="T26" s="243">
        <f t="shared" si="4"/>
        <v>521.82629845120891</v>
      </c>
      <c r="U26" s="243">
        <f t="shared" si="4"/>
        <v>342.80029845120885</v>
      </c>
      <c r="V26" s="243">
        <f t="shared" si="4"/>
        <v>383.32329845120898</v>
      </c>
      <c r="W26" s="243">
        <f t="shared" si="4"/>
        <v>440.13829845120881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64.365510526316029</v>
      </c>
      <c r="C27" s="284">
        <f t="shared" si="5"/>
        <v>190.47921052631614</v>
      </c>
      <c r="D27" s="284">
        <f t="shared" si="5"/>
        <v>276.97941052631609</v>
      </c>
      <c r="E27" s="284">
        <f t="shared" si="5"/>
        <v>339.93921052631617</v>
      </c>
      <c r="F27" s="284">
        <f t="shared" si="5"/>
        <v>167.02191052631611</v>
      </c>
      <c r="G27" s="284">
        <f t="shared" si="5"/>
        <v>264.18741052631617</v>
      </c>
      <c r="H27" s="284">
        <f t="shared" si="5"/>
        <v>294.26181052631614</v>
      </c>
      <c r="I27" s="284">
        <f t="shared" si="5"/>
        <v>705.10821052631604</v>
      </c>
      <c r="J27" s="284">
        <f t="shared" si="5"/>
        <v>689.70711952110901</v>
      </c>
      <c r="K27" s="284">
        <f t="shared" si="5"/>
        <v>596.77431952110908</v>
      </c>
      <c r="L27" s="284">
        <f t="shared" si="5"/>
        <v>732.73251952110923</v>
      </c>
      <c r="M27" s="284">
        <f t="shared" si="5"/>
        <v>948.30082851590305</v>
      </c>
      <c r="N27" s="284">
        <f t="shared" si="5"/>
        <v>963.89032851590298</v>
      </c>
      <c r="O27" s="284">
        <f t="shared" si="5"/>
        <v>406.27582851590296</v>
      </c>
      <c r="P27" s="284">
        <f t="shared" si="5"/>
        <v>95.522901531521939</v>
      </c>
      <c r="Q27" s="284">
        <f t="shared" si="5"/>
        <v>206.63421052631611</v>
      </c>
      <c r="R27" s="284">
        <f t="shared" si="5"/>
        <v>469.63521052631609</v>
      </c>
      <c r="S27" s="284">
        <f t="shared" si="5"/>
        <v>787.11921052631612</v>
      </c>
      <c r="T27" s="284">
        <f t="shared" si="5"/>
        <v>790.37271052631604</v>
      </c>
      <c r="U27" s="284">
        <f t="shared" si="5"/>
        <v>1136.4917105263162</v>
      </c>
      <c r="V27" s="284">
        <f t="shared" si="5"/>
        <v>676.48018301212733</v>
      </c>
      <c r="W27" s="284">
        <f t="shared" si="5"/>
        <v>664.90426814778266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0</v>
      </c>
      <c r="C28" s="244">
        <f t="shared" si="6"/>
        <v>0</v>
      </c>
      <c r="D28" s="244">
        <f t="shared" si="6"/>
        <v>0</v>
      </c>
      <c r="E28" s="244">
        <f t="shared" si="6"/>
        <v>0</v>
      </c>
      <c r="F28" s="244">
        <f t="shared" si="6"/>
        <v>0</v>
      </c>
      <c r="G28" s="244">
        <f t="shared" si="6"/>
        <v>0</v>
      </c>
      <c r="H28" s="244">
        <f t="shared" si="6"/>
        <v>0</v>
      </c>
      <c r="I28" s="244">
        <f t="shared" si="6"/>
        <v>0</v>
      </c>
      <c r="J28" s="244">
        <f t="shared" si="6"/>
        <v>0</v>
      </c>
      <c r="K28" s="244">
        <f t="shared" si="6"/>
        <v>0</v>
      </c>
      <c r="L28" s="244">
        <f t="shared" si="6"/>
        <v>0</v>
      </c>
      <c r="M28" s="244">
        <f t="shared" si="6"/>
        <v>0</v>
      </c>
      <c r="N28" s="244">
        <f t="shared" si="6"/>
        <v>0</v>
      </c>
      <c r="O28" s="244">
        <f t="shared" si="6"/>
        <v>0</v>
      </c>
      <c r="P28" s="244">
        <f t="shared" si="6"/>
        <v>0</v>
      </c>
      <c r="Q28" s="244">
        <f t="shared" si="6"/>
        <v>0</v>
      </c>
      <c r="R28" s="244">
        <f t="shared" si="6"/>
        <v>0</v>
      </c>
      <c r="S28" s="244">
        <f t="shared" si="6"/>
        <v>0</v>
      </c>
      <c r="T28" s="244">
        <f t="shared" si="6"/>
        <v>0</v>
      </c>
      <c r="U28" s="244">
        <f t="shared" si="6"/>
        <v>0</v>
      </c>
      <c r="V28" s="244">
        <f t="shared" si="6"/>
        <v>0</v>
      </c>
      <c r="W28" s="244">
        <f t="shared" si="6"/>
        <v>0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226.2465176268272</v>
      </c>
      <c r="C31" s="212">
        <v>207.1648323301805</v>
      </c>
      <c r="D31" s="212">
        <v>212.53619948409289</v>
      </c>
      <c r="E31" s="212">
        <v>224.0165950128976</v>
      </c>
      <c r="F31" s="212">
        <v>241.3438521066208</v>
      </c>
      <c r="G31" s="212">
        <v>214.12321582115209</v>
      </c>
      <c r="H31" s="212">
        <v>208.463456577816</v>
      </c>
      <c r="I31" s="212">
        <v>210.413241616509</v>
      </c>
      <c r="J31" s="212">
        <v>215.2428202923474</v>
      </c>
      <c r="K31" s="212">
        <v>186.60644883920889</v>
      </c>
      <c r="L31" s="212">
        <v>163.46500429922611</v>
      </c>
      <c r="M31" s="212">
        <v>121.53723129836629</v>
      </c>
      <c r="N31" s="212">
        <v>104.24144453998279</v>
      </c>
      <c r="O31" s="212">
        <v>131.42717110920029</v>
      </c>
      <c r="P31" s="212">
        <v>163.50146173688731</v>
      </c>
      <c r="Q31" s="212">
        <v>146.98968185726571</v>
      </c>
      <c r="R31" s="212">
        <v>148.30550300945831</v>
      </c>
      <c r="S31" s="212">
        <v>157.38865004299231</v>
      </c>
      <c r="T31" s="212">
        <v>152.54419604471201</v>
      </c>
      <c r="U31" s="212">
        <v>147.15898538263119</v>
      </c>
      <c r="V31" s="212">
        <v>168.65460017196901</v>
      </c>
      <c r="W31" s="212">
        <v>166.4085124677558</v>
      </c>
      <c r="DA31" s="109" t="s">
        <v>1421</v>
      </c>
    </row>
    <row r="32" spans="1:105" ht="12" customHeight="1" x14ac:dyDescent="0.25">
      <c r="A32" s="24" t="s">
        <v>30</v>
      </c>
      <c r="B32" s="215">
        <v>32.36001719690455</v>
      </c>
      <c r="C32" s="215">
        <v>33.976268271711092</v>
      </c>
      <c r="D32" s="215">
        <v>33.419346517626821</v>
      </c>
      <c r="E32" s="215">
        <v>34.55864144453998</v>
      </c>
      <c r="F32" s="215">
        <v>39.088993981083412</v>
      </c>
      <c r="G32" s="215">
        <v>35.670937231298367</v>
      </c>
      <c r="H32" s="215">
        <v>38.81031814273431</v>
      </c>
      <c r="I32" s="215">
        <v>33.314703353396389</v>
      </c>
      <c r="J32" s="215">
        <v>28.068701633705931</v>
      </c>
      <c r="K32" s="215">
        <v>14.55907136715391</v>
      </c>
      <c r="L32" s="215">
        <v>16.778933791917449</v>
      </c>
      <c r="M32" s="215">
        <v>7.4601891659501263</v>
      </c>
      <c r="N32" s="215">
        <v>0.12373172828890799</v>
      </c>
      <c r="O32" s="215">
        <v>0.12373172828890799</v>
      </c>
      <c r="P32" s="215">
        <v>2.2175408426483232</v>
      </c>
      <c r="Q32" s="215">
        <v>3.6794496990541701</v>
      </c>
      <c r="R32" s="215">
        <v>0</v>
      </c>
      <c r="S32" s="215">
        <v>2.9797936371453142</v>
      </c>
      <c r="T32" s="215">
        <v>13.613843508168531</v>
      </c>
      <c r="U32" s="215">
        <v>17.198968185726571</v>
      </c>
      <c r="V32" s="215">
        <v>14.00447119518487</v>
      </c>
      <c r="W32" s="215">
        <v>40.104557179707648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177.0000859845228</v>
      </c>
      <c r="C33" s="206">
        <f t="shared" si="7"/>
        <v>155.35159071367147</v>
      </c>
      <c r="D33" s="206">
        <f t="shared" si="7"/>
        <v>160.97411865864143</v>
      </c>
      <c r="E33" s="206">
        <f t="shared" si="7"/>
        <v>166.17523645743762</v>
      </c>
      <c r="F33" s="206">
        <f t="shared" si="7"/>
        <v>178.95305245055891</v>
      </c>
      <c r="G33" s="206">
        <f t="shared" si="7"/>
        <v>155.24600171969041</v>
      </c>
      <c r="H33" s="206">
        <f t="shared" si="7"/>
        <v>147.10610490111782</v>
      </c>
      <c r="I33" s="206">
        <f t="shared" si="7"/>
        <v>147.69664660361133</v>
      </c>
      <c r="J33" s="206">
        <f t="shared" si="7"/>
        <v>154.89165950128981</v>
      </c>
      <c r="K33" s="206">
        <f t="shared" si="7"/>
        <v>140.99742046431641</v>
      </c>
      <c r="L33" s="206">
        <f t="shared" si="7"/>
        <v>115.43542562338779</v>
      </c>
      <c r="M33" s="206">
        <f t="shared" si="7"/>
        <v>93.345227858985368</v>
      </c>
      <c r="N33" s="206">
        <f t="shared" si="7"/>
        <v>89.829922613929483</v>
      </c>
      <c r="O33" s="206">
        <f t="shared" si="7"/>
        <v>114.02527944969907</v>
      </c>
      <c r="P33" s="206">
        <f t="shared" si="7"/>
        <v>134.22269991401544</v>
      </c>
      <c r="Q33" s="206">
        <f t="shared" si="7"/>
        <v>108.22854686156492</v>
      </c>
      <c r="R33" s="206">
        <f t="shared" si="7"/>
        <v>107.71599312123817</v>
      </c>
      <c r="S33" s="206">
        <f t="shared" si="7"/>
        <v>97.823129836629391</v>
      </c>
      <c r="T33" s="206">
        <f t="shared" si="7"/>
        <v>71.648237317282877</v>
      </c>
      <c r="U33" s="206">
        <f t="shared" si="7"/>
        <v>58.914273430782458</v>
      </c>
      <c r="V33" s="206">
        <f t="shared" si="7"/>
        <v>66.093207222699903</v>
      </c>
      <c r="W33" s="206">
        <f t="shared" si="7"/>
        <v>27.607136715391228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1.129750644883921</v>
      </c>
      <c r="M35" s="206">
        <v>1.129750644883921</v>
      </c>
      <c r="N35" s="206">
        <v>1.129750644883921</v>
      </c>
      <c r="O35" s="206">
        <v>1.129750644883921</v>
      </c>
      <c r="P35" s="206">
        <v>1.129750644883921</v>
      </c>
      <c r="Q35" s="206">
        <v>1.129750644883921</v>
      </c>
      <c r="R35" s="206">
        <v>1.129750644883921</v>
      </c>
      <c r="S35" s="206">
        <v>0.42476354256233878</v>
      </c>
      <c r="T35" s="206">
        <v>0.44282029234737752</v>
      </c>
      <c r="U35" s="206">
        <v>0.49028374892519339</v>
      </c>
      <c r="V35" s="206">
        <v>0.8066208082545141</v>
      </c>
      <c r="W35" s="206">
        <v>0.73774720550300943</v>
      </c>
      <c r="DA35" s="71" t="s">
        <v>1424</v>
      </c>
    </row>
    <row r="36" spans="1:105" ht="12" customHeight="1" x14ac:dyDescent="0.25">
      <c r="A36" s="18" t="s">
        <v>69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3.0708512467755802</v>
      </c>
      <c r="O36" s="206">
        <v>1.0201203783318999</v>
      </c>
      <c r="P36" s="206">
        <v>1.0223559759243339</v>
      </c>
      <c r="Q36" s="206">
        <v>2.0513327601031812</v>
      </c>
      <c r="R36" s="206">
        <v>2.0503869303525359</v>
      </c>
      <c r="S36" s="206">
        <v>1.6619948409286329</v>
      </c>
      <c r="T36" s="206">
        <v>1.3946689595872741</v>
      </c>
      <c r="U36" s="206">
        <v>1.8604471195184871</v>
      </c>
      <c r="V36" s="206">
        <v>2.2224419604471199</v>
      </c>
      <c r="W36" s="206">
        <v>4.9701633705932924</v>
      </c>
      <c r="DA36" s="71" t="s">
        <v>1425</v>
      </c>
    </row>
    <row r="37" spans="1:105" ht="12" customHeight="1" x14ac:dyDescent="0.25">
      <c r="A37" s="18" t="s">
        <v>70</v>
      </c>
      <c r="B37" s="206">
        <v>67.54892519346518</v>
      </c>
      <c r="C37" s="206">
        <v>52.110490111779868</v>
      </c>
      <c r="D37" s="206">
        <v>53.075494411006019</v>
      </c>
      <c r="E37" s="206">
        <v>59.829062768701633</v>
      </c>
      <c r="F37" s="206">
        <v>65.620636285468606</v>
      </c>
      <c r="G37" s="206">
        <v>35.703611349957008</v>
      </c>
      <c r="H37" s="206">
        <v>33.773688736027523</v>
      </c>
      <c r="I37" s="206">
        <v>36.693035253654337</v>
      </c>
      <c r="J37" s="206">
        <v>36.901805674978498</v>
      </c>
      <c r="K37" s="206">
        <v>29.217540842648319</v>
      </c>
      <c r="L37" s="206">
        <v>24.26079105760963</v>
      </c>
      <c r="M37" s="206">
        <v>14.59054170249355</v>
      </c>
      <c r="N37" s="206">
        <v>12.66190885640585</v>
      </c>
      <c r="O37" s="206">
        <v>7.7588993981083414</v>
      </c>
      <c r="P37" s="206">
        <v>6.8018916595012886</v>
      </c>
      <c r="Q37" s="206">
        <v>7.8092863284608756</v>
      </c>
      <c r="R37" s="206">
        <v>9.7064488392089405</v>
      </c>
      <c r="S37" s="206">
        <v>11.93447979363714</v>
      </c>
      <c r="T37" s="206">
        <v>14.02768701633706</v>
      </c>
      <c r="U37" s="206">
        <v>14.82433361994841</v>
      </c>
      <c r="V37" s="206">
        <v>13.00584694754944</v>
      </c>
      <c r="W37" s="206">
        <v>12.179105760963029</v>
      </c>
      <c r="DA37" s="71" t="s">
        <v>1426</v>
      </c>
    </row>
    <row r="38" spans="1:105" ht="12" customHeight="1" x14ac:dyDescent="0.25">
      <c r="A38" s="18" t="s">
        <v>34</v>
      </c>
      <c r="B38" s="206">
        <v>109.4511607910576</v>
      </c>
      <c r="C38" s="206">
        <v>103.2411006018916</v>
      </c>
      <c r="D38" s="206">
        <v>107.8986242476354</v>
      </c>
      <c r="E38" s="206">
        <v>106.346173688736</v>
      </c>
      <c r="F38" s="206">
        <v>113.33241616509029</v>
      </c>
      <c r="G38" s="206">
        <v>119.5423903697334</v>
      </c>
      <c r="H38" s="206">
        <v>113.33241616509029</v>
      </c>
      <c r="I38" s="206">
        <v>111.003611349957</v>
      </c>
      <c r="J38" s="206">
        <v>117.9898538263113</v>
      </c>
      <c r="K38" s="206">
        <v>111.7798796216681</v>
      </c>
      <c r="L38" s="206">
        <v>90.044883920894236</v>
      </c>
      <c r="M38" s="206">
        <v>77.624935511607902</v>
      </c>
      <c r="N38" s="206">
        <v>72.967411865864136</v>
      </c>
      <c r="O38" s="206">
        <v>104.11650902837491</v>
      </c>
      <c r="P38" s="206">
        <v>125.2687016337059</v>
      </c>
      <c r="Q38" s="206">
        <v>97.238177128116945</v>
      </c>
      <c r="R38" s="206">
        <v>94.829406706792767</v>
      </c>
      <c r="S38" s="206">
        <v>83.80189165950128</v>
      </c>
      <c r="T38" s="206">
        <v>55.783061049011167</v>
      </c>
      <c r="U38" s="206">
        <v>41.73920894239037</v>
      </c>
      <c r="V38" s="206">
        <v>50.058297506448831</v>
      </c>
      <c r="W38" s="206">
        <v>9.7201203783319006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0</v>
      </c>
      <c r="C39" s="206">
        <f t="shared" si="8"/>
        <v>0</v>
      </c>
      <c r="D39" s="206">
        <f t="shared" si="8"/>
        <v>0</v>
      </c>
      <c r="E39" s="206">
        <f t="shared" si="8"/>
        <v>0</v>
      </c>
      <c r="F39" s="206">
        <f t="shared" si="8"/>
        <v>0</v>
      </c>
      <c r="G39" s="206">
        <f t="shared" si="8"/>
        <v>0</v>
      </c>
      <c r="H39" s="206">
        <f t="shared" si="8"/>
        <v>0</v>
      </c>
      <c r="I39" s="206">
        <f t="shared" si="8"/>
        <v>0</v>
      </c>
      <c r="J39" s="206">
        <f t="shared" si="8"/>
        <v>0</v>
      </c>
      <c r="K39" s="206">
        <f t="shared" si="8"/>
        <v>0</v>
      </c>
      <c r="L39" s="206">
        <f t="shared" si="8"/>
        <v>0</v>
      </c>
      <c r="M39" s="206">
        <f t="shared" si="8"/>
        <v>0</v>
      </c>
      <c r="N39" s="206">
        <f t="shared" si="8"/>
        <v>0</v>
      </c>
      <c r="O39" s="206">
        <f t="shared" si="8"/>
        <v>0</v>
      </c>
      <c r="P39" s="206">
        <f t="shared" si="8"/>
        <v>0</v>
      </c>
      <c r="Q39" s="206">
        <f t="shared" si="8"/>
        <v>0</v>
      </c>
      <c r="R39" s="206">
        <f t="shared" si="8"/>
        <v>0</v>
      </c>
      <c r="S39" s="206">
        <f t="shared" si="8"/>
        <v>0</v>
      </c>
      <c r="T39" s="206">
        <f t="shared" si="8"/>
        <v>0</v>
      </c>
      <c r="U39" s="206">
        <f t="shared" si="8"/>
        <v>0</v>
      </c>
      <c r="V39" s="206">
        <f t="shared" si="8"/>
        <v>0</v>
      </c>
      <c r="W39" s="206">
        <f t="shared" si="8"/>
        <v>0</v>
      </c>
      <c r="DA39" s="71"/>
    </row>
    <row r="40" spans="1:105" ht="12" customHeight="1" x14ac:dyDescent="0.25">
      <c r="A40" s="18" t="s">
        <v>72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0.9792777300085983</v>
      </c>
      <c r="C42" s="206">
        <f t="shared" si="9"/>
        <v>2.1018056749785039</v>
      </c>
      <c r="D42" s="206">
        <f t="shared" si="9"/>
        <v>2.1496130696474629</v>
      </c>
      <c r="E42" s="206">
        <f t="shared" si="9"/>
        <v>5.3979363714531363</v>
      </c>
      <c r="F42" s="206">
        <f t="shared" si="9"/>
        <v>4.7291487532244192</v>
      </c>
      <c r="G42" s="206">
        <f t="shared" si="9"/>
        <v>4.2036973344797932</v>
      </c>
      <c r="H42" s="206">
        <f t="shared" si="9"/>
        <v>3.2005159071367149</v>
      </c>
      <c r="I42" s="206">
        <f t="shared" si="9"/>
        <v>10.05537403267412</v>
      </c>
      <c r="J42" s="206">
        <f t="shared" si="9"/>
        <v>12.420034393809109</v>
      </c>
      <c r="K42" s="206">
        <f t="shared" si="9"/>
        <v>13.8530524505589</v>
      </c>
      <c r="L42" s="206">
        <f t="shared" si="9"/>
        <v>15.429492691315559</v>
      </c>
      <c r="M42" s="206">
        <f t="shared" si="9"/>
        <v>7.4042132416165094</v>
      </c>
      <c r="N42" s="206">
        <f t="shared" si="9"/>
        <v>3.3677558039552871</v>
      </c>
      <c r="O42" s="206">
        <f t="shared" si="9"/>
        <v>5.3263112639724843</v>
      </c>
      <c r="P42" s="206">
        <f t="shared" si="9"/>
        <v>14.16354256233878</v>
      </c>
      <c r="Q42" s="206">
        <f t="shared" si="9"/>
        <v>22.35597592433362</v>
      </c>
      <c r="R42" s="206">
        <f t="shared" si="9"/>
        <v>27.347893379191749</v>
      </c>
      <c r="S42" s="206">
        <f t="shared" si="9"/>
        <v>41.55674978503869</v>
      </c>
      <c r="T42" s="206">
        <f t="shared" si="9"/>
        <v>52.468271711092001</v>
      </c>
      <c r="U42" s="206">
        <f t="shared" si="9"/>
        <v>56.197850386930362</v>
      </c>
      <c r="V42" s="206">
        <f t="shared" si="9"/>
        <v>72.690799656061913</v>
      </c>
      <c r="W42" s="206">
        <f t="shared" si="9"/>
        <v>82.673000859845232</v>
      </c>
      <c r="DA42" s="71"/>
    </row>
    <row r="43" spans="1:105" ht="12" customHeight="1" x14ac:dyDescent="0.25">
      <c r="A43" s="18" t="s">
        <v>73</v>
      </c>
      <c r="B43" s="206">
        <v>0.9792777300085983</v>
      </c>
      <c r="C43" s="206">
        <v>2.1018056749785039</v>
      </c>
      <c r="D43" s="206">
        <v>2.1496130696474629</v>
      </c>
      <c r="E43" s="206">
        <v>5.3979363714531363</v>
      </c>
      <c r="F43" s="206">
        <v>4.7291487532244192</v>
      </c>
      <c r="G43" s="206">
        <v>4.2036973344797932</v>
      </c>
      <c r="H43" s="206">
        <v>3.2005159071367149</v>
      </c>
      <c r="I43" s="206">
        <v>10.05537403267412</v>
      </c>
      <c r="J43" s="206">
        <v>12.420034393809109</v>
      </c>
      <c r="K43" s="206">
        <v>13.8530524505589</v>
      </c>
      <c r="L43" s="206">
        <v>15.429492691315559</v>
      </c>
      <c r="M43" s="206">
        <v>7.4042132416165094</v>
      </c>
      <c r="N43" s="206">
        <v>3.3677558039552871</v>
      </c>
      <c r="O43" s="206">
        <v>5.3263112639724843</v>
      </c>
      <c r="P43" s="206">
        <v>14.16354256233878</v>
      </c>
      <c r="Q43" s="206">
        <v>22.35597592433362</v>
      </c>
      <c r="R43" s="206">
        <v>27.347893379191749</v>
      </c>
      <c r="S43" s="206">
        <v>41.55674978503869</v>
      </c>
      <c r="T43" s="206">
        <v>52.468271711092001</v>
      </c>
      <c r="U43" s="206">
        <v>56.197850386930362</v>
      </c>
      <c r="V43" s="206">
        <v>72.60687876182287</v>
      </c>
      <c r="W43" s="206">
        <v>82.479449699054172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8.3920894239036967E-2</v>
      </c>
      <c r="W45" s="206">
        <v>0.19355116079105761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1436</v>
      </c>
    </row>
    <row r="50" spans="1:105" ht="12" customHeight="1" x14ac:dyDescent="0.25">
      <c r="A50" s="21" t="s">
        <v>38</v>
      </c>
      <c r="B50" s="209">
        <v>15.90713671539123</v>
      </c>
      <c r="C50" s="209">
        <v>15.735167669819431</v>
      </c>
      <c r="D50" s="209">
        <v>15.99312123817713</v>
      </c>
      <c r="E50" s="209">
        <v>17.884780739466891</v>
      </c>
      <c r="F50" s="209">
        <v>18.572656921754081</v>
      </c>
      <c r="G50" s="209">
        <v>19.00257953568358</v>
      </c>
      <c r="H50" s="209">
        <v>19.346517626827168</v>
      </c>
      <c r="I50" s="209">
        <v>19.346517626827168</v>
      </c>
      <c r="J50" s="209">
        <v>19.86242476354256</v>
      </c>
      <c r="K50" s="209">
        <v>17.19690455717971</v>
      </c>
      <c r="L50" s="209">
        <v>15.82115219260533</v>
      </c>
      <c r="M50" s="209">
        <v>13.32760103181427</v>
      </c>
      <c r="N50" s="209">
        <v>10.920034393809109</v>
      </c>
      <c r="O50" s="209">
        <v>11.951848667239901</v>
      </c>
      <c r="P50" s="209">
        <v>12.89767841788478</v>
      </c>
      <c r="Q50" s="209">
        <v>12.725709372312981</v>
      </c>
      <c r="R50" s="209">
        <v>13.24161650902837</v>
      </c>
      <c r="S50" s="209">
        <v>15.02897678417885</v>
      </c>
      <c r="T50" s="209">
        <v>14.81384350816853</v>
      </c>
      <c r="U50" s="209">
        <v>14.847893379191749</v>
      </c>
      <c r="V50" s="209">
        <v>15.866122098022361</v>
      </c>
      <c r="W50" s="209">
        <v>16.023817712811692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226.2465176268272</v>
      </c>
      <c r="C51" s="286">
        <f t="shared" si="10"/>
        <v>207.1648323301805</v>
      </c>
      <c r="D51" s="286">
        <f t="shared" si="10"/>
        <v>212.536199484093</v>
      </c>
      <c r="E51" s="286">
        <f t="shared" si="10"/>
        <v>224.01659501289771</v>
      </c>
      <c r="F51" s="286">
        <f t="shared" si="10"/>
        <v>241.34385210662083</v>
      </c>
      <c r="G51" s="286">
        <f t="shared" si="10"/>
        <v>214.12321582115214</v>
      </c>
      <c r="H51" s="286">
        <f t="shared" si="10"/>
        <v>208.46345657781595</v>
      </c>
      <c r="I51" s="286">
        <f t="shared" si="10"/>
        <v>210.41324161650908</v>
      </c>
      <c r="J51" s="286">
        <f t="shared" si="10"/>
        <v>215.24282029234743</v>
      </c>
      <c r="K51" s="286">
        <f t="shared" si="10"/>
        <v>186.60644883920892</v>
      </c>
      <c r="L51" s="286">
        <f t="shared" si="10"/>
        <v>163.46500429922614</v>
      </c>
      <c r="M51" s="286">
        <f t="shared" si="10"/>
        <v>121.53723129836629</v>
      </c>
      <c r="N51" s="286">
        <f t="shared" si="10"/>
        <v>104.24144453998275</v>
      </c>
      <c r="O51" s="286">
        <f t="shared" si="10"/>
        <v>131.42717110920034</v>
      </c>
      <c r="P51" s="286">
        <f t="shared" si="10"/>
        <v>163.50146173688734</v>
      </c>
      <c r="Q51" s="286">
        <f t="shared" si="10"/>
        <v>146.98968185726568</v>
      </c>
      <c r="R51" s="286">
        <f t="shared" si="10"/>
        <v>148.30550300945828</v>
      </c>
      <c r="S51" s="286">
        <f t="shared" si="10"/>
        <v>157.38865004299225</v>
      </c>
      <c r="T51" s="286">
        <f t="shared" si="10"/>
        <v>152.54419604471201</v>
      </c>
      <c r="U51" s="286">
        <f t="shared" si="10"/>
        <v>147.15898538263119</v>
      </c>
      <c r="V51" s="286">
        <f t="shared" si="10"/>
        <v>168.65460017196904</v>
      </c>
      <c r="W51" s="286">
        <f t="shared" si="10"/>
        <v>166.4085124677558</v>
      </c>
      <c r="DA51" s="118"/>
    </row>
    <row r="52" spans="1:105" ht="12" customHeight="1" x14ac:dyDescent="0.25">
      <c r="A52" s="51" t="s">
        <v>49</v>
      </c>
      <c r="B52" s="243">
        <f>NMM_fec!B5</f>
        <v>132.11099999999999</v>
      </c>
      <c r="C52" s="243">
        <f>NMM_fec!C5</f>
        <v>125.6403292643562</v>
      </c>
      <c r="D52" s="243">
        <f>NMM_fec!D5</f>
        <v>134.84980463210769</v>
      </c>
      <c r="E52" s="243">
        <f>NMM_fec!E5</f>
        <v>150.48142169486911</v>
      </c>
      <c r="F52" s="243">
        <f>NMM_fec!F5</f>
        <v>155.3274816257466</v>
      </c>
      <c r="G52" s="243">
        <f>NMM_fec!G5</f>
        <v>137.5347137458954</v>
      </c>
      <c r="H52" s="243">
        <f>NMM_fec!H5</f>
        <v>134.54141546508541</v>
      </c>
      <c r="I52" s="243">
        <f>NMM_fec!I5</f>
        <v>161.99437466187609</v>
      </c>
      <c r="J52" s="243">
        <f>NMM_fec!J5</f>
        <v>171.09093888349199</v>
      </c>
      <c r="K52" s="243">
        <f>NMM_fec!K5</f>
        <v>135.14134985413929</v>
      </c>
      <c r="L52" s="243">
        <f>NMM_fec!L5</f>
        <v>121.332902644057</v>
      </c>
      <c r="M52" s="243">
        <f>NMM_fec!M5</f>
        <v>104.1316318346183</v>
      </c>
      <c r="N52" s="243">
        <f>NMM_fec!N5</f>
        <v>87.954051247265184</v>
      </c>
      <c r="O52" s="243">
        <f>NMM_fec!O5</f>
        <v>76.680126052988072</v>
      </c>
      <c r="P52" s="243">
        <f>NMM_fec!P5</f>
        <v>68.290921813626198</v>
      </c>
      <c r="Q52" s="243">
        <f>NMM_fec!Q5</f>
        <v>70.241909433048974</v>
      </c>
      <c r="R52" s="243">
        <f>NMM_fec!R5</f>
        <v>88.805870041145482</v>
      </c>
      <c r="S52" s="243">
        <f>NMM_fec!S5</f>
        <v>116.26687698469</v>
      </c>
      <c r="T52" s="243">
        <f>NMM_fec!T5</f>
        <v>115.6766222558055</v>
      </c>
      <c r="U52" s="243">
        <f>NMM_fec!U5</f>
        <v>128.67224359650641</v>
      </c>
      <c r="V52" s="243">
        <f>NMM_fec!V5</f>
        <v>125.033459484009</v>
      </c>
      <c r="W52" s="243">
        <f>NMM_fec!W5</f>
        <v>121.6516998401743</v>
      </c>
      <c r="DA52" s="83"/>
    </row>
    <row r="53" spans="1:105" ht="12" customHeight="1" x14ac:dyDescent="0.25">
      <c r="A53" s="99" t="s">
        <v>50</v>
      </c>
      <c r="B53" s="284">
        <f>NMM_fec!B48</f>
        <v>94.135517626827195</v>
      </c>
      <c r="C53" s="284">
        <f>NMM_fec!C48</f>
        <v>81.524503065824305</v>
      </c>
      <c r="D53" s="284">
        <f>NMM_fec!D48</f>
        <v>77.686394851985298</v>
      </c>
      <c r="E53" s="284">
        <f>NMM_fec!E48</f>
        <v>73.535173318028612</v>
      </c>
      <c r="F53" s="284">
        <f>NMM_fec!F48</f>
        <v>86.01637048087423</v>
      </c>
      <c r="G53" s="284">
        <f>NMM_fec!G48</f>
        <v>76.588502075256756</v>
      </c>
      <c r="H53" s="284">
        <f>NMM_fec!H48</f>
        <v>73.92204111273054</v>
      </c>
      <c r="I53" s="284">
        <f>NMM_fec!I48</f>
        <v>48.418866954633003</v>
      </c>
      <c r="J53" s="284">
        <f>NMM_fec!J48</f>
        <v>44.151881408855438</v>
      </c>
      <c r="K53" s="284">
        <f>NMM_fec!K48</f>
        <v>51.465098985069638</v>
      </c>
      <c r="L53" s="284">
        <f>NMM_fec!L48</f>
        <v>42.132101655169137</v>
      </c>
      <c r="M53" s="284">
        <f>NMM_fec!M48</f>
        <v>17.40559946374799</v>
      </c>
      <c r="N53" s="284">
        <f>NMM_fec!N48</f>
        <v>16.287393292717571</v>
      </c>
      <c r="O53" s="284">
        <f>NMM_fec!O48</f>
        <v>54.747045056212272</v>
      </c>
      <c r="P53" s="284">
        <f>NMM_fec!P48</f>
        <v>95.210539923261138</v>
      </c>
      <c r="Q53" s="284">
        <f>NMM_fec!Q48</f>
        <v>76.74777242421672</v>
      </c>
      <c r="R53" s="284">
        <f>NMM_fec!R48</f>
        <v>59.49963296831281</v>
      </c>
      <c r="S53" s="284">
        <f>NMM_fec!S48</f>
        <v>41.12177305830226</v>
      </c>
      <c r="T53" s="284">
        <f>NMM_fec!T48</f>
        <v>36.867573788906512</v>
      </c>
      <c r="U53" s="284">
        <f>NMM_fec!U48</f>
        <v>18.486741786124789</v>
      </c>
      <c r="V53" s="284">
        <f>NMM_fec!V48</f>
        <v>43.621140687960022</v>
      </c>
      <c r="W53" s="284">
        <f>NMM_fec!W48</f>
        <v>44.756812627581503</v>
      </c>
      <c r="DA53" s="94"/>
    </row>
    <row r="54" spans="1:105" ht="12" customHeight="1" x14ac:dyDescent="0.25">
      <c r="A54" s="52" t="s">
        <v>51</v>
      </c>
      <c r="B54" s="244">
        <f>NMM_fec!B99</f>
        <v>0</v>
      </c>
      <c r="C54" s="244">
        <f>NMM_fec!C99</f>
        <v>0</v>
      </c>
      <c r="D54" s="244">
        <f>NMM_fec!D99</f>
        <v>0</v>
      </c>
      <c r="E54" s="244">
        <f>NMM_fec!E99</f>
        <v>0</v>
      </c>
      <c r="F54" s="244">
        <f>NMM_fec!F99</f>
        <v>0</v>
      </c>
      <c r="G54" s="244">
        <f>NMM_fec!G99</f>
        <v>0</v>
      </c>
      <c r="H54" s="244">
        <f>NMM_fec!H99</f>
        <v>0</v>
      </c>
      <c r="I54" s="244">
        <f>NMM_fec!I99</f>
        <v>0</v>
      </c>
      <c r="J54" s="244">
        <f>NMM_fec!J99</f>
        <v>0</v>
      </c>
      <c r="K54" s="244">
        <f>NMM_fec!K99</f>
        <v>0</v>
      </c>
      <c r="L54" s="244">
        <f>NMM_fec!L99</f>
        <v>0</v>
      </c>
      <c r="M54" s="244">
        <f>NMM_fec!M99</f>
        <v>0</v>
      </c>
      <c r="N54" s="244">
        <f>NMM_fec!N99</f>
        <v>0</v>
      </c>
      <c r="O54" s="244">
        <f>NMM_fec!O99</f>
        <v>0</v>
      </c>
      <c r="P54" s="244">
        <f>NMM_fec!P99</f>
        <v>0</v>
      </c>
      <c r="Q54" s="244">
        <f>NMM_fec!Q99</f>
        <v>0</v>
      </c>
      <c r="R54" s="244">
        <f>NMM_fec!R99</f>
        <v>0</v>
      </c>
      <c r="S54" s="244">
        <f>NMM_fec!S99</f>
        <v>0</v>
      </c>
      <c r="T54" s="244">
        <f>NMM_fec!T99</f>
        <v>0</v>
      </c>
      <c r="U54" s="244">
        <f>NMM_fec!U99</f>
        <v>0</v>
      </c>
      <c r="V54" s="244">
        <f>NMM_fec!V99</f>
        <v>0</v>
      </c>
      <c r="W54" s="244">
        <f>NMM_fec!W99</f>
        <v>0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1593.8959053788763</v>
      </c>
      <c r="C56" s="205">
        <f t="shared" si="11"/>
        <v>1511.2878315996254</v>
      </c>
      <c r="D56" s="205">
        <f t="shared" si="11"/>
        <v>1561.014299234409</v>
      </c>
      <c r="E56" s="205">
        <f t="shared" si="11"/>
        <v>1585.5911905946482</v>
      </c>
      <c r="F56" s="205">
        <f t="shared" si="11"/>
        <v>1721.9750845619001</v>
      </c>
      <c r="G56" s="205">
        <f t="shared" si="11"/>
        <v>1622.2325004559823</v>
      </c>
      <c r="H56" s="205">
        <f t="shared" si="11"/>
        <v>1634.8218107577572</v>
      </c>
      <c r="I56" s="205">
        <f t="shared" si="11"/>
        <v>1628.3160628150363</v>
      </c>
      <c r="J56" s="205">
        <f t="shared" si="11"/>
        <v>1647.5691271976111</v>
      </c>
      <c r="K56" s="205">
        <f t="shared" si="11"/>
        <v>1374.5776028278351</v>
      </c>
      <c r="L56" s="205">
        <f t="shared" si="11"/>
        <v>1148.3933053965077</v>
      </c>
      <c r="M56" s="205">
        <f t="shared" si="11"/>
        <v>968.91917027476666</v>
      </c>
      <c r="N56" s="205">
        <f t="shared" si="11"/>
        <v>881.77371847726226</v>
      </c>
      <c r="O56" s="205">
        <f t="shared" si="11"/>
        <v>1226.1433363972656</v>
      </c>
      <c r="P56" s="205">
        <f t="shared" si="11"/>
        <v>1579.1328496529541</v>
      </c>
      <c r="Q56" s="205">
        <f t="shared" si="11"/>
        <v>1399.355849357725</v>
      </c>
      <c r="R56" s="205">
        <f t="shared" si="11"/>
        <v>1394.0533096533359</v>
      </c>
      <c r="S56" s="205">
        <f t="shared" si="11"/>
        <v>1432.5294822803176</v>
      </c>
      <c r="T56" s="205">
        <f t="shared" si="11"/>
        <v>1303.7558417635414</v>
      </c>
      <c r="U56" s="205">
        <f t="shared" si="11"/>
        <v>1241.9393372426048</v>
      </c>
      <c r="V56" s="205">
        <f t="shared" si="11"/>
        <v>1386.4166371141139</v>
      </c>
      <c r="W56" s="205">
        <f t="shared" si="11"/>
        <v>1330.6525662125027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791.14810537887638</v>
      </c>
      <c r="C57" s="215">
        <f>(NMM_emi!C5-NMM_emi!C46)+(NMM_emi!C48-NMM_emi!C97)+(NMM_emi!C99-NMM_emi!C128)</f>
        <v>724.60833159962544</v>
      </c>
      <c r="D57" s="215">
        <f>(NMM_emi!D5-NMM_emi!D46)+(NMM_emi!D48-NMM_emi!D97)+(NMM_emi!D99-NMM_emi!D128)</f>
        <v>742.01499923440895</v>
      </c>
      <c r="E57" s="215">
        <f>(NMM_emi!E5-NMM_emi!E46)+(NMM_emi!E48-NMM_emi!E97)+(NMM_emi!E99-NMM_emi!E128)</f>
        <v>764.12529059464828</v>
      </c>
      <c r="F57" s="215">
        <f>(NMM_emi!F5-NMM_emi!F46)+(NMM_emi!F48-NMM_emi!F97)+(NMM_emi!F99-NMM_emi!F128)</f>
        <v>837.02808456189996</v>
      </c>
      <c r="G57" s="215">
        <f>(NMM_emi!G5-NMM_emi!G46)+(NMM_emi!G48-NMM_emi!G97)+(NMM_emi!G99-NMM_emi!G128)</f>
        <v>761.75890045598226</v>
      </c>
      <c r="H57" s="215">
        <f>(NMM_emi!H5-NMM_emi!H46)+(NMM_emi!H48-NMM_emi!H97)+(NMM_emi!H99-NMM_emi!H128)</f>
        <v>732.4492107577571</v>
      </c>
      <c r="I57" s="215">
        <f>(NMM_emi!I5-NMM_emi!I46)+(NMM_emi!I48-NMM_emi!I97)+(NMM_emi!I99-NMM_emi!I128)</f>
        <v>729.99656281503621</v>
      </c>
      <c r="J57" s="215">
        <f>(NMM_emi!J5-NMM_emi!J46)+(NMM_emi!J48-NMM_emi!J97)+(NMM_emi!J99-NMM_emi!J128)</f>
        <v>746.56512719761099</v>
      </c>
      <c r="K57" s="215">
        <f>(NMM_emi!K5-NMM_emi!K46)+(NMM_emi!K48-NMM_emi!K97)+(NMM_emi!K99-NMM_emi!K128)</f>
        <v>647.84050282783517</v>
      </c>
      <c r="L57" s="215">
        <f>(NMM_emi!L5-NMM_emi!L46)+(NMM_emi!L48-NMM_emi!L97)+(NMM_emi!L99-NMM_emi!L128)</f>
        <v>558.4113053965076</v>
      </c>
      <c r="M57" s="215">
        <f>(NMM_emi!M5-NMM_emi!M46)+(NMM_emi!M48-NMM_emi!M97)+(NMM_emi!M99-NMM_emi!M128)</f>
        <v>397.09267027476659</v>
      </c>
      <c r="N57" s="215">
        <f>(NMM_emi!N5-NMM_emi!N46)+(NMM_emi!N48-NMM_emi!N97)+(NMM_emi!N99-NMM_emi!N128)</f>
        <v>354.13051847726229</v>
      </c>
      <c r="O57" s="215">
        <f>(NMM_emi!O5-NMM_emi!O46)+(NMM_emi!O48-NMM_emi!O97)+(NMM_emi!O99-NMM_emi!O128)</f>
        <v>460.95923639726567</v>
      </c>
      <c r="P57" s="215">
        <f>(NMM_emi!P5-NMM_emi!P46)+(NMM_emi!P48-NMM_emi!P97)+(NMM_emi!P99-NMM_emi!P128)</f>
        <v>593.34094965295401</v>
      </c>
      <c r="Q57" s="215">
        <f>(NMM_emi!Q5-NMM_emi!Q46)+(NMM_emi!Q48-NMM_emi!Q97)+(NMM_emi!Q99-NMM_emi!Q128)</f>
        <v>511.23144935772501</v>
      </c>
      <c r="R57" s="215">
        <f>(NMM_emi!R5-NMM_emi!R46)+(NMM_emi!R48-NMM_emi!R97)+(NMM_emi!R99-NMM_emi!R128)</f>
        <v>497.63770965333589</v>
      </c>
      <c r="S57" s="215">
        <f>(NMM_emi!S5-NMM_emi!S46)+(NMM_emi!S48-NMM_emi!S97)+(NMM_emi!S99-NMM_emi!S128)</f>
        <v>493.61568228031746</v>
      </c>
      <c r="T57" s="215">
        <f>(NMM_emi!T5-NMM_emi!T46)+(NMM_emi!T48-NMM_emi!T97)+(NMM_emi!T99-NMM_emi!T128)</f>
        <v>435.51852065230139</v>
      </c>
      <c r="U57" s="215">
        <f>(NMM_emi!U5-NMM_emi!U46)+(NMM_emi!U48-NMM_emi!U97)+(NMM_emi!U99-NMM_emi!U128)</f>
        <v>427.55083328308484</v>
      </c>
      <c r="V57" s="215">
        <f>(NMM_emi!V5-NMM_emi!V46)+(NMM_emi!V48-NMM_emi!V97)+(NMM_emi!V99-NMM_emi!V128)</f>
        <v>484.26652489095392</v>
      </c>
      <c r="W57" s="215">
        <f>(NMM_emi!W5-NMM_emi!W46)+(NMM_emi!W48-NMM_emi!W97)+(NMM_emi!W99-NMM_emi!W128)</f>
        <v>433.66550482590281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802.74779999999998</v>
      </c>
      <c r="C58" s="206">
        <f>NMM_emi!C46+NMM_emi!C97+NMM_emi!C128</f>
        <v>786.67949999999996</v>
      </c>
      <c r="D58" s="206">
        <f>NMM_emi!D46+NMM_emi!D97+NMM_emi!D128</f>
        <v>818.99930000000006</v>
      </c>
      <c r="E58" s="206">
        <f>NMM_emi!E46+NMM_emi!E97+NMM_emi!E128</f>
        <v>821.46590000000003</v>
      </c>
      <c r="F58" s="206">
        <f>NMM_emi!F46+NMM_emi!F97+NMM_emi!F128</f>
        <v>884.947</v>
      </c>
      <c r="G58" s="206">
        <f>NMM_emi!G46+NMM_emi!G97+NMM_emi!G128</f>
        <v>860.47360000000003</v>
      </c>
      <c r="H58" s="206">
        <f>NMM_emi!H46+NMM_emi!H97+NMM_emi!H128</f>
        <v>902.37260000000003</v>
      </c>
      <c r="I58" s="206">
        <f>NMM_emi!I46+NMM_emi!I97+NMM_emi!I128</f>
        <v>898.31950000000006</v>
      </c>
      <c r="J58" s="206">
        <f>NMM_emi!J46+NMM_emi!J97+NMM_emi!J128</f>
        <v>901.00400000000002</v>
      </c>
      <c r="K58" s="206">
        <f>NMM_emi!K46+NMM_emi!K97+NMM_emi!K128</f>
        <v>726.73710000000005</v>
      </c>
      <c r="L58" s="206">
        <f>NMM_emi!L46+NMM_emi!L97+NMM_emi!L128</f>
        <v>589.98200000000008</v>
      </c>
      <c r="M58" s="206">
        <f>NMM_emi!M46+NMM_emi!M97+NMM_emi!M128</f>
        <v>571.82650000000001</v>
      </c>
      <c r="N58" s="206">
        <f>NMM_emi!N46+NMM_emi!N97+NMM_emi!N128</f>
        <v>527.64319999999998</v>
      </c>
      <c r="O58" s="206">
        <f>NMM_emi!O46+NMM_emi!O97+NMM_emi!O128</f>
        <v>765.18409999999994</v>
      </c>
      <c r="P58" s="206">
        <f>NMM_emi!P46+NMM_emi!P97+NMM_emi!P128</f>
        <v>985.79189999999994</v>
      </c>
      <c r="Q58" s="206">
        <f>NMM_emi!Q46+NMM_emi!Q97+NMM_emi!Q128</f>
        <v>888.12439999999992</v>
      </c>
      <c r="R58" s="206">
        <f>NMM_emi!R46+NMM_emi!R97+NMM_emi!R128</f>
        <v>896.41559999999993</v>
      </c>
      <c r="S58" s="206">
        <f>NMM_emi!S46+NMM_emi!S97+NMM_emi!S128</f>
        <v>938.91380000000004</v>
      </c>
      <c r="T58" s="206">
        <f>NMM_emi!T46+NMM_emi!T97+NMM_emi!T128</f>
        <v>868.23732111124002</v>
      </c>
      <c r="U58" s="206">
        <f>NMM_emi!U46+NMM_emi!U97+NMM_emi!U128</f>
        <v>814.38850395951999</v>
      </c>
      <c r="V58" s="206">
        <f>NMM_emi!V46+NMM_emi!V97+NMM_emi!V128</f>
        <v>902.15011222316002</v>
      </c>
      <c r="W58" s="206">
        <f>NMM_emi!W46+NMM_emi!W97+NMM_emi!W128</f>
        <v>896.98706138659998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1593.8959053788763</v>
      </c>
      <c r="C59" s="212">
        <f t="shared" si="12"/>
        <v>1511.2878315996254</v>
      </c>
      <c r="D59" s="212">
        <f t="shared" si="12"/>
        <v>1561.014299234409</v>
      </c>
      <c r="E59" s="212">
        <f t="shared" si="12"/>
        <v>1585.5911905946482</v>
      </c>
      <c r="F59" s="212">
        <f t="shared" si="12"/>
        <v>1721.9750845619001</v>
      </c>
      <c r="G59" s="212">
        <f t="shared" si="12"/>
        <v>1622.2325004559823</v>
      </c>
      <c r="H59" s="212">
        <f t="shared" si="12"/>
        <v>1634.8218107577572</v>
      </c>
      <c r="I59" s="212">
        <f t="shared" si="12"/>
        <v>1628.3160628150363</v>
      </c>
      <c r="J59" s="212">
        <f t="shared" si="12"/>
        <v>1647.5691271976111</v>
      </c>
      <c r="K59" s="212">
        <f t="shared" si="12"/>
        <v>1374.5776028278351</v>
      </c>
      <c r="L59" s="212">
        <f t="shared" si="12"/>
        <v>1148.3933053965077</v>
      </c>
      <c r="M59" s="212">
        <f t="shared" si="12"/>
        <v>968.91917027476654</v>
      </c>
      <c r="N59" s="212">
        <f t="shared" si="12"/>
        <v>881.77371847726226</v>
      </c>
      <c r="O59" s="212">
        <f t="shared" si="12"/>
        <v>1226.1433363972656</v>
      </c>
      <c r="P59" s="212">
        <f t="shared" si="12"/>
        <v>1579.1328496529541</v>
      </c>
      <c r="Q59" s="212">
        <f t="shared" si="12"/>
        <v>1399.355849357725</v>
      </c>
      <c r="R59" s="212">
        <f t="shared" si="12"/>
        <v>1394.0533096533359</v>
      </c>
      <c r="S59" s="212">
        <f t="shared" si="12"/>
        <v>1432.5294822803176</v>
      </c>
      <c r="T59" s="212">
        <f t="shared" si="12"/>
        <v>1303.7558417635414</v>
      </c>
      <c r="U59" s="212">
        <f t="shared" si="12"/>
        <v>1241.9393372426048</v>
      </c>
      <c r="V59" s="212">
        <f t="shared" si="12"/>
        <v>1386.4166371141139</v>
      </c>
      <c r="W59" s="212">
        <f t="shared" si="12"/>
        <v>1330.6525662125027</v>
      </c>
      <c r="DA59" s="109"/>
    </row>
    <row r="60" spans="1:105" ht="12" customHeight="1" x14ac:dyDescent="0.25">
      <c r="A60" s="51" t="s">
        <v>49</v>
      </c>
      <c r="B60" s="243">
        <f>NMM_emi!B$5</f>
        <v>1244.0693042490307</v>
      </c>
      <c r="C60" s="243">
        <f>NMM_emi!C$5</f>
        <v>1204.3932754865311</v>
      </c>
      <c r="D60" s="243">
        <f>NMM_emi!D$5</f>
        <v>1259.9255366971861</v>
      </c>
      <c r="E60" s="243">
        <f>NMM_emi!E$5</f>
        <v>1286.9040502200187</v>
      </c>
      <c r="F60" s="243">
        <f>NMM_emi!F$5</f>
        <v>1371.2672338963048</v>
      </c>
      <c r="G60" s="243">
        <f>NMM_emi!G$5</f>
        <v>1304.9284663241847</v>
      </c>
      <c r="H60" s="243">
        <f>NMM_emi!H$5</f>
        <v>1317.7135189271453</v>
      </c>
      <c r="I60" s="243">
        <f>NMM_emi!I$5</f>
        <v>1397.3450634832675</v>
      </c>
      <c r="J60" s="243">
        <f>NMM_emi!J$5</f>
        <v>1433.1440051362974</v>
      </c>
      <c r="K60" s="243">
        <f>NMM_emi!K$5</f>
        <v>1162.9665651829559</v>
      </c>
      <c r="L60" s="243">
        <f>NMM_emi!L$5</f>
        <v>986.68414505465603</v>
      </c>
      <c r="M60" s="243">
        <f>NMM_emi!M$5</f>
        <v>898.5500389868962</v>
      </c>
      <c r="N60" s="243">
        <f>NMM_emi!N$5</f>
        <v>812.43446373682195</v>
      </c>
      <c r="O60" s="243">
        <f>NMM_emi!O$5</f>
        <v>1035.3020879031258</v>
      </c>
      <c r="P60" s="243">
        <f>NMM_emi!P$5</f>
        <v>1235.4563590656267</v>
      </c>
      <c r="Q60" s="243">
        <f>NMM_emi!Q$5</f>
        <v>1134.6453682530353</v>
      </c>
      <c r="R60" s="243">
        <f>NMM_emi!R$5</f>
        <v>1195.0355342523094</v>
      </c>
      <c r="S60" s="243">
        <f>NMM_emi!S$5</f>
        <v>1298.9851691068179</v>
      </c>
      <c r="T60" s="243">
        <f>NMM_emi!T$5</f>
        <v>1187.8394777978663</v>
      </c>
      <c r="U60" s="243">
        <f>NMM_emi!U$5</f>
        <v>1169.8125061113901</v>
      </c>
      <c r="V60" s="243">
        <f>NMM_emi!V$5</f>
        <v>1246.2889805604761</v>
      </c>
      <c r="W60" s="243">
        <f>NMM_emi!W$5</f>
        <v>1200.9524892632437</v>
      </c>
      <c r="DA60" s="83"/>
    </row>
    <row r="61" spans="1:105" ht="12" customHeight="1" x14ac:dyDescent="0.25">
      <c r="A61" s="99" t="s">
        <v>50</v>
      </c>
      <c r="B61" s="284">
        <f>NMM_emi!B$48</f>
        <v>349.8266011298457</v>
      </c>
      <c r="C61" s="284">
        <f>NMM_emi!C$48</f>
        <v>306.89455611309421</v>
      </c>
      <c r="D61" s="284">
        <f>NMM_emi!D$48</f>
        <v>301.08876253722292</v>
      </c>
      <c r="E61" s="284">
        <f>NMM_emi!E$48</f>
        <v>298.68714037462962</v>
      </c>
      <c r="F61" s="284">
        <f>NMM_emi!F$48</f>
        <v>350.70785066559517</v>
      </c>
      <c r="G61" s="284">
        <f>NMM_emi!G$48</f>
        <v>317.30403413179761</v>
      </c>
      <c r="H61" s="284">
        <f>NMM_emi!H$48</f>
        <v>317.10829183061185</v>
      </c>
      <c r="I61" s="284">
        <f>NMM_emi!I$48</f>
        <v>230.97099933176872</v>
      </c>
      <c r="J61" s="284">
        <f>NMM_emi!J$48</f>
        <v>214.4251220613136</v>
      </c>
      <c r="K61" s="284">
        <f>NMM_emi!K$48</f>
        <v>211.61103764487927</v>
      </c>
      <c r="L61" s="284">
        <f>NMM_emi!L$48</f>
        <v>161.70916034185163</v>
      </c>
      <c r="M61" s="284">
        <f>NMM_emi!M$48</f>
        <v>70.369131287870388</v>
      </c>
      <c r="N61" s="284">
        <f>NMM_emi!N$48</f>
        <v>69.339254740440367</v>
      </c>
      <c r="O61" s="284">
        <f>NMM_emi!O$48</f>
        <v>190.84124849413985</v>
      </c>
      <c r="P61" s="284">
        <f>NMM_emi!P$48</f>
        <v>343.67649058732729</v>
      </c>
      <c r="Q61" s="284">
        <f>NMM_emi!Q$48</f>
        <v>264.71048110468968</v>
      </c>
      <c r="R61" s="284">
        <f>NMM_emi!R$48</f>
        <v>199.01777540102643</v>
      </c>
      <c r="S61" s="284">
        <f>NMM_emi!S$48</f>
        <v>133.54431317349957</v>
      </c>
      <c r="T61" s="284">
        <f>NMM_emi!T$48</f>
        <v>115.91636396567512</v>
      </c>
      <c r="U61" s="284">
        <f>NMM_emi!U$48</f>
        <v>72.126831131214729</v>
      </c>
      <c r="V61" s="284">
        <f>NMM_emi!V$48</f>
        <v>140.12765655363779</v>
      </c>
      <c r="W61" s="284">
        <f>NMM_emi!W$48</f>
        <v>129.70007694925908</v>
      </c>
      <c r="DA61" s="94"/>
    </row>
    <row r="62" spans="1:105" ht="12" customHeight="1" x14ac:dyDescent="0.25">
      <c r="A62" s="52" t="s">
        <v>51</v>
      </c>
      <c r="B62" s="244">
        <f>NMM_emi!B$99</f>
        <v>0</v>
      </c>
      <c r="C62" s="244">
        <f>NMM_emi!C$99</f>
        <v>0</v>
      </c>
      <c r="D62" s="244">
        <f>NMM_emi!D$99</f>
        <v>0</v>
      </c>
      <c r="E62" s="244">
        <f>NMM_emi!E$99</f>
        <v>0</v>
      </c>
      <c r="F62" s="244">
        <f>NMM_emi!F$99</f>
        <v>0</v>
      </c>
      <c r="G62" s="244">
        <f>NMM_emi!G$99</f>
        <v>0</v>
      </c>
      <c r="H62" s="244">
        <f>NMM_emi!H$99</f>
        <v>0</v>
      </c>
      <c r="I62" s="244">
        <f>NMM_emi!I$99</f>
        <v>0</v>
      </c>
      <c r="J62" s="244">
        <f>NMM_emi!J$99</f>
        <v>0</v>
      </c>
      <c r="K62" s="244">
        <f>NMM_emi!K$99</f>
        <v>0</v>
      </c>
      <c r="L62" s="244">
        <f>NMM_emi!L$99</f>
        <v>0</v>
      </c>
      <c r="M62" s="244">
        <f>NMM_emi!M$99</f>
        <v>0</v>
      </c>
      <c r="N62" s="244">
        <f>NMM_emi!N$99</f>
        <v>0</v>
      </c>
      <c r="O62" s="244">
        <f>NMM_emi!O$99</f>
        <v>0</v>
      </c>
      <c r="P62" s="244">
        <f>NMM_emi!P$99</f>
        <v>0</v>
      </c>
      <c r="Q62" s="244">
        <f>NMM_emi!Q$99</f>
        <v>0</v>
      </c>
      <c r="R62" s="244">
        <f>NMM_emi!R$99</f>
        <v>0</v>
      </c>
      <c r="S62" s="244">
        <f>NMM_emi!S$99</f>
        <v>0</v>
      </c>
      <c r="T62" s="244">
        <f>NMM_emi!T$99</f>
        <v>0</v>
      </c>
      <c r="U62" s="244">
        <f>NMM_emi!U$99</f>
        <v>0</v>
      </c>
      <c r="V62" s="244">
        <f>NMM_emi!V$99</f>
        <v>0</v>
      </c>
      <c r="W62" s="244">
        <f>NMM_emi!W$99</f>
        <v>0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39.64566228057145</v>
      </c>
      <c r="C65" s="289">
        <f t="shared" si="13"/>
        <v>42.489848462050603</v>
      </c>
      <c r="D65" s="289">
        <f t="shared" si="13"/>
        <v>48.822769853602324</v>
      </c>
      <c r="E65" s="289">
        <f t="shared" si="13"/>
        <v>49.160584280969445</v>
      </c>
      <c r="F65" s="289">
        <f t="shared" si="13"/>
        <v>50.797978622432005</v>
      </c>
      <c r="G65" s="289">
        <f t="shared" si="13"/>
        <v>58.516299515287685</v>
      </c>
      <c r="H65" s="289">
        <f t="shared" si="13"/>
        <v>62.444868696916792</v>
      </c>
      <c r="I65" s="289">
        <f t="shared" si="13"/>
        <v>67.521906889763969</v>
      </c>
      <c r="J65" s="289">
        <f t="shared" si="13"/>
        <v>68.034890416419842</v>
      </c>
      <c r="K65" s="289">
        <f t="shared" si="13"/>
        <v>69.873380813344014</v>
      </c>
      <c r="L65" s="289">
        <f t="shared" si="13"/>
        <v>68.490832390227396</v>
      </c>
      <c r="M65" s="289">
        <f t="shared" si="13"/>
        <v>89.357045353838188</v>
      </c>
      <c r="N65" s="289">
        <f t="shared" si="13"/>
        <v>68.4261022819598</v>
      </c>
      <c r="O65" s="289">
        <f t="shared" si="13"/>
        <v>34.038908290119757</v>
      </c>
      <c r="P65" s="289">
        <f t="shared" si="13"/>
        <v>34.615302817162657</v>
      </c>
      <c r="Q65" s="289">
        <f t="shared" si="13"/>
        <v>41.227990853753397</v>
      </c>
      <c r="R65" s="289">
        <f t="shared" si="13"/>
        <v>54.538707669537445</v>
      </c>
      <c r="S65" s="289">
        <f t="shared" si="13"/>
        <v>47.842460981773179</v>
      </c>
      <c r="T65" s="289">
        <f t="shared" si="13"/>
        <v>53.956930910273172</v>
      </c>
      <c r="U65" s="289">
        <f t="shared" si="13"/>
        <v>73.486053796556448</v>
      </c>
      <c r="V65" s="289">
        <f t="shared" si="13"/>
        <v>57.26475290618653</v>
      </c>
      <c r="W65" s="289">
        <f t="shared" si="13"/>
        <v>61.199944091436656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52.166428150814511</v>
      </c>
      <c r="C66" s="290">
        <f t="shared" si="14"/>
        <v>55.908856087410804</v>
      </c>
      <c r="D66" s="290">
        <f t="shared" si="14"/>
        <v>64.241820395565043</v>
      </c>
      <c r="E66" s="290">
        <f t="shared" si="14"/>
        <v>64.686322291607084</v>
      </c>
      <c r="F66" s="290">
        <f t="shared" si="14"/>
        <v>66.840833260902087</v>
      </c>
      <c r="G66" s="290">
        <f t="shared" si="14"/>
        <v>76.996729496223708</v>
      </c>
      <c r="H66" s="290">
        <f t="shared" si="14"/>
        <v>82.166006793159923</v>
      </c>
      <c r="I66" s="290">
        <f t="shared" si="14"/>
        <v>88.846458899919043</v>
      </c>
      <c r="J66" s="290">
        <f t="shared" si="14"/>
        <v>89.521451238209735</v>
      </c>
      <c r="K66" s="290">
        <f t="shared" si="14"/>
        <v>70.755095576803143</v>
      </c>
      <c r="L66" s="290">
        <f t="shared" si="14"/>
        <v>79.638599958495462</v>
      </c>
      <c r="M66" s="290">
        <f t="shared" si="14"/>
        <v>67.636489799301913</v>
      </c>
      <c r="N66" s="290">
        <f t="shared" si="14"/>
        <v>74.226944388907441</v>
      </c>
      <c r="O66" s="290">
        <f t="shared" si="14"/>
        <v>38.514027310444057</v>
      </c>
      <c r="P66" s="290">
        <f t="shared" si="14"/>
        <v>30.575448235521176</v>
      </c>
      <c r="Q66" s="290">
        <f t="shared" si="14"/>
        <v>41.991568529086386</v>
      </c>
      <c r="R66" s="290">
        <f t="shared" si="14"/>
        <v>48.185021829945136</v>
      </c>
      <c r="S66" s="290">
        <f t="shared" si="14"/>
        <v>66.704693689518862</v>
      </c>
      <c r="T66" s="290">
        <f t="shared" si="14"/>
        <v>71.378328197314161</v>
      </c>
      <c r="U66" s="290">
        <f t="shared" si="14"/>
        <v>70.439772889524349</v>
      </c>
      <c r="V66" s="290">
        <f t="shared" si="14"/>
        <v>76.857416379909651</v>
      </c>
      <c r="W66" s="290">
        <f t="shared" si="14"/>
        <v>59.885937759097693</v>
      </c>
      <c r="DA66" s="94"/>
    </row>
    <row r="67" spans="1:105" ht="12" customHeight="1" x14ac:dyDescent="0.25">
      <c r="A67" s="49" t="s">
        <v>58</v>
      </c>
      <c r="B67" s="291" t="str">
        <f t="shared" ref="B67:W67" si="15">IF(B$11=0,"",B$6/B$11*1000)</f>
        <v/>
      </c>
      <c r="C67" s="291" t="str">
        <f t="shared" si="15"/>
        <v/>
      </c>
      <c r="D67" s="291" t="str">
        <f t="shared" si="15"/>
        <v/>
      </c>
      <c r="E67" s="291" t="str">
        <f t="shared" si="15"/>
        <v/>
      </c>
      <c r="F67" s="291" t="str">
        <f t="shared" si="15"/>
        <v/>
      </c>
      <c r="G67" s="291" t="str">
        <f t="shared" si="15"/>
        <v/>
      </c>
      <c r="H67" s="291" t="str">
        <f t="shared" si="15"/>
        <v/>
      </c>
      <c r="I67" s="291" t="str">
        <f t="shared" si="15"/>
        <v/>
      </c>
      <c r="J67" s="291" t="str">
        <f t="shared" si="15"/>
        <v/>
      </c>
      <c r="K67" s="291" t="str">
        <f t="shared" si="15"/>
        <v/>
      </c>
      <c r="L67" s="291" t="str">
        <f t="shared" si="15"/>
        <v/>
      </c>
      <c r="M67" s="291" t="str">
        <f t="shared" si="15"/>
        <v/>
      </c>
      <c r="N67" s="291" t="str">
        <f t="shared" si="15"/>
        <v/>
      </c>
      <c r="O67" s="291" t="str">
        <f t="shared" si="15"/>
        <v/>
      </c>
      <c r="P67" s="291" t="str">
        <f t="shared" si="15"/>
        <v/>
      </c>
      <c r="Q67" s="291" t="str">
        <f t="shared" si="15"/>
        <v/>
      </c>
      <c r="R67" s="291" t="str">
        <f t="shared" si="15"/>
        <v/>
      </c>
      <c r="S67" s="291" t="str">
        <f t="shared" si="15"/>
        <v/>
      </c>
      <c r="T67" s="291" t="str">
        <f t="shared" si="15"/>
        <v/>
      </c>
      <c r="U67" s="291" t="str">
        <f t="shared" si="15"/>
        <v/>
      </c>
      <c r="V67" s="291" t="str">
        <f t="shared" si="15"/>
        <v/>
      </c>
      <c r="W67" s="291" t="str">
        <f t="shared" si="15"/>
        <v/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9.4499999999999987E-2</v>
      </c>
      <c r="C69" s="254">
        <f t="shared" si="16"/>
        <v>9.1775258776008908E-2</v>
      </c>
      <c r="D69" s="254">
        <f t="shared" si="16"/>
        <v>9.3775942025109665E-2</v>
      </c>
      <c r="E69" s="254">
        <f t="shared" si="16"/>
        <v>9.193191536751899E-2</v>
      </c>
      <c r="F69" s="254">
        <f t="shared" si="16"/>
        <v>9.1968688589046471E-2</v>
      </c>
      <c r="G69" s="254">
        <f t="shared" si="16"/>
        <v>8.8466957888067951E-2</v>
      </c>
      <c r="H69" s="254">
        <f t="shared" si="16"/>
        <v>8.7564247468958689E-2</v>
      </c>
      <c r="I69" s="254">
        <f t="shared" si="16"/>
        <v>8.6510917395693901E-2</v>
      </c>
      <c r="J69" s="254">
        <f t="shared" si="16"/>
        <v>8.9389205268282118E-2</v>
      </c>
      <c r="K69" s="254">
        <f t="shared" si="16"/>
        <v>9.1250067423456649E-2</v>
      </c>
      <c r="L69" s="254">
        <f t="shared" si="16"/>
        <v>9.1296390251359674E-2</v>
      </c>
      <c r="M69" s="254">
        <f t="shared" si="16"/>
        <v>8.6273100111531317E-2</v>
      </c>
      <c r="N69" s="254">
        <f t="shared" si="16"/>
        <v>8.5725196147431959E-2</v>
      </c>
      <c r="O69" s="254">
        <f t="shared" si="16"/>
        <v>8.9684357956711189E-2</v>
      </c>
      <c r="P69" s="254">
        <f t="shared" si="16"/>
        <v>9.295177001195902E-2</v>
      </c>
      <c r="Q69" s="254">
        <f t="shared" si="16"/>
        <v>8.912047867085314E-2</v>
      </c>
      <c r="R69" s="254">
        <f t="shared" si="16"/>
        <v>8.7189635763006632E-2</v>
      </c>
      <c r="S69" s="254">
        <f t="shared" si="16"/>
        <v>8.8124295191112895E-2</v>
      </c>
      <c r="T69" s="254">
        <f t="shared" si="16"/>
        <v>8.5182171498784237E-2</v>
      </c>
      <c r="U69" s="254">
        <f t="shared" si="16"/>
        <v>8.3715563065669671E-2</v>
      </c>
      <c r="V69" s="254">
        <f t="shared" si="16"/>
        <v>8.355092602042441E-2</v>
      </c>
      <c r="W69" s="254">
        <f t="shared" si="16"/>
        <v>8.4499183387528959E-2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6.6795053260009382E-2</v>
      </c>
      <c r="C70" s="293">
        <f t="shared" si="17"/>
        <v>6.3531939998538275E-2</v>
      </c>
      <c r="D70" s="293">
        <f t="shared" si="17"/>
        <v>6.4916924250646699E-2</v>
      </c>
      <c r="E70" s="293">
        <f t="shared" si="17"/>
        <v>6.4860416864487708E-2</v>
      </c>
      <c r="F70" s="293">
        <f t="shared" si="17"/>
        <v>6.5829074949873612E-2</v>
      </c>
      <c r="G70" s="293">
        <f t="shared" si="17"/>
        <v>6.3322616542066723E-2</v>
      </c>
      <c r="H70" s="293">
        <f t="shared" si="17"/>
        <v>6.2676477157573518E-2</v>
      </c>
      <c r="I70" s="293">
        <f t="shared" si="17"/>
        <v>6.2998151067211308E-2</v>
      </c>
      <c r="J70" s="293">
        <f t="shared" si="17"/>
        <v>6.7400208296475361E-2</v>
      </c>
      <c r="K70" s="293">
        <f t="shared" si="17"/>
        <v>6.8803313923081658E-2</v>
      </c>
      <c r="L70" s="293">
        <f t="shared" si="17"/>
        <v>6.8838241722698743E-2</v>
      </c>
      <c r="M70" s="293">
        <f t="shared" si="17"/>
        <v>6.5050638949613146E-2</v>
      </c>
      <c r="N70" s="293">
        <f t="shared" si="17"/>
        <v>6.463751477879269E-2</v>
      </c>
      <c r="O70" s="293">
        <f t="shared" si="17"/>
        <v>6.7622755891788205E-2</v>
      </c>
      <c r="P70" s="293">
        <f t="shared" si="17"/>
        <v>6.3176007932794764E-2</v>
      </c>
      <c r="Q70" s="293">
        <f t="shared" si="17"/>
        <v>6.057201564596245E-2</v>
      </c>
      <c r="R70" s="293">
        <f t="shared" si="17"/>
        <v>5.9259690481553003E-2</v>
      </c>
      <c r="S70" s="293">
        <f t="shared" si="17"/>
        <v>5.9894945210289284E-2</v>
      </c>
      <c r="T70" s="293">
        <f t="shared" si="17"/>
        <v>5.3954270912909427E-2</v>
      </c>
      <c r="U70" s="293">
        <f t="shared" si="17"/>
        <v>5.482548332517713E-2</v>
      </c>
      <c r="V70" s="293">
        <f t="shared" si="17"/>
        <v>5.4717662207475044E-2</v>
      </c>
      <c r="W70" s="293">
        <f t="shared" si="17"/>
        <v>5.5338677781692519E-2</v>
      </c>
      <c r="DA70" s="94"/>
    </row>
    <row r="71" spans="1:105" ht="12" customHeight="1" x14ac:dyDescent="0.25">
      <c r="A71" s="49" t="s">
        <v>51</v>
      </c>
      <c r="B71" s="255" t="str">
        <f t="shared" ref="B71:W71" si="18">IF(B$54=0,"",B$54/B$11)</f>
        <v/>
      </c>
      <c r="C71" s="255" t="str">
        <f t="shared" si="18"/>
        <v/>
      </c>
      <c r="D71" s="255" t="str">
        <f t="shared" si="18"/>
        <v/>
      </c>
      <c r="E71" s="255" t="str">
        <f t="shared" si="18"/>
        <v/>
      </c>
      <c r="F71" s="255" t="str">
        <f t="shared" si="18"/>
        <v/>
      </c>
      <c r="G71" s="255" t="str">
        <f t="shared" si="18"/>
        <v/>
      </c>
      <c r="H71" s="255" t="str">
        <f t="shared" si="18"/>
        <v/>
      </c>
      <c r="I71" s="255" t="str">
        <f t="shared" si="18"/>
        <v/>
      </c>
      <c r="J71" s="255" t="str">
        <f t="shared" si="18"/>
        <v/>
      </c>
      <c r="K71" s="255" t="str">
        <f t="shared" si="18"/>
        <v/>
      </c>
      <c r="L71" s="255" t="str">
        <f t="shared" si="18"/>
        <v/>
      </c>
      <c r="M71" s="255" t="str">
        <f t="shared" si="18"/>
        <v/>
      </c>
      <c r="N71" s="255" t="str">
        <f t="shared" si="18"/>
        <v/>
      </c>
      <c r="O71" s="255" t="str">
        <f t="shared" si="18"/>
        <v/>
      </c>
      <c r="P71" s="255" t="str">
        <f t="shared" si="18"/>
        <v/>
      </c>
      <c r="Q71" s="255" t="str">
        <f t="shared" si="18"/>
        <v/>
      </c>
      <c r="R71" s="255" t="str">
        <f t="shared" si="18"/>
        <v/>
      </c>
      <c r="S71" s="255" t="str">
        <f t="shared" si="18"/>
        <v/>
      </c>
      <c r="T71" s="255" t="str">
        <f t="shared" si="18"/>
        <v/>
      </c>
      <c r="U71" s="255" t="str">
        <f t="shared" si="18"/>
        <v/>
      </c>
      <c r="V71" s="255" t="str">
        <f t="shared" si="18"/>
        <v/>
      </c>
      <c r="W71" s="255" t="str">
        <f t="shared" si="18"/>
        <v/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4.3441617841173917E-2</v>
      </c>
      <c r="C73" s="254">
        <f>IF(NMM_ued!C$5=0,"",NMM_ued!C$5/C$9)</f>
        <v>4.2331013910377857E-2</v>
      </c>
      <c r="D73" s="254">
        <f>IF(NMM_ued!D$5=0,"",NMM_ued!D$5/D$9)</f>
        <v>4.3242387515727614E-2</v>
      </c>
      <c r="E73" s="254">
        <f>IF(NMM_ued!E$5=0,"",NMM_ued!E$5/E$9)</f>
        <v>4.2622108821228473E-2</v>
      </c>
      <c r="F73" s="254">
        <f>IF(NMM_ued!F$5=0,"",NMM_ued!F$5/F$9)</f>
        <v>4.2968380526768539E-2</v>
      </c>
      <c r="G73" s="254">
        <f>IF(NMM_ued!G$5=0,"",NMM_ued!G$5/G$9)</f>
        <v>4.1454050262190623E-2</v>
      </c>
      <c r="H73" s="254">
        <f>IF(NMM_ued!H$5=0,"",NMM_ued!H$5/H$9)</f>
        <v>4.1118019064167975E-2</v>
      </c>
      <c r="I73" s="254">
        <f>IF(NMM_ued!I$5=0,"",NMM_ued!I$5/I$9)</f>
        <v>4.0950692639055986E-2</v>
      </c>
      <c r="J73" s="254">
        <f>IF(NMM_ued!J$5=0,"",NMM_ued!J$5/J$9)</f>
        <v>4.2839431065126006E-2</v>
      </c>
      <c r="K73" s="254">
        <f>IF(NMM_ued!K$5=0,"",NMM_ued!K$5/K$9)</f>
        <v>4.3552303070146965E-2</v>
      </c>
      <c r="L73" s="254">
        <f>IF(NMM_ued!L$5=0,"",NMM_ued!L$5/L$9)</f>
        <v>4.376857284758949E-2</v>
      </c>
      <c r="M73" s="254">
        <f>IF(NMM_ued!M$5=0,"",NMM_ued!M$5/M$9)</f>
        <v>4.1394614140724484E-2</v>
      </c>
      <c r="N73" s="254">
        <f>IF(NMM_ued!N$5=0,"",NMM_ued!N$5/N$9)</f>
        <v>4.0920040631711202E-2</v>
      </c>
      <c r="O73" s="254">
        <f>IF(NMM_ued!O$5=0,"",NMM_ued!O$5/O$9)</f>
        <v>4.2467206334206628E-2</v>
      </c>
      <c r="P73" s="254">
        <f>IF(NMM_ued!P$5=0,"",NMM_ued!P$5/P$9)</f>
        <v>4.3936418621124941E-2</v>
      </c>
      <c r="Q73" s="254">
        <f>IF(NMM_ued!Q$5=0,"",NMM_ued!Q$5/Q$9)</f>
        <v>4.2388191642001763E-2</v>
      </c>
      <c r="R73" s="254">
        <f>IF(NMM_ued!R$5=0,"",NMM_ued!R$5/R$9)</f>
        <v>4.1582687236094942E-2</v>
      </c>
      <c r="S73" s="254">
        <f>IF(NMM_ued!S$5=0,"",NMM_ued!S$5/S$9)</f>
        <v>4.2355148688618498E-2</v>
      </c>
      <c r="T73" s="254">
        <f>IF(NMM_ued!T$5=0,"",NMM_ued!T$5/T$9)</f>
        <v>4.1310575693414481E-2</v>
      </c>
      <c r="U73" s="254">
        <f>IF(NMM_ued!U$5=0,"",NMM_ued!U$5/U$9)</f>
        <v>4.1722967190359977E-2</v>
      </c>
      <c r="V73" s="254">
        <f>IF(NMM_ued!V$5=0,"",NMM_ued!V$5/V$9)</f>
        <v>4.1488785176778044E-2</v>
      </c>
      <c r="W73" s="254">
        <f>IF(NMM_ued!W$5=0,"",NMM_ued!W$5/W$9)</f>
        <v>4.2637105929482312E-2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2.7862401048256474E-2</v>
      </c>
      <c r="C74" s="293">
        <f>IF(NMM_ued!C$48=0,"",NMM_ued!C$48/C$10)</f>
        <v>2.6631881392836936E-2</v>
      </c>
      <c r="D74" s="293">
        <f>IF(NMM_ued!D$48=0,"",NMM_ued!D$48/D$10)</f>
        <v>2.7201517859477043E-2</v>
      </c>
      <c r="E74" s="293">
        <f>IF(NMM_ued!E$48=0,"",NMM_ued!E$48/E$10)</f>
        <v>2.7249486900327396E-2</v>
      </c>
      <c r="F74" s="293">
        <f>IF(NMM_ued!F$48=0,"",NMM_ued!F$48/F$10)</f>
        <v>2.7778010772371822E-2</v>
      </c>
      <c r="G74" s="293">
        <f>IF(NMM_ued!G$48=0,"",NMM_ued!G$48/G$10)</f>
        <v>2.6810988605943473E-2</v>
      </c>
      <c r="H74" s="293">
        <f>IF(NMM_ued!H$48=0,"",NMM_ued!H$48/H$10)</f>
        <v>2.65934434567787E-2</v>
      </c>
      <c r="I74" s="293">
        <f>IF(NMM_ued!I$48=0,"",NMM_ued!I$48/I$10)</f>
        <v>2.6778009337089174E-2</v>
      </c>
      <c r="J74" s="293">
        <f>IF(NMM_ued!J$48=0,"",NMM_ued!J$48/J$10)</f>
        <v>2.8627200779321533E-2</v>
      </c>
      <c r="K74" s="293">
        <f>IF(NMM_ued!K$48=0,"",NMM_ued!K$48/K$10)</f>
        <v>2.9159457107685638E-2</v>
      </c>
      <c r="L74" s="293">
        <f>IF(NMM_ued!L$48=0,"",NMM_ued!L$48/L$10)</f>
        <v>2.9315208509665736E-2</v>
      </c>
      <c r="M74" s="293">
        <f>IF(NMM_ued!M$48=0,"",NMM_ued!M$48/M$10)</f>
        <v>2.7726932574778266E-2</v>
      </c>
      <c r="N74" s="293">
        <f>IF(NMM_ued!N$48=0,"",NMM_ued!N$48/N$10)</f>
        <v>2.747322334517082E-2</v>
      </c>
      <c r="O74" s="293">
        <f>IF(NMM_ued!O$48=0,"",NMM_ued!O$48/O$10)</f>
        <v>2.9014665317614138E-2</v>
      </c>
      <c r="P74" s="293">
        <f>IF(NMM_ued!P$48=0,"",NMM_ued!P$48/P$10)</f>
        <v>2.8808237158667448E-2</v>
      </c>
      <c r="Q74" s="293">
        <f>IF(NMM_ued!Q$48=0,"",NMM_ued!Q$48/Q$10)</f>
        <v>2.7572421631282214E-2</v>
      </c>
      <c r="R74" s="293">
        <f>IF(NMM_ued!R$48=0,"",NMM_ued!R$48/R$10)</f>
        <v>2.7040546846813444E-2</v>
      </c>
      <c r="S74" s="293">
        <f>IF(NMM_ued!S$48=0,"",NMM_ued!S$48/S$10)</f>
        <v>2.7287792893114872E-2</v>
      </c>
      <c r="T74" s="293">
        <f>IF(NMM_ued!T$48=0,"",NMM_ued!T$48/T$10)</f>
        <v>2.5184056606530857E-2</v>
      </c>
      <c r="U74" s="293">
        <f>IF(NMM_ued!U$48=0,"",NMM_ued!U$48/U$10)</f>
        <v>2.5716333848581321E-2</v>
      </c>
      <c r="V74" s="293">
        <f>IF(NMM_ued!V$48=0,"",NMM_ued!V$48/V$10)</f>
        <v>2.5695372453731109E-2</v>
      </c>
      <c r="W74" s="293">
        <f>IF(NMM_ued!W$48=0,"",NMM_ued!W$48/W$10)</f>
        <v>2.6351380611750026E-2</v>
      </c>
      <c r="DA74" s="94"/>
    </row>
    <row r="75" spans="1:105" ht="12" customHeight="1" x14ac:dyDescent="0.25">
      <c r="A75" s="49" t="s">
        <v>51</v>
      </c>
      <c r="B75" s="255" t="str">
        <f>IF(NMM_ued!B$99=0,"",NMM_ued!B$99/B$11)</f>
        <v/>
      </c>
      <c r="C75" s="255" t="str">
        <f>IF(NMM_ued!C$99=0,"",NMM_ued!C$99/C$11)</f>
        <v/>
      </c>
      <c r="D75" s="255" t="str">
        <f>IF(NMM_ued!D$99=0,"",NMM_ued!D$99/D$11)</f>
        <v/>
      </c>
      <c r="E75" s="255" t="str">
        <f>IF(NMM_ued!E$99=0,"",NMM_ued!E$99/E$11)</f>
        <v/>
      </c>
      <c r="F75" s="255" t="str">
        <f>IF(NMM_ued!F$99=0,"",NMM_ued!F$99/F$11)</f>
        <v/>
      </c>
      <c r="G75" s="255" t="str">
        <f>IF(NMM_ued!G$99=0,"",NMM_ued!G$99/G$11)</f>
        <v/>
      </c>
      <c r="H75" s="255" t="str">
        <f>IF(NMM_ued!H$99=0,"",NMM_ued!H$99/H$11)</f>
        <v/>
      </c>
      <c r="I75" s="255" t="str">
        <f>IF(NMM_ued!I$99=0,"",NMM_ued!I$99/I$11)</f>
        <v/>
      </c>
      <c r="J75" s="255" t="str">
        <f>IF(NMM_ued!J$99=0,"",NMM_ued!J$99/J$11)</f>
        <v/>
      </c>
      <c r="K75" s="255" t="str">
        <f>IF(NMM_ued!K$99=0,"",NMM_ued!K$99/K$11)</f>
        <v/>
      </c>
      <c r="L75" s="255" t="str">
        <f>IF(NMM_ued!L$99=0,"",NMM_ued!L$99/L$11)</f>
        <v/>
      </c>
      <c r="M75" s="255" t="str">
        <f>IF(NMM_ued!M$99=0,"",NMM_ued!M$99/M$11)</f>
        <v/>
      </c>
      <c r="N75" s="255" t="str">
        <f>IF(NMM_ued!N$99=0,"",NMM_ued!N$99/N$11)</f>
        <v/>
      </c>
      <c r="O75" s="255" t="str">
        <f>IF(NMM_ued!O$99=0,"",NMM_ued!O$99/O$11)</f>
        <v/>
      </c>
      <c r="P75" s="255" t="str">
        <f>IF(NMM_ued!P$99=0,"",NMM_ued!P$99/P$11)</f>
        <v/>
      </c>
      <c r="Q75" s="255" t="str">
        <f>IF(NMM_ued!Q$99=0,"",NMM_ued!Q$99/Q$11)</f>
        <v/>
      </c>
      <c r="R75" s="255" t="str">
        <f>IF(NMM_ued!R$99=0,"",NMM_ued!R$99/R$11)</f>
        <v/>
      </c>
      <c r="S75" s="255" t="str">
        <f>IF(NMM_ued!S$99=0,"",NMM_ued!S$99/S$11)</f>
        <v/>
      </c>
      <c r="T75" s="255" t="str">
        <f>IF(NMM_ued!T$99=0,"",NMM_ued!T$99/T$11)</f>
        <v/>
      </c>
      <c r="U75" s="255" t="str">
        <f>IF(NMM_ued!U$99=0,"",NMM_ued!U$99/U$11)</f>
        <v/>
      </c>
      <c r="V75" s="255" t="str">
        <f>IF(NMM_ued!V$99=0,"",NMM_ued!V$99/V$11)</f>
        <v/>
      </c>
      <c r="W75" s="255" t="str">
        <f>IF(NMM_ued!W$99=0,"",NMM_ued!W$99/W$11)</f>
        <v/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7.0449522145037422</v>
      </c>
      <c r="C76" s="256">
        <f t="shared" si="19"/>
        <v>7.2950983745683544</v>
      </c>
      <c r="D76" s="256">
        <f t="shared" si="19"/>
        <v>7.3446984703010134</v>
      </c>
      <c r="E76" s="256">
        <f t="shared" si="19"/>
        <v>7.0780077275228566</v>
      </c>
      <c r="F76" s="256">
        <f t="shared" si="19"/>
        <v>7.1349448909979536</v>
      </c>
      <c r="G76" s="256">
        <f t="shared" si="19"/>
        <v>7.5761635385252335</v>
      </c>
      <c r="H76" s="256">
        <f t="shared" si="19"/>
        <v>7.8422464905617906</v>
      </c>
      <c r="I76" s="256">
        <f t="shared" si="19"/>
        <v>7.7386577494145605</v>
      </c>
      <c r="J76" s="256">
        <f t="shared" si="19"/>
        <v>7.6544672893611381</v>
      </c>
      <c r="K76" s="256">
        <f t="shared" si="19"/>
        <v>7.3661848847048788</v>
      </c>
      <c r="L76" s="256">
        <f t="shared" si="19"/>
        <v>7.0253159709606683</v>
      </c>
      <c r="M76" s="256">
        <f t="shared" si="19"/>
        <v>7.9722004518609664</v>
      </c>
      <c r="N76" s="256">
        <f t="shared" si="19"/>
        <v>8.4589552875876546</v>
      </c>
      <c r="O76" s="256">
        <f t="shared" si="19"/>
        <v>9.3294508741916555</v>
      </c>
      <c r="P76" s="256">
        <f t="shared" si="19"/>
        <v>9.6582185436002632</v>
      </c>
      <c r="Q76" s="256">
        <f t="shared" si="19"/>
        <v>9.5200957759509226</v>
      </c>
      <c r="R76" s="256">
        <f t="shared" si="19"/>
        <v>9.3998758061218357</v>
      </c>
      <c r="S76" s="256">
        <f t="shared" si="19"/>
        <v>9.1018601524888112</v>
      </c>
      <c r="T76" s="256">
        <f t="shared" si="19"/>
        <v>8.5467417021975685</v>
      </c>
      <c r="U76" s="256">
        <f t="shared" si="19"/>
        <v>8.439439386004274</v>
      </c>
      <c r="V76" s="256">
        <f t="shared" si="19"/>
        <v>8.2204495797947459</v>
      </c>
      <c r="W76" s="256">
        <f t="shared" si="19"/>
        <v>7.9963010694560293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9.416848742716585</v>
      </c>
      <c r="C77" s="257">
        <f t="shared" si="20"/>
        <v>9.5860404261787782</v>
      </c>
      <c r="D77" s="257">
        <f t="shared" si="20"/>
        <v>9.3431765817864463</v>
      </c>
      <c r="E77" s="257">
        <f t="shared" si="20"/>
        <v>8.5519131579542851</v>
      </c>
      <c r="F77" s="257">
        <f t="shared" si="20"/>
        <v>8.8282332240491801</v>
      </c>
      <c r="G77" s="257">
        <f t="shared" si="20"/>
        <v>9.4879934729433284</v>
      </c>
      <c r="H77" s="257">
        <f t="shared" si="20"/>
        <v>9.7941107158122822</v>
      </c>
      <c r="I77" s="257">
        <f t="shared" si="20"/>
        <v>8.6258863395712719</v>
      </c>
      <c r="J77" s="257">
        <f t="shared" si="20"/>
        <v>8.3765044162404614</v>
      </c>
      <c r="K77" s="257">
        <f t="shared" si="20"/>
        <v>8.6055568220841998</v>
      </c>
      <c r="L77" s="257">
        <f t="shared" si="20"/>
        <v>8.1320410503093221</v>
      </c>
      <c r="M77" s="257">
        <f t="shared" si="20"/>
        <v>8.6289825978524171</v>
      </c>
      <c r="N77" s="257">
        <f t="shared" si="20"/>
        <v>9.2370328849642789</v>
      </c>
      <c r="O77" s="257">
        <f t="shared" si="20"/>
        <v>13.501569979002168</v>
      </c>
      <c r="P77" s="257">
        <f t="shared" si="20"/>
        <v>18.091077499837088</v>
      </c>
      <c r="Q77" s="257">
        <f t="shared" si="20"/>
        <v>16.153395848877395</v>
      </c>
      <c r="R77" s="257">
        <f t="shared" si="20"/>
        <v>13.456717823930177</v>
      </c>
      <c r="S77" s="257">
        <f t="shared" si="20"/>
        <v>11.172443973685368</v>
      </c>
      <c r="T77" s="257">
        <f t="shared" si="20"/>
        <v>10.268621737338565</v>
      </c>
      <c r="U77" s="257">
        <f t="shared" si="20"/>
        <v>9.0914129839821332</v>
      </c>
      <c r="V77" s="257">
        <f t="shared" si="20"/>
        <v>9.9676437467513939</v>
      </c>
      <c r="W77" s="257">
        <f t="shared" si="20"/>
        <v>9.8720567886930652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3.7162020239441529</v>
      </c>
      <c r="C78" s="295">
        <f t="shared" si="21"/>
        <v>3.7644455908587653</v>
      </c>
      <c r="D78" s="295">
        <f t="shared" si="21"/>
        <v>3.8756948769586068</v>
      </c>
      <c r="E78" s="295">
        <f t="shared" si="21"/>
        <v>4.0618268360210763</v>
      </c>
      <c r="F78" s="295">
        <f t="shared" si="21"/>
        <v>4.0772221462608123</v>
      </c>
      <c r="G78" s="295">
        <f t="shared" si="21"/>
        <v>4.1429721894810134</v>
      </c>
      <c r="H78" s="295">
        <f t="shared" si="21"/>
        <v>4.2897664493195498</v>
      </c>
      <c r="I78" s="295">
        <f t="shared" si="21"/>
        <v>4.7702685721287423</v>
      </c>
      <c r="J78" s="295">
        <f t="shared" si="21"/>
        <v>4.8565342001101426</v>
      </c>
      <c r="K78" s="295">
        <f t="shared" si="21"/>
        <v>4.1117386698560328</v>
      </c>
      <c r="L78" s="295">
        <f t="shared" si="21"/>
        <v>3.8381460688897708</v>
      </c>
      <c r="M78" s="295">
        <f t="shared" si="21"/>
        <v>4.0429019083447084</v>
      </c>
      <c r="N78" s="295">
        <f t="shared" si="21"/>
        <v>4.2572346289104086</v>
      </c>
      <c r="O78" s="295">
        <f t="shared" si="21"/>
        <v>3.4858730420644806</v>
      </c>
      <c r="P78" s="295">
        <f t="shared" si="21"/>
        <v>3.6096475333962768</v>
      </c>
      <c r="Q78" s="295">
        <f t="shared" si="21"/>
        <v>3.4490966023290581</v>
      </c>
      <c r="R78" s="295">
        <f t="shared" si="21"/>
        <v>3.3448571944471581</v>
      </c>
      <c r="S78" s="295">
        <f t="shared" si="21"/>
        <v>3.2475329549667293</v>
      </c>
      <c r="T78" s="295">
        <f t="shared" si="21"/>
        <v>3.1441278080673283</v>
      </c>
      <c r="U78" s="295">
        <f t="shared" si="21"/>
        <v>3.9015437098466683</v>
      </c>
      <c r="V78" s="295">
        <f t="shared" si="21"/>
        <v>3.2123794642608869</v>
      </c>
      <c r="W78" s="295">
        <f t="shared" si="21"/>
        <v>2.8978845752150608</v>
      </c>
      <c r="DA78" s="94"/>
    </row>
    <row r="79" spans="1:105" ht="12" customHeight="1" x14ac:dyDescent="0.25">
      <c r="A79" s="49" t="s">
        <v>1440</v>
      </c>
      <c r="B79" s="258" t="str">
        <f t="shared" ref="B79:W79" si="22">IF(B$54=0,"",B$62/B$54)</f>
        <v/>
      </c>
      <c r="C79" s="258" t="str">
        <f t="shared" si="22"/>
        <v/>
      </c>
      <c r="D79" s="258" t="str">
        <f t="shared" si="22"/>
        <v/>
      </c>
      <c r="E79" s="258" t="str">
        <f t="shared" si="22"/>
        <v/>
      </c>
      <c r="F79" s="258" t="str">
        <f t="shared" si="22"/>
        <v/>
      </c>
      <c r="G79" s="258" t="str">
        <f t="shared" si="22"/>
        <v/>
      </c>
      <c r="H79" s="258" t="str">
        <f t="shared" si="22"/>
        <v/>
      </c>
      <c r="I79" s="258" t="str">
        <f t="shared" si="22"/>
        <v/>
      </c>
      <c r="J79" s="258" t="str">
        <f t="shared" si="22"/>
        <v/>
      </c>
      <c r="K79" s="258" t="str">
        <f t="shared" si="22"/>
        <v/>
      </c>
      <c r="L79" s="258" t="str">
        <f t="shared" si="22"/>
        <v/>
      </c>
      <c r="M79" s="258" t="str">
        <f t="shared" si="22"/>
        <v/>
      </c>
      <c r="N79" s="258" t="str">
        <f t="shared" si="22"/>
        <v/>
      </c>
      <c r="O79" s="258" t="str">
        <f t="shared" si="22"/>
        <v/>
      </c>
      <c r="P79" s="258" t="str">
        <f t="shared" si="22"/>
        <v/>
      </c>
      <c r="Q79" s="258" t="str">
        <f t="shared" si="22"/>
        <v/>
      </c>
      <c r="R79" s="258" t="str">
        <f t="shared" si="22"/>
        <v/>
      </c>
      <c r="S79" s="258" t="str">
        <f t="shared" si="22"/>
        <v/>
      </c>
      <c r="T79" s="258" t="str">
        <f t="shared" si="22"/>
        <v/>
      </c>
      <c r="U79" s="258" t="str">
        <f t="shared" si="22"/>
        <v/>
      </c>
      <c r="V79" s="258" t="str">
        <f t="shared" si="22"/>
        <v/>
      </c>
      <c r="W79" s="258" t="str">
        <f t="shared" si="22"/>
        <v/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CY: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132.11099999999999</v>
      </c>
      <c r="C5" s="225">
        <v>125.6403292643562</v>
      </c>
      <c r="D5" s="225">
        <v>134.84980463210769</v>
      </c>
      <c r="E5" s="225">
        <v>150.48142169486911</v>
      </c>
      <c r="F5" s="225">
        <v>155.3274816257466</v>
      </c>
      <c r="G5" s="225">
        <v>137.5347137458954</v>
      </c>
      <c r="H5" s="225">
        <v>134.54141546508541</v>
      </c>
      <c r="I5" s="225">
        <v>161.99437466187609</v>
      </c>
      <c r="J5" s="225">
        <v>171.09093888349199</v>
      </c>
      <c r="K5" s="225">
        <v>135.14134985413929</v>
      </c>
      <c r="L5" s="225">
        <v>121.332902644057</v>
      </c>
      <c r="M5" s="225">
        <v>104.1316318346183</v>
      </c>
      <c r="N5" s="225">
        <v>87.954051247265184</v>
      </c>
      <c r="O5" s="225">
        <v>76.680126052988072</v>
      </c>
      <c r="P5" s="225">
        <v>68.290921813626198</v>
      </c>
      <c r="Q5" s="225">
        <v>70.241909433048974</v>
      </c>
      <c r="R5" s="225">
        <v>88.805870041145482</v>
      </c>
      <c r="S5" s="225">
        <v>116.26687698469</v>
      </c>
      <c r="T5" s="225">
        <v>115.6766222558055</v>
      </c>
      <c r="U5" s="225">
        <v>128.67224359650641</v>
      </c>
      <c r="V5" s="225">
        <v>125.033459484009</v>
      </c>
      <c r="W5" s="225">
        <v>121.6516998401743</v>
      </c>
      <c r="DA5" s="89" t="s">
        <v>1441</v>
      </c>
    </row>
    <row r="6" spans="1:105" ht="12" customHeight="1" x14ac:dyDescent="0.25">
      <c r="A6" s="55" t="s">
        <v>92</v>
      </c>
      <c r="B6" s="261">
        <v>0.64736659600000135</v>
      </c>
      <c r="C6" s="261">
        <v>0.61565919776665989</v>
      </c>
      <c r="D6" s="261">
        <v>0.66078720920996481</v>
      </c>
      <c r="E6" s="261">
        <v>0.73738481825020519</v>
      </c>
      <c r="F6" s="261">
        <v>0.76113134444007813</v>
      </c>
      <c r="G6" s="261">
        <v>0.67394372512135425</v>
      </c>
      <c r="H6" s="261">
        <v>0.65927604931215344</v>
      </c>
      <c r="I6" s="261">
        <v>0.79380026565564676</v>
      </c>
      <c r="J6" s="261">
        <v>0.83837499308538754</v>
      </c>
      <c r="K6" s="261">
        <v>0.66221583088381741</v>
      </c>
      <c r="L6" s="261">
        <v>0.5945520673332032</v>
      </c>
      <c r="M6" s="261">
        <v>0.51026288527718711</v>
      </c>
      <c r="N6" s="261">
        <v>0.43098996117159588</v>
      </c>
      <c r="O6" s="261">
        <v>0.37574579091613558</v>
      </c>
      <c r="P6" s="261">
        <v>0.33463724892049851</v>
      </c>
      <c r="Q6" s="261">
        <v>0.34419742342561221</v>
      </c>
      <c r="R6" s="261">
        <v>0.43516401959950368</v>
      </c>
      <c r="S6" s="261">
        <v>0.56972767128465751</v>
      </c>
      <c r="T6" s="261">
        <v>0.56683532171071749</v>
      </c>
      <c r="U6" s="261">
        <v>0.63051609886201476</v>
      </c>
      <c r="V6" s="261">
        <v>0.61268543158580324</v>
      </c>
      <c r="W6" s="261">
        <v>0.59611422836211858</v>
      </c>
      <c r="DA6" s="67" t="s">
        <v>1442</v>
      </c>
    </row>
    <row r="7" spans="1:105" ht="12" customHeight="1" x14ac:dyDescent="0.25">
      <c r="A7" s="202" t="s">
        <v>93</v>
      </c>
      <c r="B7" s="226">
        <v>0.25884361161127362</v>
      </c>
      <c r="C7" s="226">
        <v>0.24616569847175321</v>
      </c>
      <c r="D7" s="226">
        <v>0.26420972103794049</v>
      </c>
      <c r="E7" s="226">
        <v>0.29483657433446758</v>
      </c>
      <c r="F7" s="226">
        <v>0.30433140560964872</v>
      </c>
      <c r="G7" s="226">
        <v>0.26947023357560818</v>
      </c>
      <c r="H7" s="226">
        <v>0.26360549757616708</v>
      </c>
      <c r="I7" s="226">
        <v>0.31739377491806142</v>
      </c>
      <c r="J7" s="226">
        <v>0.33521657193260213</v>
      </c>
      <c r="K7" s="226">
        <v>0.26478094234588417</v>
      </c>
      <c r="L7" s="226">
        <v>0.2377262054458478</v>
      </c>
      <c r="M7" s="226">
        <v>0.2040239470377859</v>
      </c>
      <c r="N7" s="226">
        <v>0.1723273934848783</v>
      </c>
      <c r="O7" s="226">
        <v>0.1502385173554226</v>
      </c>
      <c r="P7" s="226">
        <v>0.1338016428797052</v>
      </c>
      <c r="Q7" s="226">
        <v>0.13762419120368091</v>
      </c>
      <c r="R7" s="226">
        <v>0.17399635256499141</v>
      </c>
      <c r="S7" s="226">
        <v>0.22780039776751301</v>
      </c>
      <c r="T7" s="226">
        <v>0.22664391824820071</v>
      </c>
      <c r="U7" s="226">
        <v>0.25210609447092081</v>
      </c>
      <c r="V7" s="226">
        <v>0.24497666526692519</v>
      </c>
      <c r="W7" s="226">
        <v>0.23835082124335921</v>
      </c>
      <c r="DA7" s="174" t="s">
        <v>1443</v>
      </c>
    </row>
    <row r="8" spans="1:105" ht="12" customHeight="1" x14ac:dyDescent="0.25">
      <c r="A8" s="202" t="s">
        <v>94</v>
      </c>
      <c r="B8" s="226">
        <v>0.54369537113326516</v>
      </c>
      <c r="C8" s="226">
        <v>0.58047859558127091</v>
      </c>
      <c r="D8" s="226">
        <v>0.6310713689259777</v>
      </c>
      <c r="E8" s="226">
        <v>0.78237541811202627</v>
      </c>
      <c r="F8" s="226">
        <v>0.7537162142726761</v>
      </c>
      <c r="G8" s="226">
        <v>0.78990202756878114</v>
      </c>
      <c r="H8" s="226">
        <v>0.8176827921117128</v>
      </c>
      <c r="I8" s="226">
        <v>1.0820444803655209</v>
      </c>
      <c r="J8" s="226">
        <v>1.172153346264416</v>
      </c>
      <c r="K8" s="226">
        <v>0.86757013367202218</v>
      </c>
      <c r="L8" s="226">
        <v>0.83852948180813247</v>
      </c>
      <c r="M8" s="226">
        <v>0.91348634548547669</v>
      </c>
      <c r="N8" s="226">
        <v>0.73194616881763541</v>
      </c>
      <c r="O8" s="226">
        <v>0.41342427372015211</v>
      </c>
      <c r="P8" s="226">
        <v>0.25842887027183048</v>
      </c>
      <c r="Q8" s="226">
        <v>0.32669747255717191</v>
      </c>
      <c r="R8" s="226">
        <v>0.47976350055098699</v>
      </c>
      <c r="S8" s="226">
        <v>0.78358813029991781</v>
      </c>
      <c r="T8" s="226">
        <v>0.81554158487885187</v>
      </c>
      <c r="U8" s="226">
        <v>1.050240499458293</v>
      </c>
      <c r="V8" s="226">
        <v>0.83823410072717952</v>
      </c>
      <c r="W8" s="226">
        <v>0.8416174547733023</v>
      </c>
      <c r="DA8" s="174" t="s">
        <v>1444</v>
      </c>
    </row>
    <row r="9" spans="1:105" ht="12" customHeight="1" x14ac:dyDescent="0.25">
      <c r="A9" s="202" t="s">
        <v>95</v>
      </c>
      <c r="B9" s="226">
        <v>0.12916423883381961</v>
      </c>
      <c r="C9" s="226">
        <v>0.1228378976485998</v>
      </c>
      <c r="D9" s="226">
        <v>0.131841953903857</v>
      </c>
      <c r="E9" s="226">
        <v>0.14712490475319789</v>
      </c>
      <c r="F9" s="226">
        <v>0.1518628723888685</v>
      </c>
      <c r="G9" s="226">
        <v>0.1344669756054705</v>
      </c>
      <c r="H9" s="226">
        <v>0.13154044341634799</v>
      </c>
      <c r="I9" s="226">
        <v>0.1583810590985377</v>
      </c>
      <c r="J9" s="226">
        <v>0.16727472271241911</v>
      </c>
      <c r="K9" s="226">
        <v>0.13212699615383541</v>
      </c>
      <c r="L9" s="226">
        <v>0.11862654900434021</v>
      </c>
      <c r="M9" s="226">
        <v>0.101808955836171</v>
      </c>
      <c r="N9" s="226">
        <v>8.5992219283039018E-2</v>
      </c>
      <c r="O9" s="226">
        <v>7.4969761150132153E-2</v>
      </c>
      <c r="P9" s="226">
        <v>6.6767679718617287E-2</v>
      </c>
      <c r="Q9" s="226">
        <v>6.8675150185430647E-2</v>
      </c>
      <c r="R9" s="226">
        <v>8.6825038095470611E-2</v>
      </c>
      <c r="S9" s="226">
        <v>0.11367352201788181</v>
      </c>
      <c r="T9" s="226">
        <v>0.11309643303388479</v>
      </c>
      <c r="U9" s="226">
        <v>0.12580218455074771</v>
      </c>
      <c r="V9" s="226">
        <v>0.1222445642149728</v>
      </c>
      <c r="W9" s="226">
        <v>0.11893823536795919</v>
      </c>
      <c r="DA9" s="174" t="s">
        <v>1445</v>
      </c>
    </row>
    <row r="10" spans="1:105" ht="12" customHeight="1" x14ac:dyDescent="0.25">
      <c r="A10" s="56" t="s">
        <v>96</v>
      </c>
      <c r="B10" s="262">
        <v>0.2737301070295397</v>
      </c>
      <c r="C10" s="262">
        <v>0.29224907279534601</v>
      </c>
      <c r="D10" s="262">
        <v>0.31772062542913371</v>
      </c>
      <c r="E10" s="262">
        <v>0.39389650585160718</v>
      </c>
      <c r="F10" s="262">
        <v>0.3794676779622414</v>
      </c>
      <c r="G10" s="262">
        <v>0.39768586975197068</v>
      </c>
      <c r="H10" s="262">
        <v>0.41167243659701952</v>
      </c>
      <c r="I10" s="262">
        <v>0.54476857289369529</v>
      </c>
      <c r="J10" s="262">
        <v>0.59013498728012459</v>
      </c>
      <c r="K10" s="262">
        <v>0.4367888309416304</v>
      </c>
      <c r="L10" s="262">
        <v>0.42216795836303772</v>
      </c>
      <c r="M10" s="262">
        <v>0.45990591128000102</v>
      </c>
      <c r="N10" s="262">
        <v>0.36132701028541131</v>
      </c>
      <c r="O10" s="262">
        <v>0.20629634072947731</v>
      </c>
      <c r="P10" s="262">
        <v>0.12932701468966329</v>
      </c>
      <c r="Q10" s="262">
        <v>0.16549538550163151</v>
      </c>
      <c r="R10" s="262">
        <v>0.2402963863168284</v>
      </c>
      <c r="S10" s="262">
        <v>0.39347997116704347</v>
      </c>
      <c r="T10" s="262">
        <v>0.41244251318167652</v>
      </c>
      <c r="U10" s="262">
        <v>0.5265257454979142</v>
      </c>
      <c r="V10" s="262">
        <v>0.42680908293166581</v>
      </c>
      <c r="W10" s="262">
        <v>0.43838405751073201</v>
      </c>
      <c r="DA10" s="68" t="s">
        <v>1446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6.798752942346592E-2</v>
      </c>
      <c r="O11" s="228">
        <v>1.280413968892145E-2</v>
      </c>
      <c r="P11" s="228">
        <v>8.0445805281218977E-3</v>
      </c>
      <c r="Q11" s="228">
        <v>2.47176377507967E-2</v>
      </c>
      <c r="R11" s="228">
        <v>3.005527093200349E-2</v>
      </c>
      <c r="S11" s="228">
        <v>3.7328514756673058E-2</v>
      </c>
      <c r="T11" s="228">
        <v>3.8859385654681472E-2</v>
      </c>
      <c r="U11" s="228">
        <v>5.4654734243978598E-2</v>
      </c>
      <c r="V11" s="228">
        <v>6.2485458570313332E-2</v>
      </c>
      <c r="W11" s="228">
        <v>0.128646265173811</v>
      </c>
      <c r="DA11" s="69" t="s">
        <v>1447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0.2737301070295397</v>
      </c>
      <c r="C15" s="228">
        <v>0.29224907279534601</v>
      </c>
      <c r="D15" s="228">
        <v>0.31772062542913371</v>
      </c>
      <c r="E15" s="228">
        <v>0.39389650585160718</v>
      </c>
      <c r="F15" s="228">
        <v>0.3794676779622414</v>
      </c>
      <c r="G15" s="228">
        <v>0.39768586975197068</v>
      </c>
      <c r="H15" s="228">
        <v>0.41167243659701952</v>
      </c>
      <c r="I15" s="228">
        <v>0.54476857289369529</v>
      </c>
      <c r="J15" s="228">
        <v>0.59013498728012459</v>
      </c>
      <c r="K15" s="228">
        <v>0.4367888309416304</v>
      </c>
      <c r="L15" s="228">
        <v>0.42216795836303772</v>
      </c>
      <c r="M15" s="228">
        <v>0.45990591128000102</v>
      </c>
      <c r="N15" s="228">
        <v>0.29333948086194539</v>
      </c>
      <c r="O15" s="228">
        <v>0.19349220104055589</v>
      </c>
      <c r="P15" s="228">
        <v>0.1212824341615414</v>
      </c>
      <c r="Q15" s="228">
        <v>0.14077774775083479</v>
      </c>
      <c r="R15" s="228">
        <v>0.2102411153848249</v>
      </c>
      <c r="S15" s="228">
        <v>0.35615145641037049</v>
      </c>
      <c r="T15" s="228">
        <v>0.37358312752699502</v>
      </c>
      <c r="U15" s="228">
        <v>0.47187101125393549</v>
      </c>
      <c r="V15" s="228">
        <v>0.36432362436135252</v>
      </c>
      <c r="W15" s="228">
        <v>0.30973779233692089</v>
      </c>
      <c r="DA15" s="69" t="s">
        <v>1451</v>
      </c>
    </row>
    <row r="16" spans="1:105" ht="12" customHeight="1" x14ac:dyDescent="0.25">
      <c r="A16" s="57" t="s">
        <v>1452</v>
      </c>
      <c r="B16" s="263">
        <v>2.154322487210885</v>
      </c>
      <c r="C16" s="263">
        <v>2.3000712498227358</v>
      </c>
      <c r="D16" s="263">
        <v>2.5005385612873918</v>
      </c>
      <c r="E16" s="263">
        <v>3.100061258874736</v>
      </c>
      <c r="F16" s="263">
        <v>2.9865028756794172</v>
      </c>
      <c r="G16" s="263">
        <v>3.1298844739801792</v>
      </c>
      <c r="H16" s="263">
        <v>3.2399621552412889</v>
      </c>
      <c r="I16" s="263">
        <v>4.2874611041014177</v>
      </c>
      <c r="J16" s="263">
        <v>4.6445058140801603</v>
      </c>
      <c r="K16" s="263">
        <v>3.4376342846297181</v>
      </c>
      <c r="L16" s="263">
        <v>3.3225644630433471</v>
      </c>
      <c r="M16" s="263">
        <v>3.6195713267477698</v>
      </c>
      <c r="N16" s="263">
        <v>2.9002418902793732</v>
      </c>
      <c r="O16" s="263">
        <v>1.6381401367786239</v>
      </c>
      <c r="P16" s="263">
        <v>1.0239909260412789</v>
      </c>
      <c r="Q16" s="263">
        <v>1.2944964202617151</v>
      </c>
      <c r="R16" s="263">
        <v>1.9010007306585399</v>
      </c>
      <c r="S16" s="263">
        <v>3.1048664738454721</v>
      </c>
      <c r="T16" s="263">
        <v>3.2314778989160691</v>
      </c>
      <c r="U16" s="263">
        <v>4.1614419490947228</v>
      </c>
      <c r="V16" s="263">
        <v>3.3213940537686328</v>
      </c>
      <c r="W16" s="263">
        <v>3.334800155955167</v>
      </c>
      <c r="DA16" s="70" t="s">
        <v>1453</v>
      </c>
    </row>
    <row r="17" spans="1:105" ht="12" customHeight="1" x14ac:dyDescent="0.25">
      <c r="A17" s="57" t="s">
        <v>1454</v>
      </c>
      <c r="B17" s="263">
        <v>32.112288669905787</v>
      </c>
      <c r="C17" s="263">
        <v>30.372695071920798</v>
      </c>
      <c r="D17" s="263">
        <v>32.577870142756304</v>
      </c>
      <c r="E17" s="263">
        <v>36.148732233065381</v>
      </c>
      <c r="F17" s="263">
        <v>37.454483218903398</v>
      </c>
      <c r="G17" s="263">
        <v>32.841855217443737</v>
      </c>
      <c r="H17" s="263">
        <v>32.008818279443112</v>
      </c>
      <c r="I17" s="263">
        <v>38.283719948942768</v>
      </c>
      <c r="J17" s="263">
        <v>40.356307534910407</v>
      </c>
      <c r="K17" s="263">
        <v>32.029943068099698</v>
      </c>
      <c r="L17" s="263">
        <v>28.600441366913461</v>
      </c>
      <c r="M17" s="263">
        <v>24.036029786479869</v>
      </c>
      <c r="N17" s="263">
        <v>20.407904078876349</v>
      </c>
      <c r="O17" s="263">
        <v>18.381818700949989</v>
      </c>
      <c r="P17" s="263">
        <v>16.659192315224221</v>
      </c>
      <c r="Q17" s="263">
        <v>16.974541188857671</v>
      </c>
      <c r="R17" s="263">
        <v>21.285851039822969</v>
      </c>
      <c r="S17" s="263">
        <v>27.458959533391049</v>
      </c>
      <c r="T17" s="263">
        <v>27.2243302718555</v>
      </c>
      <c r="U17" s="263">
        <v>29.907661033536819</v>
      </c>
      <c r="V17" s="263">
        <v>29.539539326002451</v>
      </c>
      <c r="W17" s="263">
        <v>28.669509218427031</v>
      </c>
      <c r="DA17" s="70" t="s">
        <v>1455</v>
      </c>
    </row>
    <row r="18" spans="1:105" ht="12" customHeight="1" x14ac:dyDescent="0.25">
      <c r="A18" s="18" t="s">
        <v>30</v>
      </c>
      <c r="B18" s="232">
        <v>4.3938192064057349</v>
      </c>
      <c r="C18" s="232">
        <v>4.7735772487532291</v>
      </c>
      <c r="D18" s="232">
        <v>4.9309023570116706</v>
      </c>
      <c r="E18" s="232">
        <v>5.5073478358552963</v>
      </c>
      <c r="F18" s="232">
        <v>5.9462618447390483</v>
      </c>
      <c r="G18" s="232">
        <v>5.1466122578253053</v>
      </c>
      <c r="H18" s="232">
        <v>5.7054772908176856</v>
      </c>
      <c r="I18" s="232">
        <v>6.0755894444102783</v>
      </c>
      <c r="J18" s="232">
        <v>5.2640784492261634</v>
      </c>
      <c r="K18" s="232">
        <v>2.273131567276955</v>
      </c>
      <c r="L18" s="232">
        <v>2.7859625333702049</v>
      </c>
      <c r="M18" s="232">
        <v>1.470755195751565</v>
      </c>
      <c r="N18" s="232">
        <v>2.304022048292273E-2</v>
      </c>
      <c r="O18" s="232">
        <v>6.0096838142265803E-3</v>
      </c>
      <c r="P18" s="232">
        <v>3.9810936385921043E-2</v>
      </c>
      <c r="Q18" s="232">
        <v>0.15250426739359349</v>
      </c>
      <c r="R18" s="232">
        <v>0</v>
      </c>
      <c r="S18" s="232">
        <v>0.35950938665373122</v>
      </c>
      <c r="T18" s="232">
        <v>2.177831660857378</v>
      </c>
      <c r="U18" s="232">
        <v>3.5866909316064661</v>
      </c>
      <c r="V18" s="232">
        <v>2.1009356378551658</v>
      </c>
      <c r="W18" s="232">
        <v>6.9132556324481156</v>
      </c>
      <c r="DA18" s="71" t="s">
        <v>1456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0.1875830137796706</v>
      </c>
      <c r="M19" s="232">
        <v>0.22272714456766579</v>
      </c>
      <c r="N19" s="232">
        <v>0.21037210349209301</v>
      </c>
      <c r="O19" s="232">
        <v>5.4872297175207162E-2</v>
      </c>
      <c r="P19" s="232">
        <v>2.0282120712470621E-2</v>
      </c>
      <c r="Q19" s="232">
        <v>4.6825424595354853E-2</v>
      </c>
      <c r="R19" s="232">
        <v>6.7480232568992757E-2</v>
      </c>
      <c r="S19" s="232">
        <v>5.1247334297199007E-2</v>
      </c>
      <c r="T19" s="232">
        <v>7.0838779082893807E-2</v>
      </c>
      <c r="U19" s="232">
        <v>0.1022442891454029</v>
      </c>
      <c r="V19" s="232">
        <v>0.1210083821572726</v>
      </c>
      <c r="W19" s="232">
        <v>0.12717345315427611</v>
      </c>
      <c r="DA19" s="71" t="s">
        <v>1457</v>
      </c>
    </row>
    <row r="20" spans="1:105" ht="12" customHeight="1" x14ac:dyDescent="0.25">
      <c r="A20" s="18" t="s">
        <v>160</v>
      </c>
      <c r="B20" s="297">
        <v>0</v>
      </c>
      <c r="C20" s="297">
        <v>0</v>
      </c>
      <c r="D20" s="297">
        <v>0</v>
      </c>
      <c r="E20" s="297">
        <v>0</v>
      </c>
      <c r="F20" s="297">
        <v>0</v>
      </c>
      <c r="G20" s="297">
        <v>0</v>
      </c>
      <c r="H20" s="297">
        <v>0</v>
      </c>
      <c r="I20" s="297">
        <v>0</v>
      </c>
      <c r="J20" s="297">
        <v>0</v>
      </c>
      <c r="K20" s="297">
        <v>0</v>
      </c>
      <c r="L20" s="297">
        <v>0</v>
      </c>
      <c r="M20" s="297">
        <v>0</v>
      </c>
      <c r="N20" s="297">
        <v>0.55447758089500709</v>
      </c>
      <c r="O20" s="297">
        <v>4.7936898953251719E-2</v>
      </c>
      <c r="P20" s="297">
        <v>1.7735030296410149E-2</v>
      </c>
      <c r="Q20" s="297">
        <v>8.1491370284568945E-2</v>
      </c>
      <c r="R20" s="297">
        <v>0.1180295650857338</v>
      </c>
      <c r="S20" s="297">
        <v>0.19269156075064539</v>
      </c>
      <c r="T20" s="297">
        <v>0.21286509079602869</v>
      </c>
      <c r="U20" s="297">
        <v>0.37332820835187991</v>
      </c>
      <c r="V20" s="297">
        <v>0.32992969326346389</v>
      </c>
      <c r="W20" s="297">
        <v>0.85152461704939575</v>
      </c>
      <c r="DA20" s="122" t="s">
        <v>1458</v>
      </c>
    </row>
    <row r="21" spans="1:105" ht="12" customHeight="1" x14ac:dyDescent="0.25">
      <c r="A21" s="18" t="s">
        <v>70</v>
      </c>
      <c r="B21" s="297">
        <v>9.1717431137676328</v>
      </c>
      <c r="C21" s="297">
        <v>7.3213882121977054</v>
      </c>
      <c r="D21" s="297">
        <v>7.8310950919627373</v>
      </c>
      <c r="E21" s="297">
        <v>9.5345026768266692</v>
      </c>
      <c r="F21" s="297">
        <v>9.982285191596679</v>
      </c>
      <c r="G21" s="297">
        <v>5.1513264883068821</v>
      </c>
      <c r="H21" s="297">
        <v>4.9650459808617846</v>
      </c>
      <c r="I21" s="297">
        <v>6.6916945141505781</v>
      </c>
      <c r="J21" s="297">
        <v>6.92066211420049</v>
      </c>
      <c r="K21" s="297">
        <v>4.5617823233880381</v>
      </c>
      <c r="L21" s="297">
        <v>4.0282449263243318</v>
      </c>
      <c r="M21" s="297">
        <v>2.8764840328334018</v>
      </c>
      <c r="N21" s="297">
        <v>2.3577878998431112</v>
      </c>
      <c r="O21" s="297">
        <v>0.37685186147362748</v>
      </c>
      <c r="P21" s="297">
        <v>0.12211259921460529</v>
      </c>
      <c r="Q21" s="297">
        <v>0.32367598086607191</v>
      </c>
      <c r="R21" s="297">
        <v>0.57976813561026819</v>
      </c>
      <c r="S21" s="297">
        <v>1.439884110482313</v>
      </c>
      <c r="T21" s="297">
        <v>2.2440349703187299</v>
      </c>
      <c r="U21" s="297">
        <v>3.091482139370656</v>
      </c>
      <c r="V21" s="297">
        <v>1.9511231071681849</v>
      </c>
      <c r="W21" s="297">
        <v>2.099443988943023</v>
      </c>
      <c r="DA21" s="122" t="s">
        <v>1459</v>
      </c>
    </row>
    <row r="22" spans="1:105" ht="12" customHeight="1" x14ac:dyDescent="0.25">
      <c r="A22" s="18" t="s">
        <v>34</v>
      </c>
      <c r="B22" s="297">
        <v>18.382257238479259</v>
      </c>
      <c r="C22" s="297">
        <v>17.913051654192309</v>
      </c>
      <c r="D22" s="297">
        <v>19.428801896762099</v>
      </c>
      <c r="E22" s="297">
        <v>20.087287896019451</v>
      </c>
      <c r="F22" s="297">
        <v>20.663679661317829</v>
      </c>
      <c r="G22" s="297">
        <v>21.778091843338601</v>
      </c>
      <c r="H22" s="297">
        <v>20.752249918284601</v>
      </c>
      <c r="I22" s="297">
        <v>23.396995561791549</v>
      </c>
      <c r="J22" s="297">
        <v>25.48855086366579</v>
      </c>
      <c r="K22" s="297">
        <v>22.41687177131999</v>
      </c>
      <c r="L22" s="297">
        <v>18.439056717046469</v>
      </c>
      <c r="M22" s="297">
        <v>17.770987235328469</v>
      </c>
      <c r="N22" s="297">
        <v>16.500651177145549</v>
      </c>
      <c r="O22" s="297">
        <v>17.025186719646399</v>
      </c>
      <c r="P22" s="297">
        <v>14.787319054264531</v>
      </c>
      <c r="Q22" s="297">
        <v>13.30995881996266</v>
      </c>
      <c r="R22" s="297">
        <v>15.92729395402222</v>
      </c>
      <c r="S22" s="297">
        <v>16.990273726666089</v>
      </c>
      <c r="T22" s="297">
        <v>11.60415598601802</v>
      </c>
      <c r="U22" s="297">
        <v>9.6973549987874126</v>
      </c>
      <c r="V22" s="297">
        <v>10.217135224549169</v>
      </c>
      <c r="W22" s="297">
        <v>1.9691359984470009</v>
      </c>
      <c r="DA22" s="122" t="s">
        <v>1460</v>
      </c>
    </row>
    <row r="23" spans="1:105" ht="12" customHeight="1" x14ac:dyDescent="0.25">
      <c r="A23" s="18" t="s">
        <v>162</v>
      </c>
      <c r="B23" s="297">
        <v>0</v>
      </c>
      <c r="C23" s="297">
        <v>0</v>
      </c>
      <c r="D23" s="297">
        <v>0</v>
      </c>
      <c r="E23" s="297">
        <v>0</v>
      </c>
      <c r="F23" s="297">
        <v>0</v>
      </c>
      <c r="G23" s="297">
        <v>0</v>
      </c>
      <c r="H23" s="297">
        <v>0</v>
      </c>
      <c r="I23" s="297">
        <v>0</v>
      </c>
      <c r="J23" s="297">
        <v>0</v>
      </c>
      <c r="K23" s="297">
        <v>0</v>
      </c>
      <c r="L23" s="297">
        <v>0</v>
      </c>
      <c r="M23" s="297">
        <v>0</v>
      </c>
      <c r="N23" s="297">
        <v>0</v>
      </c>
      <c r="O23" s="297">
        <v>0</v>
      </c>
      <c r="P23" s="297">
        <v>0</v>
      </c>
      <c r="Q23" s="297">
        <v>0</v>
      </c>
      <c r="R23" s="297">
        <v>0</v>
      </c>
      <c r="S23" s="297">
        <v>0</v>
      </c>
      <c r="T23" s="297">
        <v>0</v>
      </c>
      <c r="U23" s="297">
        <v>0</v>
      </c>
      <c r="V23" s="297">
        <v>0</v>
      </c>
      <c r="W23" s="297">
        <v>0</v>
      </c>
      <c r="DA23" s="122" t="s">
        <v>1461</v>
      </c>
    </row>
    <row r="24" spans="1:105" ht="12" customHeight="1" x14ac:dyDescent="0.25">
      <c r="A24" s="18" t="s">
        <v>73</v>
      </c>
      <c r="B24" s="297">
        <v>0.1644691112531613</v>
      </c>
      <c r="C24" s="297">
        <v>0.36467795677756087</v>
      </c>
      <c r="D24" s="297">
        <v>0.38707079701979141</v>
      </c>
      <c r="E24" s="297">
        <v>1.0195938243639739</v>
      </c>
      <c r="F24" s="297">
        <v>0.86225652124984087</v>
      </c>
      <c r="G24" s="297">
        <v>0.76582462797295314</v>
      </c>
      <c r="H24" s="297">
        <v>0.58604508947904266</v>
      </c>
      <c r="I24" s="297">
        <v>2.1194404285903579</v>
      </c>
      <c r="J24" s="297">
        <v>2.6830161078179788</v>
      </c>
      <c r="K24" s="297">
        <v>2.778157406114719</v>
      </c>
      <c r="L24" s="297">
        <v>3.1595941763927842</v>
      </c>
      <c r="M24" s="297">
        <v>1.695076177998766</v>
      </c>
      <c r="N24" s="297">
        <v>0.76157509701766724</v>
      </c>
      <c r="O24" s="297">
        <v>0.87096123988726859</v>
      </c>
      <c r="P24" s="297">
        <v>1.671932574350278</v>
      </c>
      <c r="Q24" s="297">
        <v>3.0600853257554221</v>
      </c>
      <c r="R24" s="297">
        <v>4.5932791525357493</v>
      </c>
      <c r="S24" s="297">
        <v>8.4253534145410658</v>
      </c>
      <c r="T24" s="297">
        <v>10.91460378478245</v>
      </c>
      <c r="U24" s="297">
        <v>13.056560466275</v>
      </c>
      <c r="V24" s="297">
        <v>14.819407281009189</v>
      </c>
      <c r="W24" s="297">
        <v>16.708975528385221</v>
      </c>
      <c r="DA24" s="122" t="s">
        <v>1462</v>
      </c>
    </row>
    <row r="25" spans="1:105" ht="12" customHeight="1" x14ac:dyDescent="0.25">
      <c r="A25" s="57" t="s">
        <v>1463</v>
      </c>
      <c r="B25" s="263">
        <v>93.237500157509189</v>
      </c>
      <c r="C25" s="263">
        <v>88.186618856789877</v>
      </c>
      <c r="D25" s="263">
        <v>94.589308279765959</v>
      </c>
      <c r="E25" s="263">
        <v>104.9572474238748</v>
      </c>
      <c r="F25" s="263">
        <v>108.7484738605576</v>
      </c>
      <c r="G25" s="263">
        <v>95.355784587193341</v>
      </c>
      <c r="H25" s="263">
        <v>92.937075586522397</v>
      </c>
      <c r="I25" s="263">
        <v>111.1561490201334</v>
      </c>
      <c r="J25" s="263">
        <v>117.17387286907881</v>
      </c>
      <c r="K25" s="263">
        <v>92.998411061733805</v>
      </c>
      <c r="L25" s="263">
        <v>83.040909474368206</v>
      </c>
      <c r="M25" s="263">
        <v>69.788215783667724</v>
      </c>
      <c r="N25" s="263">
        <v>59.254012671848869</v>
      </c>
      <c r="O25" s="263">
        <v>53.371307216458149</v>
      </c>
      <c r="P25" s="263">
        <v>48.369689936499043</v>
      </c>
      <c r="Q25" s="263">
        <v>49.285300186435038</v>
      </c>
      <c r="R25" s="263">
        <v>61.803117182928403</v>
      </c>
      <c r="S25" s="263">
        <v>79.726635810262152</v>
      </c>
      <c r="T25" s="263">
        <v>79.045393621819869</v>
      </c>
      <c r="U25" s="263">
        <v>86.836400201471605</v>
      </c>
      <c r="V25" s="263">
        <v>85.76756489929069</v>
      </c>
      <c r="W25" s="263">
        <v>83.241446841311159</v>
      </c>
      <c r="DA25" s="70" t="s">
        <v>1464</v>
      </c>
    </row>
    <row r="26" spans="1:105" ht="12" customHeight="1" x14ac:dyDescent="0.25">
      <c r="A26" s="18" t="s">
        <v>30</v>
      </c>
      <c r="B26" s="232">
        <v>12.7573815482434</v>
      </c>
      <c r="C26" s="232">
        <v>13.86000275650291</v>
      </c>
      <c r="D26" s="232">
        <v>14.316793611767411</v>
      </c>
      <c r="E26" s="232">
        <v>15.990493545676101</v>
      </c>
      <c r="F26" s="232">
        <v>17.264873126437131</v>
      </c>
      <c r="G26" s="232">
        <v>14.9431037486072</v>
      </c>
      <c r="H26" s="232">
        <v>16.56575914814233</v>
      </c>
      <c r="I26" s="232">
        <v>17.640373677602049</v>
      </c>
      <c r="J26" s="232">
        <v>15.28416489662508</v>
      </c>
      <c r="K26" s="232">
        <v>6.5999999888094543</v>
      </c>
      <c r="L26" s="232">
        <v>8.088996234869775</v>
      </c>
      <c r="M26" s="232">
        <v>4.2703134368636819</v>
      </c>
      <c r="N26" s="232">
        <v>6.6896899906071297E-2</v>
      </c>
      <c r="O26" s="232">
        <v>1.7449017768099651E-2</v>
      </c>
      <c r="P26" s="232">
        <v>0.1155903967390373</v>
      </c>
      <c r="Q26" s="232">
        <v>0.44279362337872002</v>
      </c>
      <c r="R26" s="232">
        <v>0</v>
      </c>
      <c r="S26" s="232">
        <v>1.0438295706455369</v>
      </c>
      <c r="T26" s="232">
        <v>6.3232982833924547</v>
      </c>
      <c r="U26" s="232">
        <v>10.413897923569451</v>
      </c>
      <c r="V26" s="232">
        <v>6.1000319497318598</v>
      </c>
      <c r="W26" s="232">
        <v>20.072523629352808</v>
      </c>
      <c r="DA26" s="71" t="s">
        <v>1465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0.54464418455538877</v>
      </c>
      <c r="M27" s="297">
        <v>0.64668458826389352</v>
      </c>
      <c r="N27" s="297">
        <v>0.61081193041408666</v>
      </c>
      <c r="O27" s="297">
        <v>0.1593208092113006</v>
      </c>
      <c r="P27" s="297">
        <v>5.8888802743474702E-2</v>
      </c>
      <c r="Q27" s="297">
        <v>0.13595684748488041</v>
      </c>
      <c r="R27" s="297">
        <v>0.19592774154015721</v>
      </c>
      <c r="S27" s="297">
        <v>0.14879578932301121</v>
      </c>
      <c r="T27" s="297">
        <v>0.20567922591231641</v>
      </c>
      <c r="U27" s="297">
        <v>0.29686460604823928</v>
      </c>
      <c r="V27" s="297">
        <v>0.35134584041722672</v>
      </c>
      <c r="W27" s="297">
        <v>0.36924602230593978</v>
      </c>
      <c r="DA27" s="122" t="s">
        <v>1466</v>
      </c>
    </row>
    <row r="28" spans="1:105" ht="12" customHeight="1" x14ac:dyDescent="0.25">
      <c r="A28" s="18" t="s">
        <v>160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1.6099165047828781</v>
      </c>
      <c r="O28" s="297">
        <v>0.13918399493876449</v>
      </c>
      <c r="P28" s="297">
        <v>5.1493367758761573E-2</v>
      </c>
      <c r="Q28" s="297">
        <v>0.23660884865125459</v>
      </c>
      <c r="R28" s="297">
        <v>0.34269689421374178</v>
      </c>
      <c r="S28" s="297">
        <v>0.55947676637187216</v>
      </c>
      <c r="T28" s="297">
        <v>0.61805027790568767</v>
      </c>
      <c r="U28" s="297">
        <v>1.0839522913741031</v>
      </c>
      <c r="V28" s="297">
        <v>0.95794541908337372</v>
      </c>
      <c r="W28" s="297">
        <v>2.472387671660119</v>
      </c>
      <c r="DA28" s="122" t="s">
        <v>1467</v>
      </c>
    </row>
    <row r="29" spans="1:105" ht="12" customHeight="1" x14ac:dyDescent="0.25">
      <c r="A29" s="18" t="s">
        <v>70</v>
      </c>
      <c r="B29" s="297">
        <v>26.63000475627738</v>
      </c>
      <c r="C29" s="297">
        <v>21.257529838653259</v>
      </c>
      <c r="D29" s="297">
        <v>22.737455351620909</v>
      </c>
      <c r="E29" s="297">
        <v>27.683271160473371</v>
      </c>
      <c r="F29" s="297">
        <v>28.983400301705359</v>
      </c>
      <c r="G29" s="297">
        <v>14.956791439004689</v>
      </c>
      <c r="H29" s="297">
        <v>14.415929060094591</v>
      </c>
      <c r="I29" s="297">
        <v>19.429224579119619</v>
      </c>
      <c r="J29" s="297">
        <v>20.09402822688094</v>
      </c>
      <c r="K29" s="297">
        <v>13.24505968626317</v>
      </c>
      <c r="L29" s="297">
        <v>11.695942659628329</v>
      </c>
      <c r="M29" s="297">
        <v>8.3518239145538882</v>
      </c>
      <c r="N29" s="297">
        <v>6.8457982532093453</v>
      </c>
      <c r="O29" s="297">
        <v>1.0941831600571521</v>
      </c>
      <c r="P29" s="297">
        <v>0.3545519164187006</v>
      </c>
      <c r="Q29" s="297">
        <v>0.93978786835161032</v>
      </c>
      <c r="R29" s="297">
        <v>1.6833472129920219</v>
      </c>
      <c r="S29" s="297">
        <v>4.1806797502945932</v>
      </c>
      <c r="T29" s="297">
        <v>6.5155184997644904</v>
      </c>
      <c r="U29" s="297">
        <v>8.9760673684599777</v>
      </c>
      <c r="V29" s="297">
        <v>5.6650537394551641</v>
      </c>
      <c r="W29" s="297">
        <v>6.095700971734292</v>
      </c>
      <c r="DA29" s="122" t="s">
        <v>1468</v>
      </c>
    </row>
    <row r="30" spans="1:105" ht="12" customHeight="1" x14ac:dyDescent="0.25">
      <c r="A30" s="18" t="s">
        <v>34</v>
      </c>
      <c r="B30" s="297">
        <v>53.372580502936557</v>
      </c>
      <c r="C30" s="297">
        <v>52.010249832938023</v>
      </c>
      <c r="D30" s="297">
        <v>56.411205645620093</v>
      </c>
      <c r="E30" s="297">
        <v>58.323108876516599</v>
      </c>
      <c r="F30" s="297">
        <v>59.996652854033179</v>
      </c>
      <c r="G30" s="297">
        <v>63.232330231773872</v>
      </c>
      <c r="H30" s="297">
        <v>60.25381513333312</v>
      </c>
      <c r="I30" s="297">
        <v>67.93279045919158</v>
      </c>
      <c r="J30" s="297">
        <v>74.005586758220048</v>
      </c>
      <c r="K30" s="297">
        <v>65.087017209958404</v>
      </c>
      <c r="L30" s="297">
        <v>53.537496851512479</v>
      </c>
      <c r="M30" s="297">
        <v>51.597768137461571</v>
      </c>
      <c r="N30" s="297">
        <v>47.909368358721423</v>
      </c>
      <c r="O30" s="297">
        <v>49.432348649203661</v>
      </c>
      <c r="P30" s="297">
        <v>42.934736817535381</v>
      </c>
      <c r="Q30" s="297">
        <v>38.645245760253388</v>
      </c>
      <c r="R30" s="297">
        <v>46.24463512432667</v>
      </c>
      <c r="S30" s="297">
        <v>49.330979350304958</v>
      </c>
      <c r="T30" s="297">
        <v>33.692475385227347</v>
      </c>
      <c r="U30" s="297">
        <v>28.156110189498889</v>
      </c>
      <c r="V30" s="297">
        <v>29.66528349631303</v>
      </c>
      <c r="W30" s="297">
        <v>5.7173538719903974</v>
      </c>
      <c r="DA30" s="122" t="s">
        <v>1469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1470</v>
      </c>
    </row>
    <row r="32" spans="1:105" ht="12" customHeight="1" x14ac:dyDescent="0.25">
      <c r="A32" s="18" t="s">
        <v>73</v>
      </c>
      <c r="B32" s="297">
        <v>0.47753335005184511</v>
      </c>
      <c r="C32" s="297">
        <v>1.0588364286956859</v>
      </c>
      <c r="D32" s="297">
        <v>1.123853670757559</v>
      </c>
      <c r="E32" s="297">
        <v>2.960373841208694</v>
      </c>
      <c r="F32" s="297">
        <v>2.5035475783819678</v>
      </c>
      <c r="G32" s="297">
        <v>2.223559167807585</v>
      </c>
      <c r="H32" s="297">
        <v>1.7015722449523569</v>
      </c>
      <c r="I32" s="297">
        <v>6.1537603042201559</v>
      </c>
      <c r="J32" s="297">
        <v>7.7900929873526943</v>
      </c>
      <c r="K32" s="297">
        <v>8.0663341767027745</v>
      </c>
      <c r="L32" s="297">
        <v>9.1738295438022295</v>
      </c>
      <c r="M32" s="297">
        <v>4.921625706524698</v>
      </c>
      <c r="N32" s="297">
        <v>2.2112207248150701</v>
      </c>
      <c r="O32" s="297">
        <v>2.5288215852791738</v>
      </c>
      <c r="P32" s="297">
        <v>4.8544286353036883</v>
      </c>
      <c r="Q32" s="297">
        <v>8.8849072383151864</v>
      </c>
      <c r="R32" s="297">
        <v>13.33651020985581</v>
      </c>
      <c r="S32" s="297">
        <v>24.462874583322179</v>
      </c>
      <c r="T32" s="297">
        <v>31.690371949617571</v>
      </c>
      <c r="U32" s="297">
        <v>37.909507822520943</v>
      </c>
      <c r="V32" s="297">
        <v>43.027904454290031</v>
      </c>
      <c r="W32" s="297">
        <v>48.514234674267598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2.7540887607662481</v>
      </c>
      <c r="C33" s="263">
        <f t="shared" si="0"/>
        <v>2.9235536235591812</v>
      </c>
      <c r="D33" s="263">
        <f t="shared" si="0"/>
        <v>3.176456769791121</v>
      </c>
      <c r="E33" s="263">
        <f t="shared" si="0"/>
        <v>3.919762557752664</v>
      </c>
      <c r="F33" s="263">
        <f t="shared" si="0"/>
        <v>3.7875121559326685</v>
      </c>
      <c r="G33" s="263">
        <f t="shared" si="0"/>
        <v>3.9417206356549479</v>
      </c>
      <c r="H33" s="263">
        <f t="shared" si="0"/>
        <v>4.0717822248652258</v>
      </c>
      <c r="I33" s="263">
        <f t="shared" si="0"/>
        <v>5.3706564357670414</v>
      </c>
      <c r="J33" s="263">
        <f t="shared" si="0"/>
        <v>5.8130980441477478</v>
      </c>
      <c r="K33" s="263">
        <f t="shared" si="0"/>
        <v>4.3118787056789136</v>
      </c>
      <c r="L33" s="263">
        <f t="shared" si="0"/>
        <v>4.1573850777773824</v>
      </c>
      <c r="M33" s="263">
        <f t="shared" si="0"/>
        <v>4.4983268928063405</v>
      </c>
      <c r="N33" s="263">
        <f t="shared" si="0"/>
        <v>3.609309853218031</v>
      </c>
      <c r="O33" s="263">
        <f t="shared" si="0"/>
        <v>2.0681853149300036</v>
      </c>
      <c r="P33" s="263">
        <f t="shared" si="0"/>
        <v>1.3150861793813406</v>
      </c>
      <c r="Q33" s="263">
        <f t="shared" si="0"/>
        <v>1.6448820146210383</v>
      </c>
      <c r="R33" s="263">
        <f t="shared" si="0"/>
        <v>2.3998557906078077</v>
      </c>
      <c r="S33" s="263">
        <f t="shared" si="0"/>
        <v>3.8881454746542925</v>
      </c>
      <c r="T33" s="263">
        <f t="shared" si="0"/>
        <v>4.0408606921607007</v>
      </c>
      <c r="U33" s="263">
        <f t="shared" si="0"/>
        <v>5.1815497895633245</v>
      </c>
      <c r="V33" s="263">
        <f t="shared" si="0"/>
        <v>4.1600113602207198</v>
      </c>
      <c r="W33" s="263">
        <f t="shared" si="0"/>
        <v>4.1725388272234927</v>
      </c>
      <c r="DA33" s="70"/>
    </row>
    <row r="34" spans="1:105" ht="12" customHeight="1" x14ac:dyDescent="0.25">
      <c r="A34" s="60" t="s">
        <v>1473</v>
      </c>
      <c r="B34" s="264">
        <v>2.61569049203437</v>
      </c>
      <c r="C34" s="264">
        <v>2.7926526947003039</v>
      </c>
      <c r="D34" s="264">
        <v>3.0360519274867861</v>
      </c>
      <c r="E34" s="264">
        <v>3.7639679331671858</v>
      </c>
      <c r="F34" s="264">
        <v>3.6260899761862189</v>
      </c>
      <c r="G34" s="264">
        <v>3.8001780644991019</v>
      </c>
      <c r="H34" s="264">
        <v>3.9338298951647341</v>
      </c>
      <c r="I34" s="264">
        <v>5.2056603927875464</v>
      </c>
      <c r="J34" s="264">
        <v>5.6391695162668594</v>
      </c>
      <c r="K34" s="264">
        <v>4.1738353318860044</v>
      </c>
      <c r="L34" s="264">
        <v>4.0341222480601751</v>
      </c>
      <c r="M34" s="264">
        <v>4.3947358674567782</v>
      </c>
      <c r="N34" s="264">
        <v>3.5213554061838761</v>
      </c>
      <c r="O34" s="264">
        <v>1.9889629365282151</v>
      </c>
      <c r="P34" s="264">
        <v>1.24328801517702</v>
      </c>
      <c r="Q34" s="264">
        <v>1.5717247527016329</v>
      </c>
      <c r="R34" s="264">
        <v>2.3081175478846432</v>
      </c>
      <c r="S34" s="264">
        <v>3.769802229186352</v>
      </c>
      <c r="T34" s="264">
        <v>3.9235286571961332</v>
      </c>
      <c r="U34" s="264">
        <v>5.0526530749314462</v>
      </c>
      <c r="V34" s="264">
        <v>4.0327011848582499</v>
      </c>
      <c r="W34" s="264">
        <v>4.0489783273161359</v>
      </c>
      <c r="DA34" s="72" t="s">
        <v>1474</v>
      </c>
    </row>
    <row r="35" spans="1:105" ht="12" customHeight="1" x14ac:dyDescent="0.25">
      <c r="A35" s="60" t="s">
        <v>1475</v>
      </c>
      <c r="B35" s="264">
        <v>0.13839826873187791</v>
      </c>
      <c r="C35" s="264">
        <v>0.13090092885887761</v>
      </c>
      <c r="D35" s="264">
        <v>0.14040484230433509</v>
      </c>
      <c r="E35" s="264">
        <v>0.1557946245854783</v>
      </c>
      <c r="F35" s="264">
        <v>0.16142217974644951</v>
      </c>
      <c r="G35" s="264">
        <v>0.14154257115584601</v>
      </c>
      <c r="H35" s="264">
        <v>0.13795232970049201</v>
      </c>
      <c r="I35" s="264">
        <v>0.16499604297949541</v>
      </c>
      <c r="J35" s="264">
        <v>0.17392852788088831</v>
      </c>
      <c r="K35" s="264">
        <v>0.1380433737929094</v>
      </c>
      <c r="L35" s="264">
        <v>0.12326282971720751</v>
      </c>
      <c r="M35" s="264">
        <v>0.10359102534956199</v>
      </c>
      <c r="N35" s="264">
        <v>8.7954447034154795E-2</v>
      </c>
      <c r="O35" s="264">
        <v>7.9222378401788279E-2</v>
      </c>
      <c r="P35" s="264">
        <v>7.1798164204320516E-2</v>
      </c>
      <c r="Q35" s="264">
        <v>7.315726191940547E-2</v>
      </c>
      <c r="R35" s="264">
        <v>9.1738242723164498E-2</v>
      </c>
      <c r="S35" s="264">
        <v>0.1183432454679403</v>
      </c>
      <c r="T35" s="264">
        <v>0.11733203496456709</v>
      </c>
      <c r="U35" s="264">
        <v>0.1288967146318783</v>
      </c>
      <c r="V35" s="264">
        <v>0.12731017536247</v>
      </c>
      <c r="W35" s="264">
        <v>0.123560499907357</v>
      </c>
      <c r="DA35" s="72" t="s">
        <v>1476</v>
      </c>
    </row>
    <row r="36" spans="1:105" ht="12" customHeight="1" x14ac:dyDescent="0.25">
      <c r="A36" s="64" t="s">
        <v>30</v>
      </c>
      <c r="B36" s="231">
        <v>1.8936581491848289E-2</v>
      </c>
      <c r="C36" s="231">
        <v>2.0573271300480811E-2</v>
      </c>
      <c r="D36" s="231">
        <v>2.1251314613893998E-2</v>
      </c>
      <c r="E36" s="231">
        <v>2.3735692389341739E-2</v>
      </c>
      <c r="F36" s="231">
        <v>2.56273339218435E-2</v>
      </c>
      <c r="G36" s="231">
        <v>2.2180986028093451E-2</v>
      </c>
      <c r="H36" s="231">
        <v>2.4589595199990152E-2</v>
      </c>
      <c r="I36" s="231">
        <v>2.6184712938883831E-2</v>
      </c>
      <c r="J36" s="231">
        <v>2.2687244479227809E-2</v>
      </c>
      <c r="K36" s="231">
        <v>9.796793892356161E-3</v>
      </c>
      <c r="L36" s="231">
        <v>1.200700440051955E-2</v>
      </c>
      <c r="M36" s="231">
        <v>6.3386940405524197E-3</v>
      </c>
      <c r="N36" s="231">
        <v>9.9299263867965671E-5</v>
      </c>
      <c r="O36" s="231">
        <v>2.5900671361814452E-5</v>
      </c>
      <c r="P36" s="231">
        <v>1.715780749557694E-4</v>
      </c>
      <c r="Q36" s="231">
        <v>6.5726634431000986E-4</v>
      </c>
      <c r="R36" s="231">
        <v>0</v>
      </c>
      <c r="S36" s="231">
        <v>1.549421693893912E-3</v>
      </c>
      <c r="T36" s="231">
        <v>9.3860681980788771E-3</v>
      </c>
      <c r="U36" s="231">
        <v>1.5458001779731679E-2</v>
      </c>
      <c r="V36" s="231">
        <v>9.0546599772177438E-3</v>
      </c>
      <c r="W36" s="231">
        <v>2.979490564085447E-2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8.0844951966765497E-4</v>
      </c>
      <c r="M38" s="231">
        <v>9.5991449020098969E-4</v>
      </c>
      <c r="N38" s="231">
        <v>9.0666645445531679E-4</v>
      </c>
      <c r="O38" s="231">
        <v>2.364898686746909E-4</v>
      </c>
      <c r="P38" s="231">
        <v>8.7412343033883494E-5</v>
      </c>
      <c r="Q38" s="231">
        <v>2.0180927504882259E-4</v>
      </c>
      <c r="R38" s="231">
        <v>2.9082783407852571E-4</v>
      </c>
      <c r="S38" s="231">
        <v>2.2086692159388051E-4</v>
      </c>
      <c r="T38" s="231">
        <v>3.0530257388164031E-4</v>
      </c>
      <c r="U38" s="231">
        <v>4.4065475216988992E-4</v>
      </c>
      <c r="V38" s="231">
        <v>5.2152466505157185E-4</v>
      </c>
      <c r="W38" s="231">
        <v>5.4809502761168449E-4</v>
      </c>
      <c r="DA38" s="73" t="s">
        <v>1479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2.3897000315155031E-3</v>
      </c>
      <c r="O39" s="231">
        <v>2.0659953240026951E-4</v>
      </c>
      <c r="P39" s="231">
        <v>7.6434835092610955E-5</v>
      </c>
      <c r="Q39" s="231">
        <v>3.512133526173185E-4</v>
      </c>
      <c r="R39" s="231">
        <v>5.0868649179622576E-4</v>
      </c>
      <c r="S39" s="231">
        <v>8.3046645106068216E-4</v>
      </c>
      <c r="T39" s="231">
        <v>9.1741078757905949E-4</v>
      </c>
      <c r="U39" s="231">
        <v>1.608978364506761E-3</v>
      </c>
      <c r="V39" s="231">
        <v>1.4219384616361861E-3</v>
      </c>
      <c r="W39" s="231">
        <v>3.669920073079533E-3</v>
      </c>
      <c r="DA39" s="73" t="s">
        <v>1480</v>
      </c>
    </row>
    <row r="40" spans="1:105" ht="12" customHeight="1" x14ac:dyDescent="0.25">
      <c r="A40" s="64" t="s">
        <v>70</v>
      </c>
      <c r="B40" s="231">
        <v>3.9528586120009097E-2</v>
      </c>
      <c r="C40" s="231">
        <v>3.1553884673182153E-2</v>
      </c>
      <c r="D40" s="231">
        <v>3.3750630923358872E-2</v>
      </c>
      <c r="E40" s="231">
        <v>4.1092015497758629E-2</v>
      </c>
      <c r="F40" s="231">
        <v>4.3021878717711973E-2</v>
      </c>
      <c r="G40" s="231">
        <v>2.2201303525353142E-2</v>
      </c>
      <c r="H40" s="231">
        <v>2.1398467576974979E-2</v>
      </c>
      <c r="I40" s="231">
        <v>2.8840016517071319E-2</v>
      </c>
      <c r="J40" s="231">
        <v>2.982682626359362E-2</v>
      </c>
      <c r="K40" s="231">
        <v>1.9660472736104131E-2</v>
      </c>
      <c r="L40" s="231">
        <v>1.7361021182950589E-2</v>
      </c>
      <c r="M40" s="231">
        <v>1.2397136008313081E-2</v>
      </c>
      <c r="N40" s="231">
        <v>1.016164767106942E-2</v>
      </c>
      <c r="O40" s="231">
        <v>1.624164684506386E-3</v>
      </c>
      <c r="P40" s="231">
        <v>5.2628364472474202E-4</v>
      </c>
      <c r="Q40" s="231">
        <v>1.394986070361837E-3</v>
      </c>
      <c r="R40" s="231">
        <v>2.4986978368055739E-3</v>
      </c>
      <c r="S40" s="231">
        <v>6.2056451383375299E-3</v>
      </c>
      <c r="T40" s="231">
        <v>9.671392720038554E-3</v>
      </c>
      <c r="U40" s="231">
        <v>1.3323739715425159E-2</v>
      </c>
      <c r="V40" s="231">
        <v>8.4089945407068174E-3</v>
      </c>
      <c r="W40" s="231">
        <v>9.048231234965249E-3</v>
      </c>
      <c r="DA40" s="73" t="s">
        <v>1481</v>
      </c>
    </row>
    <row r="41" spans="1:105" ht="12" customHeight="1" x14ac:dyDescent="0.25">
      <c r="A41" s="64" t="s">
        <v>34</v>
      </c>
      <c r="B41" s="231">
        <v>7.9224268420760455E-2</v>
      </c>
      <c r="C41" s="231">
        <v>7.7202075570784595E-2</v>
      </c>
      <c r="D41" s="231">
        <v>8.3734690282802227E-2</v>
      </c>
      <c r="E41" s="231">
        <v>8.6572648150526663E-2</v>
      </c>
      <c r="F41" s="231">
        <v>8.9056794430121031E-2</v>
      </c>
      <c r="G41" s="231">
        <v>9.3859713282489543E-2</v>
      </c>
      <c r="H41" s="231">
        <v>8.943851652882738E-2</v>
      </c>
      <c r="I41" s="231">
        <v>0.10083690118026339</v>
      </c>
      <c r="J41" s="231">
        <v>0.1098511335730997</v>
      </c>
      <c r="K41" s="231">
        <v>9.6612741478083325E-2</v>
      </c>
      <c r="L41" s="231">
        <v>7.946906409942979E-2</v>
      </c>
      <c r="M41" s="231">
        <v>7.6589803122026373E-2</v>
      </c>
      <c r="N41" s="231">
        <v>7.1114880018057228E-2</v>
      </c>
      <c r="O41" s="231">
        <v>7.3375535174613718E-2</v>
      </c>
      <c r="P41" s="231">
        <v>6.3730722445019858E-2</v>
      </c>
      <c r="Q41" s="231">
        <v>5.736356185978523E-2</v>
      </c>
      <c r="R41" s="231">
        <v>6.8643812077030922E-2</v>
      </c>
      <c r="S41" s="231">
        <v>7.3225066367036948E-2</v>
      </c>
      <c r="T41" s="231">
        <v>5.0011854186668987E-2</v>
      </c>
      <c r="U41" s="231">
        <v>4.1793880121922117E-2</v>
      </c>
      <c r="V41" s="231">
        <v>4.4034040706736118E-2</v>
      </c>
      <c r="W41" s="231">
        <v>8.4866269073521731E-3</v>
      </c>
      <c r="DA41" s="73" t="s">
        <v>1482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7.0883269926007785E-4</v>
      </c>
      <c r="C44" s="231">
        <v>1.5716973144300379E-3</v>
      </c>
      <c r="D44" s="231">
        <v>1.6682064842799759E-3</v>
      </c>
      <c r="E44" s="231">
        <v>4.3942685478512902E-3</v>
      </c>
      <c r="F44" s="231">
        <v>3.7161726767729569E-3</v>
      </c>
      <c r="G44" s="231">
        <v>3.3005683199098549E-3</v>
      </c>
      <c r="H44" s="231">
        <v>2.5257503946994751E-3</v>
      </c>
      <c r="I44" s="231">
        <v>9.1344123432767904E-3</v>
      </c>
      <c r="J44" s="231">
        <v>1.1563323564967171E-2</v>
      </c>
      <c r="K44" s="231">
        <v>1.1973365686365761E-2</v>
      </c>
      <c r="L44" s="231">
        <v>1.3617290514639859E-2</v>
      </c>
      <c r="M44" s="231">
        <v>7.3054776884691613E-3</v>
      </c>
      <c r="N44" s="231">
        <v>3.282253595189371E-3</v>
      </c>
      <c r="O44" s="231">
        <v>3.7536884702314001E-3</v>
      </c>
      <c r="P44" s="231">
        <v>7.2057328614936484E-3</v>
      </c>
      <c r="Q44" s="231">
        <v>1.318842501728225E-2</v>
      </c>
      <c r="R44" s="231">
        <v>1.979621848345325E-2</v>
      </c>
      <c r="S44" s="231">
        <v>3.6311778896017298E-2</v>
      </c>
      <c r="T44" s="231">
        <v>4.7040006498319929E-2</v>
      </c>
      <c r="U44" s="231">
        <v>5.6271459898122649E-2</v>
      </c>
      <c r="V44" s="231">
        <v>6.3869017011121534E-2</v>
      </c>
      <c r="W44" s="231">
        <v>7.2012721023493903E-2</v>
      </c>
      <c r="DA44" s="73" t="s">
        <v>1485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94.135517626827195</v>
      </c>
      <c r="C48" s="225">
        <v>81.524503065824305</v>
      </c>
      <c r="D48" s="225">
        <v>77.686394851985298</v>
      </c>
      <c r="E48" s="225">
        <v>73.535173318028612</v>
      </c>
      <c r="F48" s="225">
        <v>86.01637048087423</v>
      </c>
      <c r="G48" s="225">
        <v>76.588502075256756</v>
      </c>
      <c r="H48" s="225">
        <v>73.92204111273054</v>
      </c>
      <c r="I48" s="225">
        <v>48.418866954633003</v>
      </c>
      <c r="J48" s="225">
        <v>44.151881408855438</v>
      </c>
      <c r="K48" s="225">
        <v>51.465098985069638</v>
      </c>
      <c r="L48" s="225">
        <v>42.132101655169137</v>
      </c>
      <c r="M48" s="225">
        <v>17.40559946374799</v>
      </c>
      <c r="N48" s="225">
        <v>16.287393292717571</v>
      </c>
      <c r="O48" s="225">
        <v>54.747045056212272</v>
      </c>
      <c r="P48" s="225">
        <v>95.210539923261138</v>
      </c>
      <c r="Q48" s="225">
        <v>76.74777242421672</v>
      </c>
      <c r="R48" s="225">
        <v>59.49963296831281</v>
      </c>
      <c r="S48" s="225">
        <v>41.12177305830226</v>
      </c>
      <c r="T48" s="225">
        <v>36.867573788906512</v>
      </c>
      <c r="U48" s="225">
        <v>18.486741786124789</v>
      </c>
      <c r="V48" s="225">
        <v>43.621140687960022</v>
      </c>
      <c r="W48" s="225">
        <v>44.756812627581503</v>
      </c>
      <c r="DA48" s="89" t="s">
        <v>1487</v>
      </c>
    </row>
    <row r="49" spans="1:105" ht="12" customHeight="1" x14ac:dyDescent="0.25">
      <c r="A49" s="55" t="s">
        <v>92</v>
      </c>
      <c r="B49" s="261">
        <v>0.67735684535796459</v>
      </c>
      <c r="C49" s="261">
        <v>0.58661365665369158</v>
      </c>
      <c r="D49" s="261">
        <v>0.55899635621906474</v>
      </c>
      <c r="E49" s="261">
        <v>0.52912603316240492</v>
      </c>
      <c r="F49" s="261">
        <v>0.61893511425783676</v>
      </c>
      <c r="G49" s="261">
        <v>0.55109641359883033</v>
      </c>
      <c r="H49" s="261">
        <v>0.53190975981084676</v>
      </c>
      <c r="I49" s="261">
        <v>0.34840038917342769</v>
      </c>
      <c r="J49" s="261">
        <v>0.31769708035494149</v>
      </c>
      <c r="K49" s="261">
        <v>0.37031970475588483</v>
      </c>
      <c r="L49" s="261">
        <v>0.30316365368727932</v>
      </c>
      <c r="M49" s="261">
        <v>0.12524286519594849</v>
      </c>
      <c r="N49" s="261">
        <v>0.117196756527412</v>
      </c>
      <c r="O49" s="261">
        <v>0.39393511255753377</v>
      </c>
      <c r="P49" s="261">
        <v>0.68509222228856137</v>
      </c>
      <c r="Q49" s="261">
        <v>0.5522424513944888</v>
      </c>
      <c r="R49" s="261">
        <v>0.42813259759380928</v>
      </c>
      <c r="S49" s="261">
        <v>0.29589378352147228</v>
      </c>
      <c r="T49" s="261">
        <v>0.26528247899674118</v>
      </c>
      <c r="U49" s="261">
        <v>0.13302227908144029</v>
      </c>
      <c r="V49" s="261">
        <v>0.31387810883979922</v>
      </c>
      <c r="W49" s="261">
        <v>0.32204989332409162</v>
      </c>
      <c r="DA49" s="67" t="s">
        <v>1488</v>
      </c>
    </row>
    <row r="50" spans="1:105" ht="12" customHeight="1" x14ac:dyDescent="0.25">
      <c r="A50" s="202" t="s">
        <v>93</v>
      </c>
      <c r="B50" s="226">
        <v>0.75839717500722292</v>
      </c>
      <c r="C50" s="226">
        <v>0.65679728945782878</v>
      </c>
      <c r="D50" s="226">
        <v>0.62587579988481334</v>
      </c>
      <c r="E50" s="226">
        <v>0.59243173155071083</v>
      </c>
      <c r="F50" s="226">
        <v>0.69298575098602844</v>
      </c>
      <c r="G50" s="226">
        <v>0.61703069230678542</v>
      </c>
      <c r="H50" s="226">
        <v>0.59554850883086807</v>
      </c>
      <c r="I50" s="226">
        <v>0.39008370954147292</v>
      </c>
      <c r="J50" s="226">
        <v>0.35570699536062111</v>
      </c>
      <c r="K50" s="226">
        <v>0.41462549594217307</v>
      </c>
      <c r="L50" s="226">
        <v>0.33943476041759801</v>
      </c>
      <c r="M50" s="226">
        <v>0.14022717243555929</v>
      </c>
      <c r="N50" s="226">
        <v>0.13121841121045591</v>
      </c>
      <c r="O50" s="226">
        <v>0.44106629843225381</v>
      </c>
      <c r="P50" s="226">
        <v>0.76705802792689803</v>
      </c>
      <c r="Q50" s="226">
        <v>0.61831384435970294</v>
      </c>
      <c r="R50" s="226">
        <v>0.47935523907203892</v>
      </c>
      <c r="S50" s="226">
        <v>0.33129510842441029</v>
      </c>
      <c r="T50" s="226">
        <v>0.29702140611529271</v>
      </c>
      <c r="U50" s="226">
        <v>0.14893733097961459</v>
      </c>
      <c r="V50" s="226">
        <v>0.35143111444443059</v>
      </c>
      <c r="W50" s="226">
        <v>0.36058058759160172</v>
      </c>
      <c r="DA50" s="174" t="s">
        <v>1489</v>
      </c>
    </row>
    <row r="51" spans="1:105" ht="12" customHeight="1" x14ac:dyDescent="0.25">
      <c r="A51" s="202" t="s">
        <v>94</v>
      </c>
      <c r="B51" s="226">
        <v>0.49381690005208639</v>
      </c>
      <c r="C51" s="226">
        <v>0.47808960682135831</v>
      </c>
      <c r="D51" s="226">
        <v>0.46096214589154938</v>
      </c>
      <c r="E51" s="226">
        <v>0.48142710530423738</v>
      </c>
      <c r="F51" s="226">
        <v>0.52749151591764976</v>
      </c>
      <c r="G51" s="226">
        <v>0.55439148291215312</v>
      </c>
      <c r="H51" s="226">
        <v>0.56376351470441854</v>
      </c>
      <c r="I51" s="226">
        <v>0.40175937119342547</v>
      </c>
      <c r="J51" s="226">
        <v>0.37527290636160471</v>
      </c>
      <c r="K51" s="226">
        <v>0.41533503141690398</v>
      </c>
      <c r="L51" s="226">
        <v>0.36308404433327801</v>
      </c>
      <c r="M51" s="226">
        <v>0.18661472677433519</v>
      </c>
      <c r="N51" s="226">
        <v>0.16707795076593929</v>
      </c>
      <c r="O51" s="226">
        <v>0.40508802907134928</v>
      </c>
      <c r="P51" s="226">
        <v>0.52344285381300748</v>
      </c>
      <c r="Q51" s="226">
        <v>0.49269407705243429</v>
      </c>
      <c r="R51" s="226">
        <v>0.43569029264053027</v>
      </c>
      <c r="S51" s="226">
        <v>0.35632440954893257</v>
      </c>
      <c r="T51" s="226">
        <v>0.32554262838372888</v>
      </c>
      <c r="U51" s="226">
        <v>0.1847723735955539</v>
      </c>
      <c r="V51" s="226">
        <v>0.36893390151195921</v>
      </c>
      <c r="W51" s="226">
        <v>0.38416585461954189</v>
      </c>
      <c r="DA51" s="174" t="s">
        <v>1490</v>
      </c>
    </row>
    <row r="52" spans="1:105" ht="12" customHeight="1" x14ac:dyDescent="0.25">
      <c r="A52" s="202" t="s">
        <v>95</v>
      </c>
      <c r="B52" s="226">
        <v>0.55781305740566534</v>
      </c>
      <c r="C52" s="226">
        <v>0.48308474266763429</v>
      </c>
      <c r="D52" s="226">
        <v>0.46034150046331468</v>
      </c>
      <c r="E52" s="226">
        <v>0.4357428618814238</v>
      </c>
      <c r="F52" s="226">
        <v>0.50970192563335426</v>
      </c>
      <c r="G52" s="226">
        <v>0.45383578464081742</v>
      </c>
      <c r="H52" s="226">
        <v>0.43803530062090162</v>
      </c>
      <c r="I52" s="226">
        <v>0.28691270726502921</v>
      </c>
      <c r="J52" s="226">
        <v>0.26162809298544798</v>
      </c>
      <c r="K52" s="226">
        <v>0.30496357738627</v>
      </c>
      <c r="L52" s="226">
        <v>0.24965960810243859</v>
      </c>
      <c r="M52" s="226">
        <v>0.1031392921352665</v>
      </c>
      <c r="N52" s="226">
        <v>9.6513206479864735E-2</v>
      </c>
      <c r="O52" s="226">
        <v>0.32441120372679649</v>
      </c>
      <c r="P52" s="226">
        <v>0.56418325102725786</v>
      </c>
      <c r="Q52" s="226">
        <v>0.45477956316919532</v>
      </c>
      <c r="R52" s="226">
        <v>0.35257332213513459</v>
      </c>
      <c r="S52" s="226">
        <v>0.24367276596461701</v>
      </c>
      <c r="T52" s="226">
        <v>0.2184639185378337</v>
      </c>
      <c r="U52" s="226">
        <v>0.10954575081953211</v>
      </c>
      <c r="V52" s="226">
        <v>0.25848311528040852</v>
      </c>
      <c r="W52" s="226">
        <v>0.26521269676892861</v>
      </c>
      <c r="DA52" s="174" t="s">
        <v>1491</v>
      </c>
    </row>
    <row r="53" spans="1:105" ht="12" customHeight="1" x14ac:dyDescent="0.25">
      <c r="A53" s="56" t="s">
        <v>96</v>
      </c>
      <c r="B53" s="262">
        <v>0.40339853437387552</v>
      </c>
      <c r="C53" s="262">
        <v>0.39055092418014842</v>
      </c>
      <c r="D53" s="262">
        <v>0.37655951838601309</v>
      </c>
      <c r="E53" s="262">
        <v>0.39327732337046872</v>
      </c>
      <c r="F53" s="262">
        <v>0.43090729457292642</v>
      </c>
      <c r="G53" s="262">
        <v>0.45288185084903537</v>
      </c>
      <c r="H53" s="262">
        <v>0.46053785429627769</v>
      </c>
      <c r="I53" s="262">
        <v>0.32819683063358729</v>
      </c>
      <c r="J53" s="262">
        <v>0.30656006386279672</v>
      </c>
      <c r="K53" s="262">
        <v>0.33928677396426571</v>
      </c>
      <c r="L53" s="262">
        <v>0.29660299459806772</v>
      </c>
      <c r="M53" s="262">
        <v>0.15244538464643009</v>
      </c>
      <c r="N53" s="262">
        <v>0.13382642025897681</v>
      </c>
      <c r="O53" s="262">
        <v>0.3279792717860372</v>
      </c>
      <c r="P53" s="262">
        <v>0.42502936302628369</v>
      </c>
      <c r="Q53" s="262">
        <v>0.40496630654220228</v>
      </c>
      <c r="R53" s="262">
        <v>0.3540783349994362</v>
      </c>
      <c r="S53" s="262">
        <v>0.29032323323279918</v>
      </c>
      <c r="T53" s="262">
        <v>0.26713243000044617</v>
      </c>
      <c r="U53" s="262">
        <v>0.1503035794839554</v>
      </c>
      <c r="V53" s="262">
        <v>0.30480236224000579</v>
      </c>
      <c r="W53" s="262">
        <v>0.3246834969701865</v>
      </c>
      <c r="DA53" s="68" t="s">
        <v>1492</v>
      </c>
    </row>
    <row r="54" spans="1:105" ht="12" customHeight="1" x14ac:dyDescent="0.25">
      <c r="A54" s="37" t="s">
        <v>160</v>
      </c>
      <c r="B54" s="228">
        <v>0</v>
      </c>
      <c r="C54" s="228">
        <v>0</v>
      </c>
      <c r="D54" s="228">
        <v>0</v>
      </c>
      <c r="E54" s="228">
        <v>0</v>
      </c>
      <c r="F54" s="228">
        <v>0</v>
      </c>
      <c r="G54" s="228">
        <v>0</v>
      </c>
      <c r="H54" s="228">
        <v>0</v>
      </c>
      <c r="I54" s="228">
        <v>0</v>
      </c>
      <c r="J54" s="228">
        <v>0</v>
      </c>
      <c r="K54" s="228">
        <v>0</v>
      </c>
      <c r="L54" s="228">
        <v>0</v>
      </c>
      <c r="M54" s="228">
        <v>0</v>
      </c>
      <c r="N54" s="228">
        <v>2.518086781779031E-2</v>
      </c>
      <c r="O54" s="228">
        <v>2.0356601557591739E-2</v>
      </c>
      <c r="P54" s="228">
        <v>2.6438273131766499E-2</v>
      </c>
      <c r="Q54" s="228">
        <v>6.0483924890398638E-2</v>
      </c>
      <c r="R54" s="228">
        <v>4.4286643060580527E-2</v>
      </c>
      <c r="S54" s="228">
        <v>2.754227887074542E-2</v>
      </c>
      <c r="T54" s="228">
        <v>2.5168603590791809E-2</v>
      </c>
      <c r="U54" s="228">
        <v>1.5601900311343529E-2</v>
      </c>
      <c r="V54" s="228">
        <v>4.4623500622480508E-2</v>
      </c>
      <c r="W54" s="228">
        <v>9.5280196743387099E-2</v>
      </c>
      <c r="DA54" s="69" t="s">
        <v>1493</v>
      </c>
    </row>
    <row r="55" spans="1:105" ht="12" customHeight="1" x14ac:dyDescent="0.25">
      <c r="A55" s="37" t="s">
        <v>162</v>
      </c>
      <c r="B55" s="228">
        <v>0</v>
      </c>
      <c r="C55" s="228">
        <v>0</v>
      </c>
      <c r="D55" s="228">
        <v>0</v>
      </c>
      <c r="E55" s="228">
        <v>0</v>
      </c>
      <c r="F55" s="228">
        <v>0</v>
      </c>
      <c r="G55" s="228">
        <v>0</v>
      </c>
      <c r="H55" s="228">
        <v>0</v>
      </c>
      <c r="I55" s="228">
        <v>0</v>
      </c>
      <c r="J55" s="228">
        <v>0</v>
      </c>
      <c r="K55" s="228">
        <v>0</v>
      </c>
      <c r="L55" s="228">
        <v>0</v>
      </c>
      <c r="M55" s="228">
        <v>0</v>
      </c>
      <c r="N55" s="228">
        <v>0</v>
      </c>
      <c r="O55" s="228">
        <v>0</v>
      </c>
      <c r="P55" s="228">
        <v>0</v>
      </c>
      <c r="Q55" s="228">
        <v>0</v>
      </c>
      <c r="R55" s="228">
        <v>0</v>
      </c>
      <c r="S55" s="228">
        <v>0</v>
      </c>
      <c r="T55" s="228">
        <v>0</v>
      </c>
      <c r="U55" s="228">
        <v>0</v>
      </c>
      <c r="V55" s="228">
        <v>0</v>
      </c>
      <c r="W55" s="228">
        <v>0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0.40339853437387552</v>
      </c>
      <c r="C58" s="228">
        <v>0.39055092418014842</v>
      </c>
      <c r="D58" s="228">
        <v>0.37655951838601309</v>
      </c>
      <c r="E58" s="228">
        <v>0.39327732337046872</v>
      </c>
      <c r="F58" s="228">
        <v>0.43090729457292642</v>
      </c>
      <c r="G58" s="228">
        <v>0.45288185084903537</v>
      </c>
      <c r="H58" s="228">
        <v>0.46053785429627769</v>
      </c>
      <c r="I58" s="228">
        <v>0.32819683063358729</v>
      </c>
      <c r="J58" s="228">
        <v>0.30656006386279672</v>
      </c>
      <c r="K58" s="228">
        <v>0.33928677396426571</v>
      </c>
      <c r="L58" s="228">
        <v>0.29660299459806772</v>
      </c>
      <c r="M58" s="228">
        <v>0.15244538464643009</v>
      </c>
      <c r="N58" s="228">
        <v>0.1086455524411865</v>
      </c>
      <c r="O58" s="228">
        <v>0.30762267022844553</v>
      </c>
      <c r="P58" s="228">
        <v>0.39859108989451719</v>
      </c>
      <c r="Q58" s="228">
        <v>0.34448238165180373</v>
      </c>
      <c r="R58" s="228">
        <v>0.30979169193885558</v>
      </c>
      <c r="S58" s="228">
        <v>0.26278095436205379</v>
      </c>
      <c r="T58" s="228">
        <v>0.24196382640965439</v>
      </c>
      <c r="U58" s="228">
        <v>0.1347016791726118</v>
      </c>
      <c r="V58" s="228">
        <v>0.26017886161752529</v>
      </c>
      <c r="W58" s="228">
        <v>0.22940330022679939</v>
      </c>
      <c r="DA58" s="69" t="s">
        <v>1497</v>
      </c>
    </row>
    <row r="59" spans="1:105" ht="12" customHeight="1" x14ac:dyDescent="0.25">
      <c r="A59" s="57" t="s">
        <v>1498</v>
      </c>
      <c r="B59" s="263">
        <v>2.105818190153423</v>
      </c>
      <c r="C59" s="263">
        <v>2.0387511858373482</v>
      </c>
      <c r="D59" s="263">
        <v>1.9657133477776749</v>
      </c>
      <c r="E59" s="263">
        <v>2.0529835157031648</v>
      </c>
      <c r="F59" s="263">
        <v>2.2494192265469781</v>
      </c>
      <c r="G59" s="263">
        <v>2.364130650569884</v>
      </c>
      <c r="H59" s="263">
        <v>2.404096465884765</v>
      </c>
      <c r="I59" s="263">
        <v>1.713250785533017</v>
      </c>
      <c r="J59" s="263">
        <v>1.6003026879085249</v>
      </c>
      <c r="K59" s="263">
        <v>1.7711424296604821</v>
      </c>
      <c r="L59" s="263">
        <v>1.5483248650073369</v>
      </c>
      <c r="M59" s="263">
        <v>0.79579432407124184</v>
      </c>
      <c r="N59" s="263">
        <v>0.71248227401565745</v>
      </c>
      <c r="O59" s="263">
        <v>1.7274454157844119</v>
      </c>
      <c r="P59" s="263">
        <v>2.2321542315562408</v>
      </c>
      <c r="Q59" s="263">
        <v>2.101030056947085</v>
      </c>
      <c r="R59" s="263">
        <v>1.8579448038714821</v>
      </c>
      <c r="S59" s="263">
        <v>1.519499278264222</v>
      </c>
      <c r="T59" s="263">
        <v>1.3882343606476499</v>
      </c>
      <c r="U59" s="263">
        <v>0.78793784764008801</v>
      </c>
      <c r="V59" s="263">
        <v>1.573270823024099</v>
      </c>
      <c r="W59" s="263">
        <v>1.638225513562491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15.079931457467143</v>
      </c>
      <c r="C60" s="263">
        <f t="shared" si="1"/>
        <v>12.910484557364516</v>
      </c>
      <c r="D60" s="263">
        <f t="shared" si="1"/>
        <v>12.307926430219522</v>
      </c>
      <c r="E60" s="263">
        <f t="shared" si="1"/>
        <v>11.60386071278659</v>
      </c>
      <c r="F60" s="263">
        <f t="shared" si="1"/>
        <v>13.649619929809855</v>
      </c>
      <c r="G60" s="263">
        <f t="shared" si="1"/>
        <v>11.737501296214971</v>
      </c>
      <c r="H60" s="263">
        <f t="shared" si="1"/>
        <v>11.299244625538734</v>
      </c>
      <c r="I60" s="263">
        <f t="shared" si="1"/>
        <v>7.420163710384271</v>
      </c>
      <c r="J60" s="263">
        <f t="shared" si="1"/>
        <v>6.7377608489535499</v>
      </c>
      <c r="K60" s="263">
        <f t="shared" si="1"/>
        <v>7.6891212704815182</v>
      </c>
      <c r="L60" s="263">
        <f t="shared" si="1"/>
        <v>6.3060046173293927</v>
      </c>
      <c r="M60" s="263">
        <f t="shared" si="1"/>
        <v>2.5366256314035098</v>
      </c>
      <c r="N60" s="263">
        <f t="shared" si="1"/>
        <v>2.3602843051224651</v>
      </c>
      <c r="O60" s="263">
        <f t="shared" si="1"/>
        <v>6.1882099301007996</v>
      </c>
      <c r="P60" s="263">
        <f t="shared" si="1"/>
        <v>9.1626245034964136</v>
      </c>
      <c r="Q60" s="263">
        <f t="shared" si="1"/>
        <v>8.9112378707635607</v>
      </c>
      <c r="R60" s="263">
        <f t="shared" si="1"/>
        <v>7.1058244870252558</v>
      </c>
      <c r="S60" s="263">
        <f t="shared" si="1"/>
        <v>5.5848507125081337</v>
      </c>
      <c r="T60" s="263">
        <f t="shared" si="1"/>
        <v>5.399574379456701</v>
      </c>
      <c r="U60" s="263">
        <f t="shared" si="1"/>
        <v>2.7598242297600319</v>
      </c>
      <c r="V60" s="263">
        <f t="shared" si="1"/>
        <v>6.3458595171016006</v>
      </c>
      <c r="W60" s="263">
        <f t="shared" si="1"/>
        <v>6.8018387833272431</v>
      </c>
      <c r="DA60" s="70"/>
    </row>
    <row r="61" spans="1:105" ht="12" customHeight="1" x14ac:dyDescent="0.25">
      <c r="A61" s="60" t="s">
        <v>1501</v>
      </c>
      <c r="B61" s="264">
        <v>12.48533781623575</v>
      </c>
      <c r="C61" s="264">
        <v>10.68515570224446</v>
      </c>
      <c r="D61" s="264">
        <v>10.19104150454632</v>
      </c>
      <c r="E61" s="264">
        <v>9.6250867401337814</v>
      </c>
      <c r="F61" s="264">
        <v>11.31777746479505</v>
      </c>
      <c r="G61" s="264">
        <v>9.6870059870962013</v>
      </c>
      <c r="H61" s="264">
        <v>9.3360221126883722</v>
      </c>
      <c r="I61" s="264">
        <v>6.1556521351434208</v>
      </c>
      <c r="J61" s="264">
        <v>5.5883852343436669</v>
      </c>
      <c r="K61" s="264">
        <v>6.3250473244407903</v>
      </c>
      <c r="L61" s="264">
        <v>5.2043401553466087</v>
      </c>
      <c r="M61" s="264">
        <v>2.0998138295597011</v>
      </c>
      <c r="N61" s="264">
        <v>1.945878167221921</v>
      </c>
      <c r="O61" s="264">
        <v>4.5859620985695546</v>
      </c>
      <c r="P61" s="264">
        <v>6.1609059839763312</v>
      </c>
      <c r="Q61" s="264">
        <v>6.6339528574819662</v>
      </c>
      <c r="R61" s="264">
        <v>5.3862164166837223</v>
      </c>
      <c r="S61" s="264">
        <v>4.4740668047233827</v>
      </c>
      <c r="T61" s="264">
        <v>4.4328409505671349</v>
      </c>
      <c r="U61" s="264">
        <v>2.2917459349868841</v>
      </c>
      <c r="V61" s="264">
        <v>5.1892820286780328</v>
      </c>
      <c r="W61" s="264">
        <v>5.6376804192525114</v>
      </c>
      <c r="DA61" s="72" t="s">
        <v>1502</v>
      </c>
    </row>
    <row r="62" spans="1:105" ht="12" customHeight="1" x14ac:dyDescent="0.25">
      <c r="A62" s="59" t="s">
        <v>30</v>
      </c>
      <c r="B62" s="232">
        <v>4.0439397793234546</v>
      </c>
      <c r="C62" s="232">
        <v>4.2171609604257396</v>
      </c>
      <c r="D62" s="232">
        <v>3.937552156399275</v>
      </c>
      <c r="E62" s="232">
        <v>3.5240810685828179</v>
      </c>
      <c r="F62" s="232">
        <v>4.2250224174646309</v>
      </c>
      <c r="G62" s="232">
        <v>4.8412857158954878</v>
      </c>
      <c r="H62" s="232">
        <v>4.9919259622336662</v>
      </c>
      <c r="I62" s="232">
        <v>2.9293008017309452</v>
      </c>
      <c r="J62" s="232">
        <v>2.414306494664439</v>
      </c>
      <c r="K62" s="232">
        <v>2.1035619420668601</v>
      </c>
      <c r="L62" s="232">
        <v>2.0707698607432681</v>
      </c>
      <c r="M62" s="232">
        <v>0.67578442547826056</v>
      </c>
      <c r="N62" s="232">
        <v>1.425240116407509E-2</v>
      </c>
      <c r="O62" s="232">
        <v>5.6746638918496572E-2</v>
      </c>
      <c r="P62" s="232">
        <v>1.2267209859435499</v>
      </c>
      <c r="Q62" s="232">
        <v>1.6736328687389499</v>
      </c>
      <c r="R62" s="232">
        <v>0</v>
      </c>
      <c r="S62" s="232">
        <v>0.78717932479639785</v>
      </c>
      <c r="T62" s="232">
        <v>2.0516069980304641</v>
      </c>
      <c r="U62" s="232">
        <v>1.149018270762511</v>
      </c>
      <c r="V62" s="232">
        <v>2.421131522774612</v>
      </c>
      <c r="W62" s="232">
        <v>3.9008282039586</v>
      </c>
      <c r="DA62" s="71" t="s">
        <v>1503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0.1394280241279591</v>
      </c>
      <c r="M63" s="297">
        <v>0.1023389452336146</v>
      </c>
      <c r="N63" s="297">
        <v>0.1301336337003354</v>
      </c>
      <c r="O63" s="297">
        <v>0.51813348766513312</v>
      </c>
      <c r="P63" s="297">
        <v>0.6249665387480533</v>
      </c>
      <c r="Q63" s="297">
        <v>0.51387788050011829</v>
      </c>
      <c r="R63" s="297">
        <v>0.4749426589553668</v>
      </c>
      <c r="S63" s="297">
        <v>0.1122108170392211</v>
      </c>
      <c r="T63" s="297">
        <v>6.6733043471864872E-2</v>
      </c>
      <c r="U63" s="297">
        <v>3.2754580349797217E-2</v>
      </c>
      <c r="V63" s="297">
        <v>0.13945082528088701</v>
      </c>
      <c r="W63" s="297">
        <v>7.1758057163486669E-2</v>
      </c>
      <c r="DA63" s="122" t="s">
        <v>1504</v>
      </c>
    </row>
    <row r="64" spans="1:105" ht="12" customHeight="1" x14ac:dyDescent="0.25">
      <c r="A64" s="59" t="s">
        <v>160</v>
      </c>
      <c r="B64" s="297">
        <v>0</v>
      </c>
      <c r="C64" s="297">
        <v>0</v>
      </c>
      <c r="D64" s="297">
        <v>0</v>
      </c>
      <c r="E64" s="297">
        <v>0</v>
      </c>
      <c r="F64" s="297">
        <v>0</v>
      </c>
      <c r="G64" s="297">
        <v>0</v>
      </c>
      <c r="H64" s="297">
        <v>0</v>
      </c>
      <c r="I64" s="297">
        <v>0</v>
      </c>
      <c r="J64" s="297">
        <v>0</v>
      </c>
      <c r="K64" s="297">
        <v>0</v>
      </c>
      <c r="L64" s="297">
        <v>0</v>
      </c>
      <c r="M64" s="297">
        <v>0</v>
      </c>
      <c r="N64" s="297">
        <v>0.34299311177420932</v>
      </c>
      <c r="O64" s="297">
        <v>0.45264575972084092</v>
      </c>
      <c r="P64" s="297">
        <v>0.546481339701541</v>
      </c>
      <c r="Q64" s="297">
        <v>0.89431357009069867</v>
      </c>
      <c r="R64" s="297">
        <v>0.83072143267808352</v>
      </c>
      <c r="S64" s="297">
        <v>0.42191613993031452</v>
      </c>
      <c r="T64" s="297">
        <v>0.20052767060131491</v>
      </c>
      <c r="U64" s="297">
        <v>0.1195979638522168</v>
      </c>
      <c r="V64" s="297">
        <v>0.38021306615324268</v>
      </c>
      <c r="W64" s="297">
        <v>0.48047568600831098</v>
      </c>
      <c r="DA64" s="122" t="s">
        <v>1505</v>
      </c>
    </row>
    <row r="65" spans="1:105" ht="12" customHeight="1" x14ac:dyDescent="0.25">
      <c r="A65" s="59" t="s">
        <v>70</v>
      </c>
      <c r="B65" s="297">
        <v>8.4413980369122914</v>
      </c>
      <c r="C65" s="297">
        <v>6.4679947418187211</v>
      </c>
      <c r="D65" s="297">
        <v>6.2534893481470428</v>
      </c>
      <c r="E65" s="297">
        <v>6.1010056715509631</v>
      </c>
      <c r="F65" s="297">
        <v>7.0927550473304244</v>
      </c>
      <c r="G65" s="297">
        <v>4.8457202712007126</v>
      </c>
      <c r="H65" s="297">
        <v>4.3440961504547069</v>
      </c>
      <c r="I65" s="297">
        <v>3.226351333412476</v>
      </c>
      <c r="J65" s="297">
        <v>3.1740787396792278</v>
      </c>
      <c r="K65" s="297">
        <v>4.2214853823739311</v>
      </c>
      <c r="L65" s="297">
        <v>2.9941422704753822</v>
      </c>
      <c r="M65" s="297">
        <v>1.321690458847826</v>
      </c>
      <c r="N65" s="297">
        <v>1.4584990205833011</v>
      </c>
      <c r="O65" s="297">
        <v>3.558436212265085</v>
      </c>
      <c r="P65" s="297">
        <v>3.7627371195831869</v>
      </c>
      <c r="Q65" s="297">
        <v>3.552128538152199</v>
      </c>
      <c r="R65" s="297">
        <v>4.080552325050272</v>
      </c>
      <c r="S65" s="297">
        <v>3.15276052295745</v>
      </c>
      <c r="T65" s="297">
        <v>2.1139732384634899</v>
      </c>
      <c r="U65" s="297">
        <v>0.99037512002235872</v>
      </c>
      <c r="V65" s="297">
        <v>2.2484866144692899</v>
      </c>
      <c r="W65" s="297">
        <v>1.1846184721221149</v>
      </c>
      <c r="DA65" s="122" t="s">
        <v>1506</v>
      </c>
    </row>
    <row r="66" spans="1:105" ht="12" customHeight="1" x14ac:dyDescent="0.25">
      <c r="A66" s="59" t="s">
        <v>162</v>
      </c>
      <c r="B66" s="297">
        <v>0</v>
      </c>
      <c r="C66" s="297">
        <v>0</v>
      </c>
      <c r="D66" s="297">
        <v>0</v>
      </c>
      <c r="E66" s="297">
        <v>0</v>
      </c>
      <c r="F66" s="297">
        <v>0</v>
      </c>
      <c r="G66" s="297">
        <v>0</v>
      </c>
      <c r="H66" s="297">
        <v>0</v>
      </c>
      <c r="I66" s="297">
        <v>0</v>
      </c>
      <c r="J66" s="297">
        <v>0</v>
      </c>
      <c r="K66" s="297">
        <v>0</v>
      </c>
      <c r="L66" s="297">
        <v>0</v>
      </c>
      <c r="M66" s="297">
        <v>0</v>
      </c>
      <c r="N66" s="297">
        <v>0</v>
      </c>
      <c r="O66" s="297">
        <v>0</v>
      </c>
      <c r="P66" s="297">
        <v>0</v>
      </c>
      <c r="Q66" s="297">
        <v>0</v>
      </c>
      <c r="R66" s="297">
        <v>0</v>
      </c>
      <c r="S66" s="297">
        <v>0</v>
      </c>
      <c r="T66" s="297">
        <v>0</v>
      </c>
      <c r="U66" s="297">
        <v>0</v>
      </c>
      <c r="V66" s="297">
        <v>0</v>
      </c>
      <c r="W66" s="297">
        <v>0</v>
      </c>
      <c r="DA66" s="122" t="s">
        <v>1507</v>
      </c>
    </row>
    <row r="67" spans="1:105" ht="12" customHeight="1" x14ac:dyDescent="0.25">
      <c r="A67" s="60" t="s">
        <v>1508</v>
      </c>
      <c r="B67" s="264">
        <v>2.5945936412313939</v>
      </c>
      <c r="C67" s="264">
        <v>2.2253288551200558</v>
      </c>
      <c r="D67" s="264">
        <v>2.1168849256732032</v>
      </c>
      <c r="E67" s="264">
        <v>1.9787739726528091</v>
      </c>
      <c r="F67" s="264">
        <v>2.3318424650148049</v>
      </c>
      <c r="G67" s="264">
        <v>2.0504953091187699</v>
      </c>
      <c r="H67" s="264">
        <v>1.963222512850362</v>
      </c>
      <c r="I67" s="264">
        <v>1.26451157524085</v>
      </c>
      <c r="J67" s="264">
        <v>1.149375614609883</v>
      </c>
      <c r="K67" s="264">
        <v>1.3640739460407281</v>
      </c>
      <c r="L67" s="264">
        <v>1.101664461982784</v>
      </c>
      <c r="M67" s="264">
        <v>0.43681180184380869</v>
      </c>
      <c r="N67" s="264">
        <v>0.41440613790054409</v>
      </c>
      <c r="O67" s="264">
        <v>1.6022478315312449</v>
      </c>
      <c r="P67" s="264">
        <v>3.0017185195200828</v>
      </c>
      <c r="Q67" s="264">
        <v>2.2772850132815941</v>
      </c>
      <c r="R67" s="264">
        <v>1.7196080703415331</v>
      </c>
      <c r="S67" s="264">
        <v>1.110783907784751</v>
      </c>
      <c r="T67" s="264">
        <v>0.96673342888956615</v>
      </c>
      <c r="U67" s="264">
        <v>0.468078294773148</v>
      </c>
      <c r="V67" s="264">
        <v>1.156577488423568</v>
      </c>
      <c r="W67" s="264">
        <v>1.1641583640747319</v>
      </c>
      <c r="DA67" s="72" t="s">
        <v>1509</v>
      </c>
    </row>
    <row r="68" spans="1:105" ht="12" customHeight="1" x14ac:dyDescent="0.25">
      <c r="A68" s="147" t="s">
        <v>30</v>
      </c>
      <c r="B68" s="231">
        <v>0.35500974380391731</v>
      </c>
      <c r="C68" s="231">
        <v>0.34974766541596131</v>
      </c>
      <c r="D68" s="231">
        <v>0.32040623968922649</v>
      </c>
      <c r="E68" s="231">
        <v>0.30147105811827002</v>
      </c>
      <c r="F68" s="231">
        <v>0.37020256818445979</v>
      </c>
      <c r="G68" s="231">
        <v>0.32133094256254863</v>
      </c>
      <c r="H68" s="231">
        <v>0.34993861273171167</v>
      </c>
      <c r="I68" s="231">
        <v>0.200676767804015</v>
      </c>
      <c r="J68" s="231">
        <v>0.14992460342661501</v>
      </c>
      <c r="K68" s="231">
        <v>9.6806901599940445E-2</v>
      </c>
      <c r="L68" s="231">
        <v>0.10731288640112011</v>
      </c>
      <c r="M68" s="231">
        <v>2.672834211117326E-2</v>
      </c>
      <c r="N68" s="231">
        <v>4.6785837241306402E-4</v>
      </c>
      <c r="O68" s="231">
        <v>5.2383297954273285E-4</v>
      </c>
      <c r="P68" s="231">
        <v>7.1732904433696584E-3</v>
      </c>
      <c r="Q68" s="231">
        <v>2.0459797925194541E-2</v>
      </c>
      <c r="R68" s="231">
        <v>0</v>
      </c>
      <c r="S68" s="231">
        <v>1.4543058010152311E-2</v>
      </c>
      <c r="T68" s="231">
        <v>7.7334599162626791E-2</v>
      </c>
      <c r="U68" s="231">
        <v>5.6134519287954168E-2</v>
      </c>
      <c r="V68" s="231">
        <v>8.2259064251254566E-2</v>
      </c>
      <c r="W68" s="231">
        <v>0.2807206885260658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7.2255367426517416E-3</v>
      </c>
      <c r="M70" s="231">
        <v>4.0476670316348809E-3</v>
      </c>
      <c r="N70" s="231">
        <v>4.27184930864159E-3</v>
      </c>
      <c r="O70" s="231">
        <v>4.7829336471243728E-3</v>
      </c>
      <c r="P70" s="231">
        <v>3.6545119478648318E-3</v>
      </c>
      <c r="Q70" s="231">
        <v>6.2820453575231604E-3</v>
      </c>
      <c r="R70" s="231">
        <v>5.4514875772206208E-3</v>
      </c>
      <c r="S70" s="231">
        <v>2.0730834387578251E-3</v>
      </c>
      <c r="T70" s="231">
        <v>2.5154784384890192E-3</v>
      </c>
      <c r="U70" s="231">
        <v>1.60020312052511E-3</v>
      </c>
      <c r="V70" s="231">
        <v>4.7379063420417179E-3</v>
      </c>
      <c r="W70" s="231">
        <v>5.1640241920381047E-3</v>
      </c>
      <c r="DA70" s="73" t="s">
        <v>1512</v>
      </c>
    </row>
    <row r="71" spans="1:105" ht="12" customHeight="1" x14ac:dyDescent="0.25">
      <c r="A71" s="147" t="s">
        <v>160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1.125930972445985E-2</v>
      </c>
      <c r="O71" s="231">
        <v>4.1784109422323126E-3</v>
      </c>
      <c r="P71" s="231">
        <v>3.1955672206469502E-3</v>
      </c>
      <c r="Q71" s="231">
        <v>1.0932788945285109E-2</v>
      </c>
      <c r="R71" s="231">
        <v>9.5351880589885588E-3</v>
      </c>
      <c r="S71" s="231">
        <v>7.7948577981429438E-3</v>
      </c>
      <c r="T71" s="231">
        <v>7.5588195214070291E-3</v>
      </c>
      <c r="U71" s="231">
        <v>5.8428785507536329E-3</v>
      </c>
      <c r="V71" s="231">
        <v>1.291791492682887E-2</v>
      </c>
      <c r="W71" s="231">
        <v>3.4577135506611088E-2</v>
      </c>
      <c r="DA71" s="73" t="s">
        <v>1513</v>
      </c>
    </row>
    <row r="72" spans="1:105" ht="12" customHeight="1" x14ac:dyDescent="0.25">
      <c r="A72" s="147" t="s">
        <v>70</v>
      </c>
      <c r="B72" s="231">
        <v>0.7410541991138353</v>
      </c>
      <c r="C72" s="231">
        <v>0.53641918866796945</v>
      </c>
      <c r="D72" s="231">
        <v>0.50885853123751068</v>
      </c>
      <c r="E72" s="231">
        <v>0.52191666411569981</v>
      </c>
      <c r="F72" s="231">
        <v>0.62147744427843443</v>
      </c>
      <c r="G72" s="231">
        <v>0.32162527756355791</v>
      </c>
      <c r="H72" s="231">
        <v>0.30452514559792898</v>
      </c>
      <c r="I72" s="231">
        <v>0.22102672317121011</v>
      </c>
      <c r="J72" s="231">
        <v>0.19710525459088371</v>
      </c>
      <c r="K72" s="231">
        <v>0.19427472604658441</v>
      </c>
      <c r="L72" s="231">
        <v>0.1551645382867354</v>
      </c>
      <c r="M72" s="231">
        <v>5.2274946591373737E-2</v>
      </c>
      <c r="N72" s="231">
        <v>4.7877615152747029E-2</v>
      </c>
      <c r="O72" s="231">
        <v>3.284822289229887E-2</v>
      </c>
      <c r="P72" s="231">
        <v>2.2002726398340462E-2</v>
      </c>
      <c r="Q72" s="231">
        <v>4.3423999045663172E-2</v>
      </c>
      <c r="R72" s="231">
        <v>4.6837402134266438E-2</v>
      </c>
      <c r="S72" s="231">
        <v>5.8246930188807333E-2</v>
      </c>
      <c r="T72" s="231">
        <v>7.9685472507179736E-2</v>
      </c>
      <c r="U72" s="231">
        <v>4.8384114240682709E-2</v>
      </c>
      <c r="V72" s="231">
        <v>7.6393373572598469E-2</v>
      </c>
      <c r="W72" s="231">
        <v>8.525033550499457E-2</v>
      </c>
      <c r="DA72" s="73" t="s">
        <v>1514</v>
      </c>
    </row>
    <row r="73" spans="1:105" ht="12" customHeight="1" x14ac:dyDescent="0.25">
      <c r="A73" s="147" t="s">
        <v>34</v>
      </c>
      <c r="B73" s="231">
        <v>1.485241000188666</v>
      </c>
      <c r="C73" s="231">
        <v>1.3124429898281409</v>
      </c>
      <c r="D73" s="231">
        <v>1.262468592296589</v>
      </c>
      <c r="E73" s="231">
        <v>1.099573899675222</v>
      </c>
      <c r="F73" s="231">
        <v>1.286480057303389</v>
      </c>
      <c r="G73" s="231">
        <v>1.359724500052143</v>
      </c>
      <c r="H73" s="231">
        <v>1.2728143812181441</v>
      </c>
      <c r="I73" s="231">
        <v>0.77280295000593979</v>
      </c>
      <c r="J73" s="231">
        <v>0.72593159790693307</v>
      </c>
      <c r="K73" s="231">
        <v>0.95467764866082361</v>
      </c>
      <c r="L73" s="231">
        <v>0.71025664384169185</v>
      </c>
      <c r="M73" s="231">
        <v>0.32295587182095942</v>
      </c>
      <c r="N73" s="231">
        <v>0.3350648405998119</v>
      </c>
      <c r="O73" s="231">
        <v>1.483997255481484</v>
      </c>
      <c r="P73" s="231">
        <v>2.6644370638949928</v>
      </c>
      <c r="Q73" s="231">
        <v>1.7856488379192501</v>
      </c>
      <c r="R73" s="231">
        <v>1.2867093343271989</v>
      </c>
      <c r="S73" s="231">
        <v>0.68729926279577747</v>
      </c>
      <c r="T73" s="231">
        <v>0.41206249680749257</v>
      </c>
      <c r="U73" s="231">
        <v>0.1517711928910907</v>
      </c>
      <c r="V73" s="231">
        <v>0.4000369967344452</v>
      </c>
      <c r="W73" s="231">
        <v>7.9959029822502747E-2</v>
      </c>
      <c r="DA73" s="73" t="s">
        <v>1515</v>
      </c>
    </row>
    <row r="74" spans="1:105" ht="12" customHeight="1" x14ac:dyDescent="0.25">
      <c r="A74" s="147" t="s">
        <v>162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1.328869812497494E-2</v>
      </c>
      <c r="C76" s="231">
        <v>2.6719011207983961E-2</v>
      </c>
      <c r="D76" s="231">
        <v>2.5151562449876701E-2</v>
      </c>
      <c r="E76" s="231">
        <v>5.5812350743617879E-2</v>
      </c>
      <c r="F76" s="231">
        <v>5.3682395248522349E-2</v>
      </c>
      <c r="G76" s="231">
        <v>4.7814588940520687E-2</v>
      </c>
      <c r="H76" s="231">
        <v>3.5944373302577243E-2</v>
      </c>
      <c r="I76" s="231">
        <v>7.000513425968545E-2</v>
      </c>
      <c r="J76" s="231">
        <v>7.641415868545097E-2</v>
      </c>
      <c r="K76" s="231">
        <v>0.11831466973338001</v>
      </c>
      <c r="L76" s="231">
        <v>0.1217048567105851</v>
      </c>
      <c r="M76" s="231">
        <v>3.080497428866746E-2</v>
      </c>
      <c r="N76" s="231">
        <v>1.5464664742470741E-2</v>
      </c>
      <c r="O76" s="231">
        <v>7.5917175588562424E-2</v>
      </c>
      <c r="P76" s="231">
        <v>0.3012553596148681</v>
      </c>
      <c r="Q76" s="231">
        <v>0.41053754408867871</v>
      </c>
      <c r="R76" s="231">
        <v>0.37107465824385888</v>
      </c>
      <c r="S76" s="231">
        <v>0.3408267155531135</v>
      </c>
      <c r="T76" s="231">
        <v>0.38757656245237099</v>
      </c>
      <c r="U76" s="231">
        <v>0.20434538668214169</v>
      </c>
      <c r="V76" s="231">
        <v>0.58023223259639967</v>
      </c>
      <c r="W76" s="231">
        <v>0.67848715052251984</v>
      </c>
      <c r="DA76" s="73" t="s">
        <v>1518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65.203338110874995</v>
      </c>
      <c r="C79" s="263">
        <f t="shared" si="2"/>
        <v>56.153763366027512</v>
      </c>
      <c r="D79" s="263">
        <f t="shared" si="2"/>
        <v>53.443338982453888</v>
      </c>
      <c r="E79" s="263">
        <f t="shared" si="2"/>
        <v>50.169840942962573</v>
      </c>
      <c r="F79" s="263">
        <f t="shared" si="2"/>
        <v>58.953429953079635</v>
      </c>
      <c r="G79" s="263">
        <f t="shared" si="2"/>
        <v>52.22254265037116</v>
      </c>
      <c r="H79" s="263">
        <f t="shared" si="2"/>
        <v>50.138984805224467</v>
      </c>
      <c r="I79" s="263">
        <f t="shared" si="2"/>
        <v>32.457580934308041</v>
      </c>
      <c r="J79" s="263">
        <f t="shared" si="2"/>
        <v>29.544861713200806</v>
      </c>
      <c r="K79" s="263">
        <f t="shared" si="2"/>
        <v>34.936952271822115</v>
      </c>
      <c r="L79" s="263">
        <f t="shared" si="2"/>
        <v>28.332741359503043</v>
      </c>
      <c r="M79" s="263">
        <f t="shared" si="2"/>
        <v>11.41397234812472</v>
      </c>
      <c r="N79" s="263">
        <f t="shared" si="2"/>
        <v>10.786456453078147</v>
      </c>
      <c r="O79" s="263">
        <f t="shared" si="2"/>
        <v>40.68782908261349</v>
      </c>
      <c r="P79" s="263">
        <f t="shared" si="2"/>
        <v>75.232599340705747</v>
      </c>
      <c r="Q79" s="263">
        <f t="shared" si="2"/>
        <v>57.4793472362934</v>
      </c>
      <c r="R79" s="263">
        <f t="shared" si="2"/>
        <v>43.672028026798017</v>
      </c>
      <c r="S79" s="263">
        <f t="shared" si="2"/>
        <v>28.526066194966251</v>
      </c>
      <c r="T79" s="263">
        <f t="shared" si="2"/>
        <v>24.891809009303021</v>
      </c>
      <c r="U79" s="263">
        <f t="shared" si="2"/>
        <v>12.166825815006961</v>
      </c>
      <c r="V79" s="263">
        <f t="shared" si="2"/>
        <v>29.693312361613874</v>
      </c>
      <c r="W79" s="263">
        <f t="shared" si="2"/>
        <v>29.942014828713617</v>
      </c>
      <c r="DA79" s="70"/>
    </row>
    <row r="80" spans="1:105" ht="12" customHeight="1" x14ac:dyDescent="0.25">
      <c r="A80" s="60" t="s">
        <v>1523</v>
      </c>
      <c r="B80" s="264">
        <v>63.119378223218341</v>
      </c>
      <c r="C80" s="264">
        <v>54.13617433005858</v>
      </c>
      <c r="D80" s="264">
        <v>51.498029654918113</v>
      </c>
      <c r="E80" s="264">
        <v>48.138167308101423</v>
      </c>
      <c r="F80" s="264">
        <v>56.727359601628237</v>
      </c>
      <c r="G80" s="264">
        <v>49.882951574558327</v>
      </c>
      <c r="H80" s="264">
        <v>47.759842757545613</v>
      </c>
      <c r="I80" s="264">
        <v>30.762113618448758</v>
      </c>
      <c r="J80" s="264">
        <v>27.961170098556941</v>
      </c>
      <c r="K80" s="264">
        <v>33.18419422461848</v>
      </c>
      <c r="L80" s="264">
        <v>26.80048804018794</v>
      </c>
      <c r="M80" s="264">
        <v>10.62643833500629</v>
      </c>
      <c r="N80" s="264">
        <v>10.08136971450892</v>
      </c>
      <c r="O80" s="264">
        <v>38.978314476156029</v>
      </c>
      <c r="P80" s="264">
        <v>73.023614774337574</v>
      </c>
      <c r="Q80" s="264">
        <v>55.400125781225753</v>
      </c>
      <c r="R80" s="264">
        <v>41.833368610304802</v>
      </c>
      <c r="S80" s="264">
        <v>27.02233925404018</v>
      </c>
      <c r="T80" s="264">
        <v>23.517984461778521</v>
      </c>
      <c r="U80" s="264">
        <v>11.387066728431289</v>
      </c>
      <c r="V80" s="264">
        <v>28.13637202225631</v>
      </c>
      <c r="W80" s="264">
        <v>28.320794025719589</v>
      </c>
      <c r="DA80" s="72" t="s">
        <v>1524</v>
      </c>
    </row>
    <row r="81" spans="1:105" ht="12" customHeight="1" x14ac:dyDescent="0.25">
      <c r="A81" s="59" t="s">
        <v>30</v>
      </c>
      <c r="B81" s="232">
        <v>8.6364176401251278</v>
      </c>
      <c r="C81" s="232">
        <v>8.5084056421260907</v>
      </c>
      <c r="D81" s="232">
        <v>7.7946088769512283</v>
      </c>
      <c r="E81" s="232">
        <v>7.3339676157110718</v>
      </c>
      <c r="F81" s="232">
        <v>9.0060175701932774</v>
      </c>
      <c r="G81" s="232">
        <v>7.8171043727690641</v>
      </c>
      <c r="H81" s="232">
        <v>8.5130508688976434</v>
      </c>
      <c r="I81" s="232">
        <v>4.8819177717644511</v>
      </c>
      <c r="J81" s="232">
        <v>3.647256201614415</v>
      </c>
      <c r="K81" s="232">
        <v>2.3550475649067439</v>
      </c>
      <c r="L81" s="232">
        <v>2.6106294863818631</v>
      </c>
      <c r="M81" s="232">
        <v>0.65022757636684558</v>
      </c>
      <c r="N81" s="232">
        <v>1.1381716617953371E-2</v>
      </c>
      <c r="O81" s="232">
        <v>1.274342595931938E-2</v>
      </c>
      <c r="P81" s="232">
        <v>0.17450656835232231</v>
      </c>
      <c r="Q81" s="232">
        <v>0.49773101386237462</v>
      </c>
      <c r="R81" s="232">
        <v>0</v>
      </c>
      <c r="S81" s="232">
        <v>0.35379288859636188</v>
      </c>
      <c r="T81" s="232">
        <v>1.881339619706365</v>
      </c>
      <c r="U81" s="232">
        <v>1.3655995675042709</v>
      </c>
      <c r="V81" s="232">
        <v>2.0011384080548211</v>
      </c>
      <c r="W81" s="232">
        <v>6.8291677866556446</v>
      </c>
      <c r="DA81" s="71" t="s">
        <v>1525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0.17577757814466261</v>
      </c>
      <c r="M82" s="297">
        <v>9.8468685898019728E-2</v>
      </c>
      <c r="N82" s="297">
        <v>0.1039224285220913</v>
      </c>
      <c r="O82" s="297">
        <v>0.11635571485719071</v>
      </c>
      <c r="P82" s="297">
        <v>8.8904296300161487E-2</v>
      </c>
      <c r="Q82" s="297">
        <v>0.1528250091404407</v>
      </c>
      <c r="R82" s="297">
        <v>0.1326198063533591</v>
      </c>
      <c r="S82" s="297">
        <v>5.0432459087174371E-2</v>
      </c>
      <c r="T82" s="297">
        <v>6.1194721380718513E-2</v>
      </c>
      <c r="U82" s="297">
        <v>3.8928572240877861E-2</v>
      </c>
      <c r="V82" s="297">
        <v>0.1152603234807841</v>
      </c>
      <c r="W82" s="297">
        <v>0.12562660716936269</v>
      </c>
      <c r="DA82" s="122" t="s">
        <v>1526</v>
      </c>
    </row>
    <row r="83" spans="1:105" ht="12" customHeight="1" x14ac:dyDescent="0.25">
      <c r="A83" s="59" t="s">
        <v>160</v>
      </c>
      <c r="B83" s="297">
        <v>0</v>
      </c>
      <c r="C83" s="297">
        <v>0</v>
      </c>
      <c r="D83" s="297">
        <v>0</v>
      </c>
      <c r="E83" s="297">
        <v>0</v>
      </c>
      <c r="F83" s="297">
        <v>0</v>
      </c>
      <c r="G83" s="297">
        <v>0</v>
      </c>
      <c r="H83" s="297">
        <v>0</v>
      </c>
      <c r="I83" s="297">
        <v>0</v>
      </c>
      <c r="J83" s="297">
        <v>0</v>
      </c>
      <c r="K83" s="297">
        <v>0</v>
      </c>
      <c r="L83" s="297">
        <v>0</v>
      </c>
      <c r="M83" s="297">
        <v>0</v>
      </c>
      <c r="N83" s="297">
        <v>0.27390825975093819</v>
      </c>
      <c r="O83" s="297">
        <v>0.1016493282199</v>
      </c>
      <c r="P83" s="297">
        <v>7.7739424329277843E-2</v>
      </c>
      <c r="Q83" s="297">
        <v>0.26596490082530361</v>
      </c>
      <c r="R83" s="297">
        <v>0.2319650876964198</v>
      </c>
      <c r="S83" s="297">
        <v>0.18962760477732479</v>
      </c>
      <c r="T83" s="297">
        <v>0.1838854380550709</v>
      </c>
      <c r="U83" s="297">
        <v>0.14214127996641371</v>
      </c>
      <c r="V83" s="297">
        <v>0.31425759516426399</v>
      </c>
      <c r="W83" s="297">
        <v>0.84116728694418919</v>
      </c>
      <c r="DA83" s="122" t="s">
        <v>1527</v>
      </c>
    </row>
    <row r="84" spans="1:105" ht="12" customHeight="1" x14ac:dyDescent="0.25">
      <c r="A84" s="59" t="s">
        <v>70</v>
      </c>
      <c r="B84" s="297">
        <v>18.02782506457195</v>
      </c>
      <c r="C84" s="297">
        <v>13.04961405812135</v>
      </c>
      <c r="D84" s="297">
        <v>12.37913852284329</v>
      </c>
      <c r="E84" s="297">
        <v>12.696807237870379</v>
      </c>
      <c r="F84" s="297">
        <v>15.11884914818196</v>
      </c>
      <c r="G84" s="297">
        <v>7.8242647396017784</v>
      </c>
      <c r="H84" s="297">
        <v>7.4082652242814451</v>
      </c>
      <c r="I84" s="297">
        <v>5.3769766161382408</v>
      </c>
      <c r="J84" s="297">
        <v>4.7950326080353598</v>
      </c>
      <c r="K84" s="297">
        <v>4.7261735778889458</v>
      </c>
      <c r="L84" s="297">
        <v>3.7747295080486318</v>
      </c>
      <c r="M84" s="297">
        <v>1.271706703148122</v>
      </c>
      <c r="N84" s="297">
        <v>1.1647316370580809</v>
      </c>
      <c r="O84" s="297">
        <v>0.79910756418703566</v>
      </c>
      <c r="P84" s="297">
        <v>0.53526625033264097</v>
      </c>
      <c r="Q84" s="297">
        <v>1.056387318681262</v>
      </c>
      <c r="R84" s="297">
        <v>1.1394260948325821</v>
      </c>
      <c r="S84" s="297">
        <v>1.4169887563525549</v>
      </c>
      <c r="T84" s="297">
        <v>1.938529948639452</v>
      </c>
      <c r="U84" s="297">
        <v>1.177053376768332</v>
      </c>
      <c r="V84" s="297">
        <v>1.858442171309715</v>
      </c>
      <c r="W84" s="297">
        <v>2.0739078693811228</v>
      </c>
      <c r="DA84" s="122" t="s">
        <v>1528</v>
      </c>
    </row>
    <row r="85" spans="1:105" ht="12" customHeight="1" x14ac:dyDescent="0.25">
      <c r="A85" s="59" t="s">
        <v>34</v>
      </c>
      <c r="B85" s="297">
        <v>36.131857780645369</v>
      </c>
      <c r="C85" s="297">
        <v>31.928154048838941</v>
      </c>
      <c r="D85" s="297">
        <v>30.71241342219713</v>
      </c>
      <c r="E85" s="297">
        <v>26.749630367952371</v>
      </c>
      <c r="F85" s="297">
        <v>31.29654679760251</v>
      </c>
      <c r="G85" s="297">
        <v>33.078384080766916</v>
      </c>
      <c r="H85" s="297">
        <v>30.964098215368569</v>
      </c>
      <c r="I85" s="297">
        <v>18.80018547732714</v>
      </c>
      <c r="J85" s="297">
        <v>17.659933472559739</v>
      </c>
      <c r="K85" s="297">
        <v>23.22470024958379</v>
      </c>
      <c r="L85" s="297">
        <v>17.27860464381645</v>
      </c>
      <c r="M85" s="297">
        <v>7.8566344644249337</v>
      </c>
      <c r="N85" s="297">
        <v>8.1512126088016323</v>
      </c>
      <c r="O85" s="297">
        <v>36.101600868218597</v>
      </c>
      <c r="P85" s="297">
        <v>64.818477974891039</v>
      </c>
      <c r="Q85" s="297">
        <v>43.439960147664479</v>
      </c>
      <c r="R85" s="297">
        <v>31.30212448150403</v>
      </c>
      <c r="S85" s="297">
        <v>16.720114252787859</v>
      </c>
      <c r="T85" s="297">
        <v>10.024355326505731</v>
      </c>
      <c r="U85" s="297">
        <v>3.6921786807953692</v>
      </c>
      <c r="V85" s="297">
        <v>9.7318077478129101</v>
      </c>
      <c r="W85" s="297">
        <v>1.945184851117131</v>
      </c>
      <c r="DA85" s="122" t="s">
        <v>1529</v>
      </c>
    </row>
    <row r="86" spans="1:105" ht="12" customHeight="1" x14ac:dyDescent="0.25">
      <c r="A86" s="59" t="s">
        <v>162</v>
      </c>
      <c r="B86" s="297">
        <v>0</v>
      </c>
      <c r="C86" s="297">
        <v>0</v>
      </c>
      <c r="D86" s="297">
        <v>0</v>
      </c>
      <c r="E86" s="297">
        <v>0</v>
      </c>
      <c r="F86" s="297">
        <v>0</v>
      </c>
      <c r="G86" s="297">
        <v>0</v>
      </c>
      <c r="H86" s="297">
        <v>0</v>
      </c>
      <c r="I86" s="297">
        <v>0</v>
      </c>
      <c r="J86" s="297">
        <v>0</v>
      </c>
      <c r="K86" s="297">
        <v>0</v>
      </c>
      <c r="L86" s="297">
        <v>0</v>
      </c>
      <c r="M86" s="297">
        <v>0</v>
      </c>
      <c r="N86" s="297">
        <v>0</v>
      </c>
      <c r="O86" s="297">
        <v>0</v>
      </c>
      <c r="P86" s="297">
        <v>0</v>
      </c>
      <c r="Q86" s="297">
        <v>0</v>
      </c>
      <c r="R86" s="297">
        <v>0</v>
      </c>
      <c r="S86" s="297">
        <v>0</v>
      </c>
      <c r="T86" s="297">
        <v>0</v>
      </c>
      <c r="U86" s="297">
        <v>0</v>
      </c>
      <c r="V86" s="297">
        <v>0</v>
      </c>
      <c r="W86" s="297">
        <v>0</v>
      </c>
      <c r="DA86" s="122" t="s">
        <v>1530</v>
      </c>
    </row>
    <row r="87" spans="1:105" ht="12" customHeight="1" x14ac:dyDescent="0.25">
      <c r="A87" s="59" t="s">
        <v>73</v>
      </c>
      <c r="B87" s="297">
        <v>0.32327773787589448</v>
      </c>
      <c r="C87" s="297">
        <v>0.65000058097218727</v>
      </c>
      <c r="D87" s="297">
        <v>0.61186883292645822</v>
      </c>
      <c r="E87" s="297">
        <v>1.357762086567589</v>
      </c>
      <c r="F87" s="297">
        <v>1.3059460856504861</v>
      </c>
      <c r="G87" s="297">
        <v>1.1631983814205611</v>
      </c>
      <c r="H87" s="297">
        <v>0.8744284489979548</v>
      </c>
      <c r="I87" s="297">
        <v>1.703033753218927</v>
      </c>
      <c r="J87" s="297">
        <v>1.8589478163474209</v>
      </c>
      <c r="K87" s="297">
        <v>2.878272832238995</v>
      </c>
      <c r="L87" s="297">
        <v>2.9607468237963328</v>
      </c>
      <c r="M87" s="297">
        <v>0.7494009051683751</v>
      </c>
      <c r="N87" s="297">
        <v>0.37621306375822777</v>
      </c>
      <c r="O87" s="297">
        <v>1.8468575747139879</v>
      </c>
      <c r="P87" s="297">
        <v>7.3287202601321306</v>
      </c>
      <c r="Q87" s="297">
        <v>9.9872573910518909</v>
      </c>
      <c r="R87" s="297">
        <v>9.0272331399184012</v>
      </c>
      <c r="S87" s="297">
        <v>8.291383292438903</v>
      </c>
      <c r="T87" s="297">
        <v>9.4286794074911811</v>
      </c>
      <c r="U87" s="297">
        <v>4.9711652511560276</v>
      </c>
      <c r="V87" s="297">
        <v>14.11546577643381</v>
      </c>
      <c r="W87" s="297">
        <v>16.50573962445214</v>
      </c>
      <c r="DA87" s="122" t="s">
        <v>1531</v>
      </c>
    </row>
    <row r="88" spans="1:105" ht="12" customHeight="1" x14ac:dyDescent="0.25">
      <c r="A88" s="60" t="s">
        <v>1532</v>
      </c>
      <c r="B88" s="264">
        <v>2.083959887656659</v>
      </c>
      <c r="C88" s="264">
        <v>2.0175890359689288</v>
      </c>
      <c r="D88" s="264">
        <v>1.945309327535776</v>
      </c>
      <c r="E88" s="264">
        <v>2.031673634861153</v>
      </c>
      <c r="F88" s="264">
        <v>2.2260703514513942</v>
      </c>
      <c r="G88" s="264">
        <v>2.3395910758128329</v>
      </c>
      <c r="H88" s="264">
        <v>2.379142047678851</v>
      </c>
      <c r="I88" s="264">
        <v>1.695467315859279</v>
      </c>
      <c r="J88" s="264">
        <v>1.583691614643866</v>
      </c>
      <c r="K88" s="264">
        <v>1.7527580472036319</v>
      </c>
      <c r="L88" s="264">
        <v>1.532253319315102</v>
      </c>
      <c r="M88" s="264">
        <v>0.78753401311842897</v>
      </c>
      <c r="N88" s="264">
        <v>0.70508673856922754</v>
      </c>
      <c r="O88" s="264">
        <v>1.709514606457462</v>
      </c>
      <c r="P88" s="264">
        <v>2.2089845663681782</v>
      </c>
      <c r="Q88" s="264">
        <v>2.079221455067644</v>
      </c>
      <c r="R88" s="264">
        <v>1.8386594164932131</v>
      </c>
      <c r="S88" s="264">
        <v>1.5037269409260701</v>
      </c>
      <c r="T88" s="264">
        <v>1.373824547524501</v>
      </c>
      <c r="U88" s="264">
        <v>0.77975908657567172</v>
      </c>
      <c r="V88" s="264">
        <v>1.5569403393575629</v>
      </c>
      <c r="W88" s="264">
        <v>1.6212208029940269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8.8556473561348135</v>
      </c>
      <c r="C89" s="263">
        <f t="shared" si="3"/>
        <v>7.8263677368142677</v>
      </c>
      <c r="D89" s="263">
        <f t="shared" si="3"/>
        <v>7.4866807706894498</v>
      </c>
      <c r="E89" s="263">
        <f t="shared" si="3"/>
        <v>7.2764830913070444</v>
      </c>
      <c r="F89" s="263">
        <f t="shared" si="3"/>
        <v>8.3838797700699672</v>
      </c>
      <c r="G89" s="263">
        <f t="shared" si="3"/>
        <v>7.635091253793119</v>
      </c>
      <c r="H89" s="263">
        <f t="shared" si="3"/>
        <v>7.4899202778192624</v>
      </c>
      <c r="I89" s="263">
        <f t="shared" si="3"/>
        <v>5.0725185166007289</v>
      </c>
      <c r="J89" s="263">
        <f t="shared" si="3"/>
        <v>4.6520910198671457</v>
      </c>
      <c r="K89" s="263">
        <f t="shared" si="3"/>
        <v>5.223352429640034</v>
      </c>
      <c r="L89" s="263">
        <f t="shared" si="3"/>
        <v>4.3930857521906956</v>
      </c>
      <c r="M89" s="263">
        <f t="shared" si="3"/>
        <v>1.9515377189609802</v>
      </c>
      <c r="N89" s="263">
        <f t="shared" si="3"/>
        <v>1.7823375152586522</v>
      </c>
      <c r="O89" s="263">
        <f t="shared" si="3"/>
        <v>4.251080712139597</v>
      </c>
      <c r="P89" s="263">
        <f t="shared" si="3"/>
        <v>5.618356129420734</v>
      </c>
      <c r="Q89" s="263">
        <f t="shared" si="3"/>
        <v>5.7331610176946493</v>
      </c>
      <c r="R89" s="263">
        <f t="shared" si="3"/>
        <v>4.8140058641771155</v>
      </c>
      <c r="S89" s="263">
        <f t="shared" si="3"/>
        <v>3.9738475718714241</v>
      </c>
      <c r="T89" s="263">
        <f t="shared" si="3"/>
        <v>3.814513177465102</v>
      </c>
      <c r="U89" s="263">
        <f t="shared" si="3"/>
        <v>2.0455725797576054</v>
      </c>
      <c r="V89" s="263">
        <f t="shared" si="3"/>
        <v>4.411169383903851</v>
      </c>
      <c r="W89" s="263">
        <f t="shared" si="3"/>
        <v>4.7180409727038031</v>
      </c>
      <c r="DA89" s="70"/>
    </row>
    <row r="90" spans="1:105" ht="12" customHeight="1" x14ac:dyDescent="0.25">
      <c r="A90" s="60" t="s">
        <v>1535</v>
      </c>
      <c r="B90" s="264">
        <v>6.6518841338812269</v>
      </c>
      <c r="C90" s="264">
        <v>5.6927909144263404</v>
      </c>
      <c r="D90" s="264">
        <v>5.4295388951081573</v>
      </c>
      <c r="E90" s="264">
        <v>5.1280119702223326</v>
      </c>
      <c r="F90" s="264">
        <v>6.0298363934510304</v>
      </c>
      <c r="G90" s="264">
        <v>5.1610010380804434</v>
      </c>
      <c r="H90" s="264">
        <v>4.9740053716607813</v>
      </c>
      <c r="I90" s="264">
        <v>3.27958164801966</v>
      </c>
      <c r="J90" s="264">
        <v>2.977355648800081</v>
      </c>
      <c r="K90" s="264">
        <v>3.3698312823209209</v>
      </c>
      <c r="L90" s="264">
        <v>2.772745777183014</v>
      </c>
      <c r="M90" s="264">
        <v>1.1187297053980509</v>
      </c>
      <c r="N90" s="264">
        <v>1.0367165308236601</v>
      </c>
      <c r="O90" s="264">
        <v>2.4432889979466039</v>
      </c>
      <c r="P90" s="264">
        <v>3.2823807708153598</v>
      </c>
      <c r="Q90" s="264">
        <v>3.5344086325174611</v>
      </c>
      <c r="R90" s="264">
        <v>2.8696450229162571</v>
      </c>
      <c r="S90" s="264">
        <v>2.3836739085716538</v>
      </c>
      <c r="T90" s="264">
        <v>2.3617097767873259</v>
      </c>
      <c r="U90" s="264">
        <v>1.2209864601342559</v>
      </c>
      <c r="V90" s="264">
        <v>2.7647231737623499</v>
      </c>
      <c r="W90" s="264">
        <v>3.0036189236267732</v>
      </c>
      <c r="DA90" s="72" t="s">
        <v>1536</v>
      </c>
    </row>
    <row r="91" spans="1:105" ht="12" customHeight="1" x14ac:dyDescent="0.25">
      <c r="A91" s="59" t="s">
        <v>30</v>
      </c>
      <c r="B91" s="232">
        <v>2.154512697403566</v>
      </c>
      <c r="C91" s="232">
        <v>2.246800727025648</v>
      </c>
      <c r="D91" s="232">
        <v>2.097831961056134</v>
      </c>
      <c r="E91" s="232">
        <v>1.8775446280783781</v>
      </c>
      <c r="F91" s="232">
        <v>2.2509891200123548</v>
      </c>
      <c r="G91" s="232">
        <v>2.579319207468608</v>
      </c>
      <c r="H91" s="232">
        <v>2.6595766645986698</v>
      </c>
      <c r="I91" s="232">
        <v>1.5606601770166879</v>
      </c>
      <c r="J91" s="232">
        <v>1.286283743584496</v>
      </c>
      <c r="K91" s="232">
        <v>1.120726608524367</v>
      </c>
      <c r="L91" s="232">
        <v>1.1032557856532641</v>
      </c>
      <c r="M91" s="232">
        <v>0.36004149538647973</v>
      </c>
      <c r="N91" s="232">
        <v>7.5933324807389707E-3</v>
      </c>
      <c r="O91" s="232">
        <v>3.0233228177628899E-2</v>
      </c>
      <c r="P91" s="232">
        <v>0.65356708670596653</v>
      </c>
      <c r="Q91" s="232">
        <v>0.89167086140270879</v>
      </c>
      <c r="R91" s="232">
        <v>0</v>
      </c>
      <c r="S91" s="232">
        <v>0.41938998673495131</v>
      </c>
      <c r="T91" s="232">
        <v>1.0930462787648501</v>
      </c>
      <c r="U91" s="232">
        <v>0.61216897110190882</v>
      </c>
      <c r="V91" s="232">
        <v>1.289919952461464</v>
      </c>
      <c r="W91" s="232">
        <v>2.0782663329434641</v>
      </c>
      <c r="DA91" s="71" t="s">
        <v>1537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7.4283858007360135E-2</v>
      </c>
      <c r="M92" s="297">
        <v>5.452369940622577E-2</v>
      </c>
      <c r="N92" s="297">
        <v>6.933203298431502E-2</v>
      </c>
      <c r="O92" s="297">
        <v>0.276048912457169</v>
      </c>
      <c r="P92" s="297">
        <v>0.33296696208723109</v>
      </c>
      <c r="Q92" s="297">
        <v>0.27378162852800042</v>
      </c>
      <c r="R92" s="297">
        <v>0.25303789005214639</v>
      </c>
      <c r="S92" s="297">
        <v>5.9783192453344687E-2</v>
      </c>
      <c r="T92" s="297">
        <v>3.5553741485381547E-2</v>
      </c>
      <c r="U92" s="297">
        <v>1.7450843264923629E-2</v>
      </c>
      <c r="V92" s="297">
        <v>7.4296005906730397E-2</v>
      </c>
      <c r="W92" s="297">
        <v>3.8230946486944972E-2</v>
      </c>
      <c r="DA92" s="122" t="s">
        <v>1538</v>
      </c>
    </row>
    <row r="93" spans="1:105" ht="12" customHeight="1" x14ac:dyDescent="0.25">
      <c r="A93" s="59" t="s">
        <v>160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0.182738382558982</v>
      </c>
      <c r="O93" s="297">
        <v>0.24115864477773949</v>
      </c>
      <c r="P93" s="297">
        <v>0.29115195812289257</v>
      </c>
      <c r="Q93" s="297">
        <v>0.47646850531069929</v>
      </c>
      <c r="R93" s="297">
        <v>0.44258816213372099</v>
      </c>
      <c r="S93" s="297">
        <v>0.22478665121750169</v>
      </c>
      <c r="T93" s="297">
        <v>0.1068362626714417</v>
      </c>
      <c r="U93" s="297">
        <v>6.3718884494942341E-2</v>
      </c>
      <c r="V93" s="297">
        <v>0.2025682684332531</v>
      </c>
      <c r="W93" s="297">
        <v>0.25598575220914432</v>
      </c>
      <c r="DA93" s="122" t="s">
        <v>1539</v>
      </c>
    </row>
    <row r="94" spans="1:105" ht="12" customHeight="1" x14ac:dyDescent="0.25">
      <c r="A94" s="59" t="s">
        <v>70</v>
      </c>
      <c r="B94" s="297">
        <v>4.4973714364776596</v>
      </c>
      <c r="C94" s="297">
        <v>3.4459901874006911</v>
      </c>
      <c r="D94" s="297">
        <v>3.3317069340520229</v>
      </c>
      <c r="E94" s="297">
        <v>3.2504673421439558</v>
      </c>
      <c r="F94" s="297">
        <v>3.7788472734386751</v>
      </c>
      <c r="G94" s="297">
        <v>2.581681830611835</v>
      </c>
      <c r="H94" s="297">
        <v>2.314428707062111</v>
      </c>
      <c r="I94" s="297">
        <v>1.7189214710029721</v>
      </c>
      <c r="J94" s="297">
        <v>1.6910719052155849</v>
      </c>
      <c r="K94" s="297">
        <v>2.2491046737965541</v>
      </c>
      <c r="L94" s="297">
        <v>1.5952061335223899</v>
      </c>
      <c r="M94" s="297">
        <v>0.70416451060534513</v>
      </c>
      <c r="N94" s="297">
        <v>0.77705278279962431</v>
      </c>
      <c r="O94" s="297">
        <v>1.895848212534067</v>
      </c>
      <c r="P94" s="297">
        <v>2.0046947638992698</v>
      </c>
      <c r="Q94" s="297">
        <v>1.892487637276052</v>
      </c>
      <c r="R94" s="297">
        <v>2.1740189707303901</v>
      </c>
      <c r="S94" s="297">
        <v>1.6797140781658559</v>
      </c>
      <c r="T94" s="297">
        <v>1.126273493865654</v>
      </c>
      <c r="U94" s="297">
        <v>0.52764776127248147</v>
      </c>
      <c r="V94" s="297">
        <v>1.197938946960903</v>
      </c>
      <c r="W94" s="297">
        <v>0.63113589198721987</v>
      </c>
      <c r="DA94" s="122" t="s">
        <v>1540</v>
      </c>
    </row>
    <row r="95" spans="1:105" ht="12" customHeight="1" x14ac:dyDescent="0.25">
      <c r="A95" s="59" t="s">
        <v>162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DA95" s="122" t="s">
        <v>1541</v>
      </c>
    </row>
    <row r="96" spans="1:105" ht="12" customHeight="1" x14ac:dyDescent="0.25">
      <c r="A96" s="61" t="s">
        <v>1542</v>
      </c>
      <c r="B96" s="265">
        <v>2.203763222253587</v>
      </c>
      <c r="C96" s="265">
        <v>2.1335768223879268</v>
      </c>
      <c r="D96" s="265">
        <v>2.0571418755812929</v>
      </c>
      <c r="E96" s="265">
        <v>2.1484711210847118</v>
      </c>
      <c r="F96" s="265">
        <v>2.3540433766189359</v>
      </c>
      <c r="G96" s="265">
        <v>2.4740902157126752</v>
      </c>
      <c r="H96" s="265">
        <v>2.5159149061584811</v>
      </c>
      <c r="I96" s="265">
        <v>1.7929368685810689</v>
      </c>
      <c r="J96" s="265">
        <v>1.6747353710670649</v>
      </c>
      <c r="K96" s="265">
        <v>1.8535211473191131</v>
      </c>
      <c r="L96" s="265">
        <v>1.6203399750076819</v>
      </c>
      <c r="M96" s="265">
        <v>0.83280801356292933</v>
      </c>
      <c r="N96" s="265">
        <v>0.74562098443499214</v>
      </c>
      <c r="O96" s="265">
        <v>1.8077917141929929</v>
      </c>
      <c r="P96" s="265">
        <v>2.3359753586053742</v>
      </c>
      <c r="Q96" s="265">
        <v>2.1987523851771882</v>
      </c>
      <c r="R96" s="265">
        <v>1.944360841260858</v>
      </c>
      <c r="S96" s="265">
        <v>1.5901736632997701</v>
      </c>
      <c r="T96" s="265">
        <v>1.4528034006777759</v>
      </c>
      <c r="U96" s="265">
        <v>0.82458611962334971</v>
      </c>
      <c r="V96" s="265">
        <v>1.6464462101415009</v>
      </c>
      <c r="W96" s="265">
        <v>1.7144220490770301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0</v>
      </c>
      <c r="C99" s="225">
        <v>0</v>
      </c>
      <c r="D99" s="225">
        <v>0</v>
      </c>
      <c r="E99" s="225">
        <v>0</v>
      </c>
      <c r="F99" s="225">
        <v>0</v>
      </c>
      <c r="G99" s="225">
        <v>0</v>
      </c>
      <c r="H99" s="225">
        <v>0</v>
      </c>
      <c r="I99" s="225">
        <v>0</v>
      </c>
      <c r="J99" s="225">
        <v>0</v>
      </c>
      <c r="K99" s="225">
        <v>0</v>
      </c>
      <c r="L99" s="225">
        <v>0</v>
      </c>
      <c r="M99" s="225">
        <v>0</v>
      </c>
      <c r="N99" s="225">
        <v>0</v>
      </c>
      <c r="O99" s="225">
        <v>0</v>
      </c>
      <c r="P99" s="225">
        <v>0</v>
      </c>
      <c r="Q99" s="225">
        <v>0</v>
      </c>
      <c r="R99" s="225">
        <v>0</v>
      </c>
      <c r="S99" s="225">
        <v>0</v>
      </c>
      <c r="T99" s="225">
        <v>0</v>
      </c>
      <c r="U99" s="225">
        <v>0</v>
      </c>
      <c r="V99" s="225">
        <v>0</v>
      </c>
      <c r="W99" s="225">
        <v>0</v>
      </c>
      <c r="DA99" s="89" t="s">
        <v>1544</v>
      </c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1545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1546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1547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1548</v>
      </c>
    </row>
    <row r="104" spans="1:105" ht="12" customHeight="1" x14ac:dyDescent="0.25">
      <c r="A104" s="56" t="s">
        <v>96</v>
      </c>
      <c r="B104" s="262">
        <v>0</v>
      </c>
      <c r="C104" s="262">
        <v>0</v>
      </c>
      <c r="D104" s="262">
        <v>0</v>
      </c>
      <c r="E104" s="262">
        <v>0</v>
      </c>
      <c r="F104" s="262">
        <v>0</v>
      </c>
      <c r="G104" s="262">
        <v>0</v>
      </c>
      <c r="H104" s="262">
        <v>0</v>
      </c>
      <c r="I104" s="262">
        <v>0</v>
      </c>
      <c r="J104" s="262">
        <v>0</v>
      </c>
      <c r="K104" s="262">
        <v>0</v>
      </c>
      <c r="L104" s="262">
        <v>0</v>
      </c>
      <c r="M104" s="262">
        <v>0</v>
      </c>
      <c r="N104" s="262">
        <v>0</v>
      </c>
      <c r="O104" s="262">
        <v>0</v>
      </c>
      <c r="P104" s="262">
        <v>0</v>
      </c>
      <c r="Q104" s="262">
        <v>0</v>
      </c>
      <c r="R104" s="262">
        <v>0</v>
      </c>
      <c r="S104" s="262">
        <v>0</v>
      </c>
      <c r="T104" s="262">
        <v>0</v>
      </c>
      <c r="U104" s="262">
        <v>0</v>
      </c>
      <c r="V104" s="262">
        <v>0</v>
      </c>
      <c r="W104" s="262">
        <v>0</v>
      </c>
      <c r="DA104" s="68" t="s">
        <v>1549</v>
      </c>
    </row>
    <row r="105" spans="1:105" ht="12" customHeight="1" x14ac:dyDescent="0.25">
      <c r="A105" s="37" t="s">
        <v>160</v>
      </c>
      <c r="B105" s="228">
        <v>0</v>
      </c>
      <c r="C105" s="228">
        <v>0</v>
      </c>
      <c r="D105" s="228">
        <v>0</v>
      </c>
      <c r="E105" s="228">
        <v>0</v>
      </c>
      <c r="F105" s="228">
        <v>0</v>
      </c>
      <c r="G105" s="228">
        <v>0</v>
      </c>
      <c r="H105" s="228">
        <v>0</v>
      </c>
      <c r="I105" s="228">
        <v>0</v>
      </c>
      <c r="J105" s="228">
        <v>0</v>
      </c>
      <c r="K105" s="228">
        <v>0</v>
      </c>
      <c r="L105" s="228">
        <v>0</v>
      </c>
      <c r="M105" s="228">
        <v>0</v>
      </c>
      <c r="N105" s="228">
        <v>0</v>
      </c>
      <c r="O105" s="228">
        <v>0</v>
      </c>
      <c r="P105" s="228">
        <v>0</v>
      </c>
      <c r="Q105" s="228">
        <v>0</v>
      </c>
      <c r="R105" s="228">
        <v>0</v>
      </c>
      <c r="S105" s="228">
        <v>0</v>
      </c>
      <c r="T105" s="228">
        <v>0</v>
      </c>
      <c r="U105" s="228">
        <v>0</v>
      </c>
      <c r="V105" s="228">
        <v>0</v>
      </c>
      <c r="W105" s="228">
        <v>0</v>
      </c>
      <c r="DA105" s="69" t="s">
        <v>1550</v>
      </c>
    </row>
    <row r="106" spans="1:105" ht="12" customHeight="1" x14ac:dyDescent="0.25">
      <c r="A106" s="37" t="s">
        <v>162</v>
      </c>
      <c r="B106" s="228">
        <v>0</v>
      </c>
      <c r="C106" s="228">
        <v>0</v>
      </c>
      <c r="D106" s="228">
        <v>0</v>
      </c>
      <c r="E106" s="228">
        <v>0</v>
      </c>
      <c r="F106" s="228">
        <v>0</v>
      </c>
      <c r="G106" s="228">
        <v>0</v>
      </c>
      <c r="H106" s="228">
        <v>0</v>
      </c>
      <c r="I106" s="228">
        <v>0</v>
      </c>
      <c r="J106" s="228">
        <v>0</v>
      </c>
      <c r="K106" s="228">
        <v>0</v>
      </c>
      <c r="L106" s="228">
        <v>0</v>
      </c>
      <c r="M106" s="228">
        <v>0</v>
      </c>
      <c r="N106" s="228">
        <v>0</v>
      </c>
      <c r="O106" s="228">
        <v>0</v>
      </c>
      <c r="P106" s="228">
        <v>0</v>
      </c>
      <c r="Q106" s="228">
        <v>0</v>
      </c>
      <c r="R106" s="228">
        <v>0</v>
      </c>
      <c r="S106" s="228">
        <v>0</v>
      </c>
      <c r="T106" s="228">
        <v>0</v>
      </c>
      <c r="U106" s="228">
        <v>0</v>
      </c>
      <c r="V106" s="228">
        <v>0</v>
      </c>
      <c r="W106" s="228">
        <v>0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0</v>
      </c>
      <c r="C110" s="263">
        <f t="shared" si="4"/>
        <v>0</v>
      </c>
      <c r="D110" s="263">
        <f t="shared" si="4"/>
        <v>0</v>
      </c>
      <c r="E110" s="263">
        <f t="shared" si="4"/>
        <v>0</v>
      </c>
      <c r="F110" s="263">
        <f t="shared" si="4"/>
        <v>0</v>
      </c>
      <c r="G110" s="263">
        <f t="shared" si="4"/>
        <v>0</v>
      </c>
      <c r="H110" s="263">
        <f t="shared" si="4"/>
        <v>0</v>
      </c>
      <c r="I110" s="263">
        <f t="shared" si="4"/>
        <v>0</v>
      </c>
      <c r="J110" s="263">
        <f t="shared" si="4"/>
        <v>0</v>
      </c>
      <c r="K110" s="263">
        <f t="shared" si="4"/>
        <v>0</v>
      </c>
      <c r="L110" s="263">
        <f t="shared" si="4"/>
        <v>0</v>
      </c>
      <c r="M110" s="263">
        <f t="shared" si="4"/>
        <v>0</v>
      </c>
      <c r="N110" s="263">
        <f t="shared" si="4"/>
        <v>0</v>
      </c>
      <c r="O110" s="263">
        <f t="shared" si="4"/>
        <v>0</v>
      </c>
      <c r="P110" s="263">
        <f t="shared" si="4"/>
        <v>0</v>
      </c>
      <c r="Q110" s="263">
        <f t="shared" si="4"/>
        <v>0</v>
      </c>
      <c r="R110" s="263">
        <f t="shared" si="4"/>
        <v>0</v>
      </c>
      <c r="S110" s="263">
        <f t="shared" si="4"/>
        <v>0</v>
      </c>
      <c r="T110" s="263">
        <f t="shared" si="4"/>
        <v>0</v>
      </c>
      <c r="U110" s="263">
        <f t="shared" si="4"/>
        <v>0</v>
      </c>
      <c r="V110" s="263">
        <f t="shared" si="4"/>
        <v>0</v>
      </c>
      <c r="W110" s="263">
        <f t="shared" si="4"/>
        <v>0</v>
      </c>
      <c r="DA110" s="70"/>
    </row>
    <row r="111" spans="1:105" ht="12" customHeight="1" x14ac:dyDescent="0.25">
      <c r="A111" s="60" t="s">
        <v>1556</v>
      </c>
      <c r="B111" s="264">
        <v>0</v>
      </c>
      <c r="C111" s="264">
        <v>0</v>
      </c>
      <c r="D111" s="264">
        <v>0</v>
      </c>
      <c r="E111" s="264">
        <v>0</v>
      </c>
      <c r="F111" s="264">
        <v>0</v>
      </c>
      <c r="G111" s="264">
        <v>0</v>
      </c>
      <c r="H111" s="264">
        <v>0</v>
      </c>
      <c r="I111" s="264">
        <v>0</v>
      </c>
      <c r="J111" s="264">
        <v>0</v>
      </c>
      <c r="K111" s="264">
        <v>0</v>
      </c>
      <c r="L111" s="264">
        <v>0</v>
      </c>
      <c r="M111" s="264">
        <v>0</v>
      </c>
      <c r="N111" s="264">
        <v>0</v>
      </c>
      <c r="O111" s="264">
        <v>0</v>
      </c>
      <c r="P111" s="264">
        <v>0</v>
      </c>
      <c r="Q111" s="264">
        <v>0</v>
      </c>
      <c r="R111" s="264">
        <v>0</v>
      </c>
      <c r="S111" s="264">
        <v>0</v>
      </c>
      <c r="T111" s="264">
        <v>0</v>
      </c>
      <c r="U111" s="264">
        <v>0</v>
      </c>
      <c r="V111" s="264">
        <v>0</v>
      </c>
      <c r="W111" s="264">
        <v>0</v>
      </c>
      <c r="DA111" s="72" t="s">
        <v>1557</v>
      </c>
    </row>
    <row r="112" spans="1:105" ht="12" customHeight="1" x14ac:dyDescent="0.25">
      <c r="A112" s="59" t="s">
        <v>30</v>
      </c>
      <c r="B112" s="232">
        <v>0</v>
      </c>
      <c r="C112" s="232">
        <v>0</v>
      </c>
      <c r="D112" s="232">
        <v>0</v>
      </c>
      <c r="E112" s="232">
        <v>0</v>
      </c>
      <c r="F112" s="232">
        <v>0</v>
      </c>
      <c r="G112" s="232">
        <v>0</v>
      </c>
      <c r="H112" s="232">
        <v>0</v>
      </c>
      <c r="I112" s="232">
        <v>0</v>
      </c>
      <c r="J112" s="232">
        <v>0</v>
      </c>
      <c r="K112" s="232">
        <v>0</v>
      </c>
      <c r="L112" s="232">
        <v>0</v>
      </c>
      <c r="M112" s="232">
        <v>0</v>
      </c>
      <c r="N112" s="232">
        <v>0</v>
      </c>
      <c r="O112" s="232">
        <v>0</v>
      </c>
      <c r="P112" s="232">
        <v>0</v>
      </c>
      <c r="Q112" s="232">
        <v>0</v>
      </c>
      <c r="R112" s="232">
        <v>0</v>
      </c>
      <c r="S112" s="232">
        <v>0</v>
      </c>
      <c r="T112" s="232">
        <v>0</v>
      </c>
      <c r="U112" s="232">
        <v>0</v>
      </c>
      <c r="V112" s="232">
        <v>0</v>
      </c>
      <c r="W112" s="232">
        <v>0</v>
      </c>
      <c r="DA112" s="71" t="s">
        <v>1558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1559</v>
      </c>
    </row>
    <row r="114" spans="1:105" ht="12" customHeight="1" x14ac:dyDescent="0.25">
      <c r="A114" s="59" t="s">
        <v>160</v>
      </c>
      <c r="B114" s="297">
        <v>0</v>
      </c>
      <c r="C114" s="297">
        <v>0</v>
      </c>
      <c r="D114" s="297">
        <v>0</v>
      </c>
      <c r="E114" s="297">
        <v>0</v>
      </c>
      <c r="F114" s="297">
        <v>0</v>
      </c>
      <c r="G114" s="297">
        <v>0</v>
      </c>
      <c r="H114" s="297">
        <v>0</v>
      </c>
      <c r="I114" s="297">
        <v>0</v>
      </c>
      <c r="J114" s="297">
        <v>0</v>
      </c>
      <c r="K114" s="297">
        <v>0</v>
      </c>
      <c r="L114" s="297">
        <v>0</v>
      </c>
      <c r="M114" s="297">
        <v>0</v>
      </c>
      <c r="N114" s="297">
        <v>0</v>
      </c>
      <c r="O114" s="297">
        <v>0</v>
      </c>
      <c r="P114" s="297">
        <v>0</v>
      </c>
      <c r="Q114" s="297">
        <v>0</v>
      </c>
      <c r="R114" s="297">
        <v>0</v>
      </c>
      <c r="S114" s="297">
        <v>0</v>
      </c>
      <c r="T114" s="297">
        <v>0</v>
      </c>
      <c r="U114" s="297">
        <v>0</v>
      </c>
      <c r="V114" s="297">
        <v>0</v>
      </c>
      <c r="W114" s="297">
        <v>0</v>
      </c>
      <c r="DA114" s="122" t="s">
        <v>1560</v>
      </c>
    </row>
    <row r="115" spans="1:105" ht="12" customHeight="1" x14ac:dyDescent="0.25">
      <c r="A115" s="59" t="s">
        <v>70</v>
      </c>
      <c r="B115" s="297">
        <v>0</v>
      </c>
      <c r="C115" s="297">
        <v>0</v>
      </c>
      <c r="D115" s="297">
        <v>0</v>
      </c>
      <c r="E115" s="297">
        <v>0</v>
      </c>
      <c r="F115" s="297">
        <v>0</v>
      </c>
      <c r="G115" s="297">
        <v>0</v>
      </c>
      <c r="H115" s="297">
        <v>0</v>
      </c>
      <c r="I115" s="297">
        <v>0</v>
      </c>
      <c r="J115" s="297">
        <v>0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1561</v>
      </c>
    </row>
    <row r="116" spans="1:105" ht="12" customHeight="1" x14ac:dyDescent="0.25">
      <c r="A116" s="59" t="s">
        <v>162</v>
      </c>
      <c r="B116" s="297">
        <v>0</v>
      </c>
      <c r="C116" s="297">
        <v>0</v>
      </c>
      <c r="D116" s="297">
        <v>0</v>
      </c>
      <c r="E116" s="297">
        <v>0</v>
      </c>
      <c r="F116" s="297">
        <v>0</v>
      </c>
      <c r="G116" s="297">
        <v>0</v>
      </c>
      <c r="H116" s="297">
        <v>0</v>
      </c>
      <c r="I116" s="297">
        <v>0</v>
      </c>
      <c r="J116" s="297">
        <v>0</v>
      </c>
      <c r="K116" s="297">
        <v>0</v>
      </c>
      <c r="L116" s="297">
        <v>0</v>
      </c>
      <c r="M116" s="297">
        <v>0</v>
      </c>
      <c r="N116" s="297">
        <v>0</v>
      </c>
      <c r="O116" s="297">
        <v>0</v>
      </c>
      <c r="P116" s="297">
        <v>0</v>
      </c>
      <c r="Q116" s="297">
        <v>0</v>
      </c>
      <c r="R116" s="297">
        <v>0</v>
      </c>
      <c r="S116" s="297">
        <v>0</v>
      </c>
      <c r="T116" s="297">
        <v>0</v>
      </c>
      <c r="U116" s="297">
        <v>0</v>
      </c>
      <c r="V116" s="297">
        <v>0</v>
      </c>
      <c r="W116" s="297">
        <v>0</v>
      </c>
      <c r="DA116" s="122" t="s">
        <v>1562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1564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0</v>
      </c>
      <c r="C119" s="263">
        <f t="shared" si="5"/>
        <v>0</v>
      </c>
      <c r="D119" s="263">
        <f t="shared" si="5"/>
        <v>0</v>
      </c>
      <c r="E119" s="263">
        <f t="shared" si="5"/>
        <v>0</v>
      </c>
      <c r="F119" s="263">
        <f t="shared" si="5"/>
        <v>0</v>
      </c>
      <c r="G119" s="263">
        <f t="shared" si="5"/>
        <v>0</v>
      </c>
      <c r="H119" s="263">
        <f t="shared" si="5"/>
        <v>0</v>
      </c>
      <c r="I119" s="263">
        <f t="shared" si="5"/>
        <v>0</v>
      </c>
      <c r="J119" s="263">
        <f t="shared" si="5"/>
        <v>0</v>
      </c>
      <c r="K119" s="263">
        <f t="shared" si="5"/>
        <v>0</v>
      </c>
      <c r="L119" s="263">
        <f t="shared" si="5"/>
        <v>0</v>
      </c>
      <c r="M119" s="263">
        <f t="shared" si="5"/>
        <v>0</v>
      </c>
      <c r="N119" s="263">
        <f t="shared" si="5"/>
        <v>0</v>
      </c>
      <c r="O119" s="263">
        <f t="shared" si="5"/>
        <v>0</v>
      </c>
      <c r="P119" s="263">
        <f t="shared" si="5"/>
        <v>0</v>
      </c>
      <c r="Q119" s="263">
        <f t="shared" si="5"/>
        <v>0</v>
      </c>
      <c r="R119" s="263">
        <f t="shared" si="5"/>
        <v>0</v>
      </c>
      <c r="S119" s="263">
        <f t="shared" si="5"/>
        <v>0</v>
      </c>
      <c r="T119" s="263">
        <f t="shared" si="5"/>
        <v>0</v>
      </c>
      <c r="U119" s="263">
        <f t="shared" si="5"/>
        <v>0</v>
      </c>
      <c r="V119" s="263">
        <f t="shared" si="5"/>
        <v>0</v>
      </c>
      <c r="W119" s="263">
        <f t="shared" si="5"/>
        <v>0</v>
      </c>
      <c r="DA119" s="70"/>
    </row>
    <row r="120" spans="1:105" ht="12" customHeight="1" x14ac:dyDescent="0.25">
      <c r="A120" s="60" t="s">
        <v>1568</v>
      </c>
      <c r="B120" s="264">
        <v>0</v>
      </c>
      <c r="C120" s="264">
        <v>0</v>
      </c>
      <c r="D120" s="264">
        <v>0</v>
      </c>
      <c r="E120" s="264">
        <v>0</v>
      </c>
      <c r="F120" s="264">
        <v>0</v>
      </c>
      <c r="G120" s="264">
        <v>0</v>
      </c>
      <c r="H120" s="264">
        <v>0</v>
      </c>
      <c r="I120" s="264">
        <v>0</v>
      </c>
      <c r="J120" s="264">
        <v>0</v>
      </c>
      <c r="K120" s="264">
        <v>0</v>
      </c>
      <c r="L120" s="264">
        <v>0</v>
      </c>
      <c r="M120" s="264">
        <v>0</v>
      </c>
      <c r="N120" s="264">
        <v>0</v>
      </c>
      <c r="O120" s="264">
        <v>0</v>
      </c>
      <c r="P120" s="264">
        <v>0</v>
      </c>
      <c r="Q120" s="264">
        <v>0</v>
      </c>
      <c r="R120" s="264">
        <v>0</v>
      </c>
      <c r="S120" s="264">
        <v>0</v>
      </c>
      <c r="T120" s="264">
        <v>0</v>
      </c>
      <c r="U120" s="264">
        <v>0</v>
      </c>
      <c r="V120" s="264">
        <v>0</v>
      </c>
      <c r="W120" s="264">
        <v>0</v>
      </c>
      <c r="DA120" s="72" t="s">
        <v>1569</v>
      </c>
    </row>
    <row r="121" spans="1:105" ht="12" customHeight="1" x14ac:dyDescent="0.25">
      <c r="A121" s="59" t="s">
        <v>30</v>
      </c>
      <c r="B121" s="232">
        <v>0</v>
      </c>
      <c r="C121" s="232">
        <v>0</v>
      </c>
      <c r="D121" s="232">
        <v>0</v>
      </c>
      <c r="E121" s="232">
        <v>0</v>
      </c>
      <c r="F121" s="232">
        <v>0</v>
      </c>
      <c r="G121" s="232">
        <v>0</v>
      </c>
      <c r="H121" s="232">
        <v>0</v>
      </c>
      <c r="I121" s="232">
        <v>0</v>
      </c>
      <c r="J121" s="232">
        <v>0</v>
      </c>
      <c r="K121" s="232">
        <v>0</v>
      </c>
      <c r="L121" s="232">
        <v>0</v>
      </c>
      <c r="M121" s="232">
        <v>0</v>
      </c>
      <c r="N121" s="232">
        <v>0</v>
      </c>
      <c r="O121" s="232">
        <v>0</v>
      </c>
      <c r="P121" s="232">
        <v>0</v>
      </c>
      <c r="Q121" s="232">
        <v>0</v>
      </c>
      <c r="R121" s="232">
        <v>0</v>
      </c>
      <c r="S121" s="232">
        <v>0</v>
      </c>
      <c r="T121" s="232">
        <v>0</v>
      </c>
      <c r="U121" s="232">
        <v>0</v>
      </c>
      <c r="V121" s="232">
        <v>0</v>
      </c>
      <c r="W121" s="232">
        <v>0</v>
      </c>
      <c r="DA121" s="71" t="s">
        <v>1570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1571</v>
      </c>
    </row>
    <row r="123" spans="1:105" ht="12" customHeight="1" x14ac:dyDescent="0.25">
      <c r="A123" s="59" t="s">
        <v>160</v>
      </c>
      <c r="B123" s="297">
        <v>0</v>
      </c>
      <c r="C123" s="297">
        <v>0</v>
      </c>
      <c r="D123" s="297">
        <v>0</v>
      </c>
      <c r="E123" s="297">
        <v>0</v>
      </c>
      <c r="F123" s="297">
        <v>0</v>
      </c>
      <c r="G123" s="297">
        <v>0</v>
      </c>
      <c r="H123" s="297">
        <v>0</v>
      </c>
      <c r="I123" s="297">
        <v>0</v>
      </c>
      <c r="J123" s="297">
        <v>0</v>
      </c>
      <c r="K123" s="297">
        <v>0</v>
      </c>
      <c r="L123" s="297">
        <v>0</v>
      </c>
      <c r="M123" s="297">
        <v>0</v>
      </c>
      <c r="N123" s="297">
        <v>0</v>
      </c>
      <c r="O123" s="297">
        <v>0</v>
      </c>
      <c r="P123" s="297">
        <v>0</v>
      </c>
      <c r="Q123" s="297">
        <v>0</v>
      </c>
      <c r="R123" s="297">
        <v>0</v>
      </c>
      <c r="S123" s="297">
        <v>0</v>
      </c>
      <c r="T123" s="297">
        <v>0</v>
      </c>
      <c r="U123" s="297">
        <v>0</v>
      </c>
      <c r="V123" s="297">
        <v>0</v>
      </c>
      <c r="W123" s="297">
        <v>0</v>
      </c>
      <c r="DA123" s="122" t="s">
        <v>1572</v>
      </c>
    </row>
    <row r="124" spans="1:105" ht="12" customHeight="1" x14ac:dyDescent="0.25">
      <c r="A124" s="59" t="s">
        <v>70</v>
      </c>
      <c r="B124" s="297">
        <v>0</v>
      </c>
      <c r="C124" s="297">
        <v>0</v>
      </c>
      <c r="D124" s="297">
        <v>0</v>
      </c>
      <c r="E124" s="297">
        <v>0</v>
      </c>
      <c r="F124" s="297">
        <v>0</v>
      </c>
      <c r="G124" s="297">
        <v>0</v>
      </c>
      <c r="H124" s="297">
        <v>0</v>
      </c>
      <c r="I124" s="297">
        <v>0</v>
      </c>
      <c r="J124" s="297">
        <v>0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1573</v>
      </c>
    </row>
    <row r="125" spans="1:105" ht="12" customHeight="1" x14ac:dyDescent="0.25">
      <c r="A125" s="59" t="s">
        <v>162</v>
      </c>
      <c r="B125" s="297">
        <v>0</v>
      </c>
      <c r="C125" s="297">
        <v>0</v>
      </c>
      <c r="D125" s="297">
        <v>0</v>
      </c>
      <c r="E125" s="297">
        <v>0</v>
      </c>
      <c r="F125" s="297">
        <v>0</v>
      </c>
      <c r="G125" s="297">
        <v>0</v>
      </c>
      <c r="H125" s="297">
        <v>0</v>
      </c>
      <c r="I125" s="297">
        <v>0</v>
      </c>
      <c r="J125" s="297">
        <v>0</v>
      </c>
      <c r="K125" s="297">
        <v>0</v>
      </c>
      <c r="L125" s="297">
        <v>0</v>
      </c>
      <c r="M125" s="297">
        <v>0</v>
      </c>
      <c r="N125" s="297">
        <v>0</v>
      </c>
      <c r="O125" s="297">
        <v>0</v>
      </c>
      <c r="P125" s="297">
        <v>0</v>
      </c>
      <c r="Q125" s="297">
        <v>0</v>
      </c>
      <c r="R125" s="297">
        <v>0</v>
      </c>
      <c r="S125" s="297">
        <v>0</v>
      </c>
      <c r="T125" s="297">
        <v>0</v>
      </c>
      <c r="U125" s="297">
        <v>0</v>
      </c>
      <c r="V125" s="297">
        <v>0</v>
      </c>
      <c r="W125" s="297">
        <v>0</v>
      </c>
      <c r="DA125" s="122" t="s">
        <v>1574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1576</v>
      </c>
    </row>
    <row r="127" spans="1:105" ht="12" customHeight="1" x14ac:dyDescent="0.25">
      <c r="A127" s="132" t="s">
        <v>1577</v>
      </c>
      <c r="B127" s="318">
        <v>0</v>
      </c>
      <c r="C127" s="318">
        <v>0</v>
      </c>
      <c r="D127" s="318">
        <v>0</v>
      </c>
      <c r="E127" s="318">
        <v>0</v>
      </c>
      <c r="F127" s="318">
        <v>0</v>
      </c>
      <c r="G127" s="318">
        <v>0</v>
      </c>
      <c r="H127" s="318">
        <v>0</v>
      </c>
      <c r="I127" s="318">
        <v>0</v>
      </c>
      <c r="J127" s="318">
        <v>0</v>
      </c>
      <c r="K127" s="318">
        <v>0</v>
      </c>
      <c r="L127" s="318">
        <v>0</v>
      </c>
      <c r="M127" s="318">
        <v>0</v>
      </c>
      <c r="N127" s="318">
        <v>0</v>
      </c>
      <c r="O127" s="318">
        <v>0</v>
      </c>
      <c r="P127" s="318">
        <v>0</v>
      </c>
      <c r="Q127" s="318">
        <v>0</v>
      </c>
      <c r="R127" s="318">
        <v>0</v>
      </c>
      <c r="S127" s="318">
        <v>0</v>
      </c>
      <c r="T127" s="318">
        <v>0</v>
      </c>
      <c r="U127" s="318">
        <v>0</v>
      </c>
      <c r="V127" s="318">
        <v>0</v>
      </c>
      <c r="W127" s="318">
        <v>0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1.0000000000000002</v>
      </c>
      <c r="D132" s="234">
        <f t="shared" si="6"/>
        <v>0.99999999999999956</v>
      </c>
      <c r="E132" s="234">
        <f t="shared" si="6"/>
        <v>0.99999999999999978</v>
      </c>
      <c r="F132" s="234">
        <f t="shared" si="6"/>
        <v>1</v>
      </c>
      <c r="G132" s="234">
        <f t="shared" si="6"/>
        <v>1</v>
      </c>
      <c r="H132" s="234">
        <f t="shared" si="6"/>
        <v>1.0000000000000002</v>
      </c>
      <c r="I132" s="234">
        <f t="shared" si="6"/>
        <v>1</v>
      </c>
      <c r="J132" s="234">
        <f t="shared" si="6"/>
        <v>1.0000000000000004</v>
      </c>
      <c r="K132" s="234">
        <f t="shared" si="6"/>
        <v>1.0000000000000004</v>
      </c>
      <c r="L132" s="234">
        <f t="shared" si="6"/>
        <v>0.99999999999999956</v>
      </c>
      <c r="M132" s="234">
        <f t="shared" si="6"/>
        <v>1.0000000000000002</v>
      </c>
      <c r="N132" s="234">
        <f t="shared" si="6"/>
        <v>1</v>
      </c>
      <c r="O132" s="234">
        <f t="shared" si="6"/>
        <v>1.0000000000000002</v>
      </c>
      <c r="P132" s="234">
        <f t="shared" si="6"/>
        <v>1</v>
      </c>
      <c r="Q132" s="234">
        <f t="shared" si="6"/>
        <v>1.0000000000000002</v>
      </c>
      <c r="R132" s="234">
        <f t="shared" si="6"/>
        <v>1.0000000000000002</v>
      </c>
      <c r="S132" s="234">
        <f t="shared" si="6"/>
        <v>0.99999999999999978</v>
      </c>
      <c r="T132" s="234">
        <f t="shared" si="6"/>
        <v>0.99999999999999978</v>
      </c>
      <c r="U132" s="234">
        <f t="shared" si="6"/>
        <v>0.99999999999999956</v>
      </c>
      <c r="V132" s="234">
        <f t="shared" si="6"/>
        <v>1.0000000000000004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4.9001717949300316E-3</v>
      </c>
      <c r="C133" s="268">
        <f t="shared" si="7"/>
        <v>4.9001717949279577E-3</v>
      </c>
      <c r="D133" s="268">
        <f t="shared" si="7"/>
        <v>4.9001717949291833E-3</v>
      </c>
      <c r="E133" s="268">
        <f t="shared" si="7"/>
        <v>4.9001717949302666E-3</v>
      </c>
      <c r="F133" s="268">
        <f t="shared" si="7"/>
        <v>4.9001717949305589E-3</v>
      </c>
      <c r="G133" s="268">
        <f t="shared" si="7"/>
        <v>4.9001717949296092E-3</v>
      </c>
      <c r="H133" s="268">
        <f t="shared" si="7"/>
        <v>4.9001717949313604E-3</v>
      </c>
      <c r="I133" s="268">
        <f t="shared" si="7"/>
        <v>4.9001717949312251E-3</v>
      </c>
      <c r="J133" s="268">
        <f t="shared" si="7"/>
        <v>4.900171794932383E-3</v>
      </c>
      <c r="K133" s="268">
        <f t="shared" si="7"/>
        <v>4.9001717949284946E-3</v>
      </c>
      <c r="L133" s="268">
        <f t="shared" si="7"/>
        <v>4.9001717949284131E-3</v>
      </c>
      <c r="M133" s="268">
        <f t="shared" si="7"/>
        <v>4.9001717949410974E-3</v>
      </c>
      <c r="N133" s="268">
        <f t="shared" si="7"/>
        <v>4.9001717949290818E-3</v>
      </c>
      <c r="O133" s="268">
        <f t="shared" si="7"/>
        <v>4.9001717949248664E-3</v>
      </c>
      <c r="P133" s="268">
        <f t="shared" si="7"/>
        <v>4.9001717949241066E-3</v>
      </c>
      <c r="Q133" s="268">
        <f t="shared" si="7"/>
        <v>4.9001717949265569E-3</v>
      </c>
      <c r="R133" s="268">
        <f t="shared" si="7"/>
        <v>4.9001717949262108E-3</v>
      </c>
      <c r="S133" s="268">
        <f t="shared" si="7"/>
        <v>4.9001717949272786E-3</v>
      </c>
      <c r="T133" s="268">
        <f t="shared" si="7"/>
        <v>4.9001717949304106E-3</v>
      </c>
      <c r="U133" s="268">
        <f t="shared" si="7"/>
        <v>4.9001717949304019E-3</v>
      </c>
      <c r="V133" s="268">
        <f t="shared" si="7"/>
        <v>4.9001717949279161E-3</v>
      </c>
      <c r="W133" s="268">
        <f t="shared" si="7"/>
        <v>4.9001717949300498E-3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1.9592888677799247E-3</v>
      </c>
      <c r="C134" s="269">
        <f t="shared" si="8"/>
        <v>1.9592888677790955E-3</v>
      </c>
      <c r="D134" s="269">
        <f t="shared" si="8"/>
        <v>1.9592888677795847E-3</v>
      </c>
      <c r="E134" s="269">
        <f t="shared" si="8"/>
        <v>1.9592888677800184E-3</v>
      </c>
      <c r="F134" s="269">
        <f t="shared" si="8"/>
        <v>1.9592888677801346E-3</v>
      </c>
      <c r="G134" s="269">
        <f t="shared" si="8"/>
        <v>1.9592888677797556E-3</v>
      </c>
      <c r="H134" s="269">
        <f t="shared" si="8"/>
        <v>1.9592888677804556E-3</v>
      </c>
      <c r="I134" s="269">
        <f t="shared" si="8"/>
        <v>1.9592888677804018E-3</v>
      </c>
      <c r="J134" s="269">
        <f t="shared" si="8"/>
        <v>1.9592888677808645E-3</v>
      </c>
      <c r="K134" s="269">
        <f t="shared" si="8"/>
        <v>1.9592888677793098E-3</v>
      </c>
      <c r="L134" s="269">
        <f t="shared" si="8"/>
        <v>1.9592888677792781E-3</v>
      </c>
      <c r="M134" s="269">
        <f t="shared" si="8"/>
        <v>1.9592888677843483E-3</v>
      </c>
      <c r="N134" s="269">
        <f t="shared" si="8"/>
        <v>1.9592888677795453E-3</v>
      </c>
      <c r="O134" s="269">
        <f t="shared" si="8"/>
        <v>1.95928886777786E-3</v>
      </c>
      <c r="P134" s="269">
        <f t="shared" si="8"/>
        <v>1.9592888677775547E-3</v>
      </c>
      <c r="Q134" s="269">
        <f t="shared" si="8"/>
        <v>1.9592888677785348E-3</v>
      </c>
      <c r="R134" s="269">
        <f t="shared" si="8"/>
        <v>1.9592888677783973E-3</v>
      </c>
      <c r="S134" s="269">
        <f t="shared" si="8"/>
        <v>1.9592888677788236E-3</v>
      </c>
      <c r="T134" s="269">
        <f t="shared" si="8"/>
        <v>1.9592888677800761E-3</v>
      </c>
      <c r="U134" s="269">
        <f t="shared" si="8"/>
        <v>1.9592888677800731E-3</v>
      </c>
      <c r="V134" s="269">
        <f t="shared" si="8"/>
        <v>1.9592888677790778E-3</v>
      </c>
      <c r="W134" s="269">
        <f t="shared" si="8"/>
        <v>1.9592888677799317E-3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4.1154436128200168E-3</v>
      </c>
      <c r="C135" s="269">
        <f t="shared" si="9"/>
        <v>4.6201613684082495E-3</v>
      </c>
      <c r="D135" s="269">
        <f t="shared" si="9"/>
        <v>4.6798092933663755E-3</v>
      </c>
      <c r="E135" s="269">
        <f t="shared" si="9"/>
        <v>5.1991495647778193E-3</v>
      </c>
      <c r="F135" s="269">
        <f t="shared" si="9"/>
        <v>4.8524331070319915E-3</v>
      </c>
      <c r="G135" s="269">
        <f t="shared" si="9"/>
        <v>5.7432920464587436E-3</v>
      </c>
      <c r="H135" s="269">
        <f t="shared" si="9"/>
        <v>6.0775545528871603E-3</v>
      </c>
      <c r="I135" s="269">
        <f t="shared" si="9"/>
        <v>6.6795188575160458E-3</v>
      </c>
      <c r="J135" s="269">
        <f t="shared" si="9"/>
        <v>6.8510544971795307E-3</v>
      </c>
      <c r="K135" s="269">
        <f t="shared" si="9"/>
        <v>6.4197237530068153E-3</v>
      </c>
      <c r="L135" s="269">
        <f t="shared" si="9"/>
        <v>6.9109817991254031E-3</v>
      </c>
      <c r="M135" s="269">
        <f t="shared" si="9"/>
        <v>8.7724193829620788E-3</v>
      </c>
      <c r="N135" s="269">
        <f t="shared" si="9"/>
        <v>8.3219153460016917E-3</v>
      </c>
      <c r="O135" s="269">
        <f t="shared" si="9"/>
        <v>5.3915440023463782E-3</v>
      </c>
      <c r="P135" s="269">
        <f t="shared" si="9"/>
        <v>3.7842346157972895E-3</v>
      </c>
      <c r="Q135" s="269">
        <f t="shared" si="9"/>
        <v>4.6510334812091547E-3</v>
      </c>
      <c r="R135" s="269">
        <f t="shared" si="9"/>
        <v>5.4023850037019311E-3</v>
      </c>
      <c r="S135" s="269">
        <f t="shared" si="9"/>
        <v>6.7395646173854015E-3</v>
      </c>
      <c r="T135" s="269">
        <f t="shared" si="9"/>
        <v>7.0501849809841075E-3</v>
      </c>
      <c r="U135" s="269">
        <f t="shared" si="9"/>
        <v>8.1621371486430526E-3</v>
      </c>
      <c r="V135" s="269">
        <f t="shared" si="9"/>
        <v>6.7040782858158411E-3</v>
      </c>
      <c r="W135" s="269">
        <f t="shared" si="9"/>
        <v>6.9182547870602481E-3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9.7769480840974353E-4</v>
      </c>
      <c r="C136" s="269">
        <f t="shared" si="10"/>
        <v>9.7769480840932937E-4</v>
      </c>
      <c r="D136" s="269">
        <f t="shared" si="10"/>
        <v>9.7769480840957396E-4</v>
      </c>
      <c r="E136" s="269">
        <f t="shared" si="10"/>
        <v>9.7769480840979015E-4</v>
      </c>
      <c r="F136" s="269">
        <f t="shared" si="10"/>
        <v>9.7769480840984805E-4</v>
      </c>
      <c r="G136" s="269">
        <f t="shared" si="10"/>
        <v>9.7769480840965897E-4</v>
      </c>
      <c r="H136" s="269">
        <f t="shared" si="10"/>
        <v>9.7769480841000829E-4</v>
      </c>
      <c r="I136" s="269">
        <f t="shared" si="10"/>
        <v>9.7769480840998141E-4</v>
      </c>
      <c r="J136" s="269">
        <f t="shared" si="10"/>
        <v>9.7769480841021278E-4</v>
      </c>
      <c r="K136" s="269">
        <f t="shared" si="10"/>
        <v>9.7769480840943692E-4</v>
      </c>
      <c r="L136" s="269">
        <f t="shared" si="10"/>
        <v>9.7769480840942066E-4</v>
      </c>
      <c r="M136" s="269">
        <f t="shared" si="10"/>
        <v>9.776948084119514E-4</v>
      </c>
      <c r="N136" s="269">
        <f t="shared" si="10"/>
        <v>9.776948084095538E-4</v>
      </c>
      <c r="O136" s="269">
        <f t="shared" si="10"/>
        <v>9.7769480840871332E-4</v>
      </c>
      <c r="P136" s="269">
        <f t="shared" si="10"/>
        <v>9.776948084085611E-4</v>
      </c>
      <c r="Q136" s="269">
        <f t="shared" si="10"/>
        <v>9.7769480840904986E-4</v>
      </c>
      <c r="R136" s="269">
        <f t="shared" si="10"/>
        <v>9.7769480840898112E-4</v>
      </c>
      <c r="S136" s="269">
        <f t="shared" si="10"/>
        <v>9.7769480840919384E-4</v>
      </c>
      <c r="T136" s="269">
        <f t="shared" si="10"/>
        <v>9.7769480840981921E-4</v>
      </c>
      <c r="U136" s="269">
        <f t="shared" si="10"/>
        <v>9.7769480840981769E-4</v>
      </c>
      <c r="V136" s="269">
        <f t="shared" si="10"/>
        <v>9.7769480840932113E-4</v>
      </c>
      <c r="W136" s="269">
        <f t="shared" si="10"/>
        <v>9.7769480840974635E-4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2.071970593134105E-3</v>
      </c>
      <c r="C137" s="270">
        <f t="shared" si="11"/>
        <v>2.3260769412696554E-3</v>
      </c>
      <c r="D137" s="270">
        <f t="shared" si="11"/>
        <v>2.3561074211114171E-3</v>
      </c>
      <c r="E137" s="270">
        <f t="shared" si="11"/>
        <v>2.6175756542911347E-3</v>
      </c>
      <c r="F137" s="270">
        <f t="shared" si="11"/>
        <v>2.4430169986052359E-3</v>
      </c>
      <c r="G137" s="270">
        <f t="shared" si="11"/>
        <v>2.8915308646130021E-3</v>
      </c>
      <c r="H137" s="270">
        <f t="shared" si="11"/>
        <v>3.0598194256686102E-3</v>
      </c>
      <c r="I137" s="270">
        <f t="shared" si="11"/>
        <v>3.362885742364618E-3</v>
      </c>
      <c r="J137" s="270">
        <f t="shared" si="11"/>
        <v>3.4492474653025872E-3</v>
      </c>
      <c r="K137" s="270">
        <f t="shared" si="11"/>
        <v>3.2320887086969693E-3</v>
      </c>
      <c r="L137" s="270">
        <f t="shared" si="11"/>
        <v>3.4794186009174479E-3</v>
      </c>
      <c r="M137" s="270">
        <f t="shared" si="11"/>
        <v>4.4165821967567251E-3</v>
      </c>
      <c r="N137" s="270">
        <f t="shared" si="11"/>
        <v>4.1081337944242373E-3</v>
      </c>
      <c r="O137" s="270">
        <f t="shared" si="11"/>
        <v>2.6903495253375155E-3</v>
      </c>
      <c r="P137" s="270">
        <f t="shared" si="11"/>
        <v>1.8937658367331989E-3</v>
      </c>
      <c r="Q137" s="270">
        <f t="shared" si="11"/>
        <v>2.356077544551566E-3</v>
      </c>
      <c r="R137" s="270">
        <f t="shared" si="11"/>
        <v>2.705861517999817E-3</v>
      </c>
      <c r="S137" s="270">
        <f t="shared" si="11"/>
        <v>3.3842826209123759E-3</v>
      </c>
      <c r="T137" s="270">
        <f t="shared" si="11"/>
        <v>3.5654785309135973E-3</v>
      </c>
      <c r="U137" s="270">
        <f t="shared" si="11"/>
        <v>4.0919916431161841E-3</v>
      </c>
      <c r="V137" s="270">
        <f t="shared" si="11"/>
        <v>3.41355893608824E-3</v>
      </c>
      <c r="W137" s="270">
        <f t="shared" si="11"/>
        <v>3.6035999339645883E-3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1.6306912272338301E-2</v>
      </c>
      <c r="C138" s="271">
        <f t="shared" si="12"/>
        <v>1.830679100643888E-2</v>
      </c>
      <c r="D138" s="271">
        <f t="shared" si="12"/>
        <v>1.8543138183323808E-2</v>
      </c>
      <c r="E138" s="271">
        <f t="shared" si="12"/>
        <v>2.0600956742425815E-2</v>
      </c>
      <c r="F138" s="271">
        <f t="shared" si="12"/>
        <v>1.9227137686267513E-2</v>
      </c>
      <c r="G138" s="271">
        <f t="shared" si="12"/>
        <v>2.2757050847270824E-2</v>
      </c>
      <c r="H138" s="271">
        <f t="shared" si="12"/>
        <v>2.408152273440356E-2</v>
      </c>
      <c r="I138" s="271">
        <f t="shared" si="12"/>
        <v>2.6466728323439943E-2</v>
      </c>
      <c r="J138" s="271">
        <f t="shared" si="12"/>
        <v>2.7146416077843464E-2</v>
      </c>
      <c r="K138" s="271">
        <f t="shared" si="12"/>
        <v>2.5437323871191343E-2</v>
      </c>
      <c r="L138" s="271">
        <f t="shared" si="12"/>
        <v>2.7383870249856661E-2</v>
      </c>
      <c r="M138" s="271">
        <f t="shared" si="12"/>
        <v>3.4759575577345866E-2</v>
      </c>
      <c r="N138" s="271">
        <f t="shared" si="12"/>
        <v>3.2974511681399692E-2</v>
      </c>
      <c r="O138" s="271">
        <f t="shared" si="12"/>
        <v>2.1363294781839876E-2</v>
      </c>
      <c r="P138" s="271">
        <f t="shared" si="12"/>
        <v>1.4994539520726756E-2</v>
      </c>
      <c r="Q138" s="271">
        <f t="shared" si="12"/>
        <v>1.8429117754772361E-2</v>
      </c>
      <c r="R138" s="271">
        <f t="shared" si="12"/>
        <v>2.1406250845555249E-2</v>
      </c>
      <c r="S138" s="271">
        <f t="shared" si="12"/>
        <v>2.670465186963197E-2</v>
      </c>
      <c r="T138" s="271">
        <f t="shared" si="12"/>
        <v>2.7935444827996696E-2</v>
      </c>
      <c r="U138" s="271">
        <f t="shared" si="12"/>
        <v>3.2341411269273229E-2</v>
      </c>
      <c r="V138" s="271">
        <f t="shared" si="12"/>
        <v>2.6564041877073858E-2</v>
      </c>
      <c r="W138" s="271">
        <f t="shared" si="12"/>
        <v>2.7412688522531283E-2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0.24307051396103119</v>
      </c>
      <c r="C139" s="271">
        <f t="shared" si="13"/>
        <v>0.24174319861908738</v>
      </c>
      <c r="D139" s="271">
        <f t="shared" si="13"/>
        <v>0.24158633549106029</v>
      </c>
      <c r="E139" s="271">
        <f t="shared" si="13"/>
        <v>0.2402205656081858</v>
      </c>
      <c r="F139" s="271">
        <f t="shared" si="13"/>
        <v>0.24113236644850786</v>
      </c>
      <c r="G139" s="271">
        <f t="shared" si="13"/>
        <v>0.23878957045071009</v>
      </c>
      <c r="H139" s="271">
        <f t="shared" si="13"/>
        <v>0.23791052122347903</v>
      </c>
      <c r="I139" s="271">
        <f t="shared" si="13"/>
        <v>0.2363274652521159</v>
      </c>
      <c r="J139" s="271">
        <f t="shared" si="13"/>
        <v>0.23587635790807071</v>
      </c>
      <c r="K139" s="271">
        <f t="shared" si="13"/>
        <v>0.23701067883864002</v>
      </c>
      <c r="L139" s="271">
        <f t="shared" si="13"/>
        <v>0.23571876006968945</v>
      </c>
      <c r="M139" s="271">
        <f t="shared" si="13"/>
        <v>0.23082351983740976</v>
      </c>
      <c r="N139" s="271">
        <f t="shared" si="13"/>
        <v>0.23202915373964547</v>
      </c>
      <c r="O139" s="271">
        <f t="shared" si="13"/>
        <v>0.23972076791120098</v>
      </c>
      <c r="P139" s="271">
        <f t="shared" si="13"/>
        <v>0.24394446396095046</v>
      </c>
      <c r="Q139" s="271">
        <f t="shared" si="13"/>
        <v>0.24165831091247517</v>
      </c>
      <c r="R139" s="271">
        <f t="shared" si="13"/>
        <v>0.2396896852647333</v>
      </c>
      <c r="S139" s="271">
        <f t="shared" si="13"/>
        <v>0.23617181647535643</v>
      </c>
      <c r="T139" s="271">
        <f t="shared" si="13"/>
        <v>0.23534859283539622</v>
      </c>
      <c r="U139" s="271">
        <f t="shared" si="13"/>
        <v>0.23243288682617519</v>
      </c>
      <c r="V139" s="271">
        <f t="shared" si="13"/>
        <v>0.23625307536004292</v>
      </c>
      <c r="W139" s="271">
        <f t="shared" si="13"/>
        <v>0.23566879259470241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0.70575122554147041</v>
      </c>
      <c r="C140" s="271">
        <f t="shared" si="14"/>
        <v>0.7018973873527421</v>
      </c>
      <c r="D140" s="271">
        <f t="shared" si="14"/>
        <v>0.70144193784945441</v>
      </c>
      <c r="E140" s="271">
        <f t="shared" si="14"/>
        <v>0.69747644753580551</v>
      </c>
      <c r="F140" s="271">
        <f t="shared" si="14"/>
        <v>0.70012384622691126</v>
      </c>
      <c r="G140" s="271">
        <f t="shared" si="14"/>
        <v>0.69332157671385819</v>
      </c>
      <c r="H140" s="271">
        <f t="shared" si="14"/>
        <v>0.69076927179081393</v>
      </c>
      <c r="I140" s="271">
        <f t="shared" si="14"/>
        <v>0.6861728949054241</v>
      </c>
      <c r="J140" s="271">
        <f t="shared" si="14"/>
        <v>0.68486311217726648</v>
      </c>
      <c r="K140" s="271">
        <f t="shared" si="14"/>
        <v>0.68815659427783438</v>
      </c>
      <c r="L140" s="271">
        <f t="shared" si="14"/>
        <v>0.68440552945459121</v>
      </c>
      <c r="M140" s="271">
        <f t="shared" si="14"/>
        <v>0.67019228023339983</v>
      </c>
      <c r="N140" s="271">
        <f t="shared" si="14"/>
        <v>0.67369281837022033</v>
      </c>
      <c r="O140" s="271">
        <f t="shared" si="14"/>
        <v>0.6960252931714942</v>
      </c>
      <c r="P140" s="271">
        <f t="shared" si="14"/>
        <v>0.70828872494217465</v>
      </c>
      <c r="Q140" s="271">
        <f t="shared" si="14"/>
        <v>0.7016509172976183</v>
      </c>
      <c r="R140" s="271">
        <f t="shared" si="14"/>
        <v>0.69593504522047722</v>
      </c>
      <c r="S140" s="271">
        <f t="shared" si="14"/>
        <v>0.68572097125099984</v>
      </c>
      <c r="T140" s="271">
        <f t="shared" si="14"/>
        <v>0.68333075499922624</v>
      </c>
      <c r="U140" s="271">
        <f t="shared" si="14"/>
        <v>0.67486505072356806</v>
      </c>
      <c r="V140" s="271">
        <f t="shared" si="14"/>
        <v>0.68595690508155405</v>
      </c>
      <c r="W140" s="271">
        <f t="shared" si="14"/>
        <v>0.68426044971565181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2.0846778548086444E-2</v>
      </c>
      <c r="C141" s="271">
        <f t="shared" si="15"/>
        <v>2.3269229240937567E-2</v>
      </c>
      <c r="D141" s="271">
        <f t="shared" si="15"/>
        <v>2.3555516290565005E-2</v>
      </c>
      <c r="E141" s="271">
        <f t="shared" si="15"/>
        <v>2.6048149423393667E-2</v>
      </c>
      <c r="F141" s="271">
        <f t="shared" si="15"/>
        <v>2.438404406155557E-2</v>
      </c>
      <c r="G141" s="271">
        <f t="shared" si="15"/>
        <v>2.865982360597006E-2</v>
      </c>
      <c r="H141" s="271">
        <f t="shared" si="15"/>
        <v>3.026415480162602E-2</v>
      </c>
      <c r="I141" s="271">
        <f t="shared" si="15"/>
        <v>3.3153351448017759E-2</v>
      </c>
      <c r="J141" s="271">
        <f t="shared" si="15"/>
        <v>3.3976656403214317E-2</v>
      </c>
      <c r="K141" s="271">
        <f t="shared" si="15"/>
        <v>3.1906435079513476E-2</v>
      </c>
      <c r="L141" s="271">
        <f t="shared" si="15"/>
        <v>3.4264284354702322E-2</v>
      </c>
      <c r="M141" s="271">
        <f t="shared" si="15"/>
        <v>4.3198467300988579E-2</v>
      </c>
      <c r="N141" s="271">
        <f t="shared" si="15"/>
        <v>4.1036311597190442E-2</v>
      </c>
      <c r="O141" s="271">
        <f t="shared" si="15"/>
        <v>2.6971595136669843E-2</v>
      </c>
      <c r="P141" s="271">
        <f t="shared" si="15"/>
        <v>1.9257115652507407E-2</v>
      </c>
      <c r="Q141" s="271">
        <f t="shared" si="15"/>
        <v>2.341738753825957E-2</v>
      </c>
      <c r="R141" s="271">
        <f t="shared" si="15"/>
        <v>2.7023616676419115E-2</v>
      </c>
      <c r="S141" s="271">
        <f t="shared" si="15"/>
        <v>3.3441557694598459E-2</v>
      </c>
      <c r="T141" s="271">
        <f t="shared" si="15"/>
        <v>3.493238835436259E-2</v>
      </c>
      <c r="U141" s="271">
        <f t="shared" si="15"/>
        <v>4.0269366918103615E-2</v>
      </c>
      <c r="V141" s="271">
        <f t="shared" si="15"/>
        <v>3.3271184988309145E-2</v>
      </c>
      <c r="W141" s="271">
        <f t="shared" si="15"/>
        <v>3.4299058974970049E-2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1.9799187743899979E-2</v>
      </c>
      <c r="C142" s="320">
        <f t="shared" si="16"/>
        <v>2.2227358930462238E-2</v>
      </c>
      <c r="D142" s="320">
        <f t="shared" si="16"/>
        <v>2.251432203235023E-2</v>
      </c>
      <c r="E142" s="320">
        <f t="shared" si="16"/>
        <v>2.5012841391141134E-2</v>
      </c>
      <c r="F142" s="320">
        <f t="shared" si="16"/>
        <v>2.3344806329398244E-2</v>
      </c>
      <c r="G142" s="320">
        <f t="shared" si="16"/>
        <v>2.7630682909044951E-2</v>
      </c>
      <c r="H142" s="320">
        <f t="shared" si="16"/>
        <v>2.9238802650962112E-2</v>
      </c>
      <c r="I142" s="320">
        <f t="shared" si="16"/>
        <v>3.2134821987819626E-2</v>
      </c>
      <c r="J142" s="320">
        <f t="shared" si="16"/>
        <v>3.2960071135660622E-2</v>
      </c>
      <c r="K142" s="320">
        <f t="shared" si="16"/>
        <v>3.0884961089932182E-2</v>
      </c>
      <c r="L142" s="320">
        <f t="shared" si="16"/>
        <v>3.3248378305880497E-2</v>
      </c>
      <c r="M142" s="320">
        <f t="shared" si="16"/>
        <v>4.2203658869348085E-2</v>
      </c>
      <c r="N142" s="320">
        <f t="shared" si="16"/>
        <v>4.0036307097262538E-2</v>
      </c>
      <c r="O142" s="320">
        <f t="shared" si="16"/>
        <v>2.5938441143847198E-2</v>
      </c>
      <c r="P142" s="320">
        <f t="shared" si="16"/>
        <v>1.8205758278825059E-2</v>
      </c>
      <c r="Q142" s="320">
        <f t="shared" si="16"/>
        <v>2.2375883078744056E-2</v>
      </c>
      <c r="R142" s="320">
        <f t="shared" si="16"/>
        <v>2.5990596644289928E-2</v>
      </c>
      <c r="S142" s="320">
        <f t="shared" si="16"/>
        <v>3.2423699053022288E-2</v>
      </c>
      <c r="T142" s="320">
        <f t="shared" si="16"/>
        <v>3.3918077660667706E-2</v>
      </c>
      <c r="U142" s="320">
        <f t="shared" si="16"/>
        <v>3.9267622400178864E-2</v>
      </c>
      <c r="V142" s="320">
        <f t="shared" si="16"/>
        <v>3.2252976135352052E-2</v>
      </c>
      <c r="W142" s="320">
        <f t="shared" si="16"/>
        <v>3.3283368277103181E-2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1.0475908041864639E-3</v>
      </c>
      <c r="C143" s="328">
        <f t="shared" si="17"/>
        <v>1.0418703104753311E-3</v>
      </c>
      <c r="D143" s="328">
        <f t="shared" si="17"/>
        <v>1.041194258214778E-3</v>
      </c>
      <c r="E143" s="328">
        <f t="shared" si="17"/>
        <v>1.0353080322525311E-3</v>
      </c>
      <c r="F143" s="328">
        <f t="shared" si="17"/>
        <v>1.0392377321573254E-3</v>
      </c>
      <c r="G143" s="328">
        <f t="shared" si="17"/>
        <v>1.0291406969251079E-3</v>
      </c>
      <c r="H143" s="328">
        <f t="shared" si="17"/>
        <v>1.0253521506639104E-3</v>
      </c>
      <c r="I143" s="328">
        <f t="shared" si="17"/>
        <v>1.018529460198137E-3</v>
      </c>
      <c r="J143" s="328">
        <f t="shared" si="17"/>
        <v>1.0165852675536992E-3</v>
      </c>
      <c r="K143" s="328">
        <f t="shared" si="17"/>
        <v>1.0214739895812964E-3</v>
      </c>
      <c r="L143" s="328">
        <f t="shared" si="17"/>
        <v>1.0159060488218283E-3</v>
      </c>
      <c r="M143" s="328">
        <f t="shared" si="17"/>
        <v>9.948084316404942E-4</v>
      </c>
      <c r="N143" s="328">
        <f t="shared" si="17"/>
        <v>1.0000044999279056E-3</v>
      </c>
      <c r="O143" s="328">
        <f t="shared" si="17"/>
        <v>1.033153992822644E-3</v>
      </c>
      <c r="P143" s="328">
        <f t="shared" si="17"/>
        <v>1.0513573736823467E-3</v>
      </c>
      <c r="Q143" s="328">
        <f t="shared" si="17"/>
        <v>1.0415044595155157E-3</v>
      </c>
      <c r="R143" s="328">
        <f t="shared" si="17"/>
        <v>1.0330200321291868E-3</v>
      </c>
      <c r="S143" s="328">
        <f t="shared" si="17"/>
        <v>1.0178586415761706E-3</v>
      </c>
      <c r="T143" s="328">
        <f t="shared" si="17"/>
        <v>1.0143106936948837E-3</v>
      </c>
      <c r="U143" s="328">
        <f t="shared" si="17"/>
        <v>1.0017445179247499E-3</v>
      </c>
      <c r="V143" s="328">
        <f t="shared" si="17"/>
        <v>1.0182088529570932E-3</v>
      </c>
      <c r="W143" s="328">
        <f t="shared" si="17"/>
        <v>1.0156906978668649E-3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</v>
      </c>
      <c r="D146" s="234">
        <f t="shared" si="18"/>
        <v>1</v>
      </c>
      <c r="E146" s="234">
        <f t="shared" si="18"/>
        <v>1</v>
      </c>
      <c r="F146" s="234">
        <f t="shared" si="18"/>
        <v>1</v>
      </c>
      <c r="G146" s="234">
        <f t="shared" si="18"/>
        <v>1</v>
      </c>
      <c r="H146" s="234">
        <f t="shared" si="18"/>
        <v>1</v>
      </c>
      <c r="I146" s="234">
        <f t="shared" si="18"/>
        <v>0.99999999999999978</v>
      </c>
      <c r="J146" s="234">
        <f t="shared" si="18"/>
        <v>1</v>
      </c>
      <c r="K146" s="234">
        <f t="shared" si="18"/>
        <v>1.0000000000000002</v>
      </c>
      <c r="L146" s="234">
        <f t="shared" si="18"/>
        <v>0.99999999999999978</v>
      </c>
      <c r="M146" s="234">
        <f t="shared" si="18"/>
        <v>1</v>
      </c>
      <c r="N146" s="234">
        <f t="shared" si="18"/>
        <v>1</v>
      </c>
      <c r="O146" s="234">
        <f t="shared" si="18"/>
        <v>0.99999999999999989</v>
      </c>
      <c r="P146" s="234">
        <f t="shared" si="18"/>
        <v>1.0000000000000002</v>
      </c>
      <c r="Q146" s="234">
        <f t="shared" si="18"/>
        <v>1</v>
      </c>
      <c r="R146" s="234">
        <f t="shared" si="18"/>
        <v>1</v>
      </c>
      <c r="S146" s="234">
        <f t="shared" si="18"/>
        <v>1</v>
      </c>
      <c r="T146" s="234">
        <f t="shared" si="18"/>
        <v>1.0000000000000002</v>
      </c>
      <c r="U146" s="234">
        <f t="shared" si="18"/>
        <v>0.99999999999999978</v>
      </c>
      <c r="V146" s="234">
        <f t="shared" si="18"/>
        <v>1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7.1955502283755244E-3</v>
      </c>
      <c r="C147" s="268">
        <f t="shared" si="19"/>
        <v>7.1955502283779574E-3</v>
      </c>
      <c r="D147" s="268">
        <f t="shared" si="19"/>
        <v>7.1955502283779799E-3</v>
      </c>
      <c r="E147" s="268">
        <f t="shared" si="19"/>
        <v>7.1955502283786573E-3</v>
      </c>
      <c r="F147" s="268">
        <f t="shared" si="19"/>
        <v>7.1955502283772505E-3</v>
      </c>
      <c r="G147" s="268">
        <f t="shared" si="19"/>
        <v>7.1955502283791448E-3</v>
      </c>
      <c r="H147" s="268">
        <f t="shared" si="19"/>
        <v>7.1955502283776026E-3</v>
      </c>
      <c r="I147" s="268">
        <f t="shared" si="19"/>
        <v>7.1955502283824234E-3</v>
      </c>
      <c r="J147" s="268">
        <f t="shared" si="19"/>
        <v>7.1955502283810209E-3</v>
      </c>
      <c r="K147" s="268">
        <f t="shared" si="19"/>
        <v>7.1955502283852016E-3</v>
      </c>
      <c r="L147" s="268">
        <f t="shared" si="19"/>
        <v>7.1955502283870647E-3</v>
      </c>
      <c r="M147" s="268">
        <f t="shared" si="19"/>
        <v>7.1955502283504594E-3</v>
      </c>
      <c r="N147" s="268">
        <f t="shared" si="19"/>
        <v>7.195550228397388E-3</v>
      </c>
      <c r="O147" s="268">
        <f t="shared" si="19"/>
        <v>7.1955502283832041E-3</v>
      </c>
      <c r="P147" s="268">
        <f t="shared" si="19"/>
        <v>7.1955502283753432E-3</v>
      </c>
      <c r="Q147" s="268">
        <f t="shared" si="19"/>
        <v>7.1955502283768714E-3</v>
      </c>
      <c r="R147" s="268">
        <f t="shared" si="19"/>
        <v>7.1955502283823506E-3</v>
      </c>
      <c r="S147" s="268">
        <f t="shared" si="19"/>
        <v>7.19555022839009E-3</v>
      </c>
      <c r="T147" s="268">
        <f t="shared" si="19"/>
        <v>7.1955502283842969E-3</v>
      </c>
      <c r="U147" s="268">
        <f t="shared" si="19"/>
        <v>7.1955502283955778E-3</v>
      </c>
      <c r="V147" s="268">
        <f t="shared" si="19"/>
        <v>7.1955502283880778E-3</v>
      </c>
      <c r="W147" s="268">
        <f t="shared" si="19"/>
        <v>7.1955502283830531E-3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8.0564402695873765E-3</v>
      </c>
      <c r="C148" s="269">
        <f t="shared" si="20"/>
        <v>8.0564402695901035E-3</v>
      </c>
      <c r="D148" s="269">
        <f t="shared" si="20"/>
        <v>8.0564402695901243E-3</v>
      </c>
      <c r="E148" s="269">
        <f t="shared" si="20"/>
        <v>8.0564402695908841E-3</v>
      </c>
      <c r="F148" s="269">
        <f t="shared" si="20"/>
        <v>8.0564402695893107E-3</v>
      </c>
      <c r="G148" s="269">
        <f t="shared" si="20"/>
        <v>8.0564402695914306E-3</v>
      </c>
      <c r="H148" s="269">
        <f t="shared" si="20"/>
        <v>8.0564402695897045E-3</v>
      </c>
      <c r="I148" s="269">
        <f t="shared" si="20"/>
        <v>8.056440269595103E-3</v>
      </c>
      <c r="J148" s="269">
        <f t="shared" si="20"/>
        <v>8.0564402695935348E-3</v>
      </c>
      <c r="K148" s="269">
        <f t="shared" si="20"/>
        <v>8.0564402695982116E-3</v>
      </c>
      <c r="L148" s="269">
        <f t="shared" si="20"/>
        <v>8.0564402696002985E-3</v>
      </c>
      <c r="M148" s="269">
        <f t="shared" si="20"/>
        <v>8.0564402695593139E-3</v>
      </c>
      <c r="N148" s="269">
        <f t="shared" si="20"/>
        <v>8.0564402696118569E-3</v>
      </c>
      <c r="O148" s="269">
        <f t="shared" si="20"/>
        <v>8.0564402695959755E-3</v>
      </c>
      <c r="P148" s="269">
        <f t="shared" si="20"/>
        <v>8.0564402695871701E-3</v>
      </c>
      <c r="Q148" s="269">
        <f t="shared" si="20"/>
        <v>8.0564402695888857E-3</v>
      </c>
      <c r="R148" s="269">
        <f t="shared" si="20"/>
        <v>8.0564402695950214E-3</v>
      </c>
      <c r="S148" s="269">
        <f t="shared" si="20"/>
        <v>8.0564402696036864E-3</v>
      </c>
      <c r="T148" s="269">
        <f t="shared" si="20"/>
        <v>8.056440269597202E-3</v>
      </c>
      <c r="U148" s="269">
        <f t="shared" si="20"/>
        <v>8.0564402696098342E-3</v>
      </c>
      <c r="V148" s="269">
        <f t="shared" si="20"/>
        <v>8.0564402696014312E-3</v>
      </c>
      <c r="W148" s="269">
        <f t="shared" si="20"/>
        <v>8.0564402695958073E-3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5.2458085162890317E-3</v>
      </c>
      <c r="C149" s="269">
        <f t="shared" si="21"/>
        <v>5.8643670165685084E-3</v>
      </c>
      <c r="D149" s="269">
        <f t="shared" si="21"/>
        <v>5.9336277191110939E-3</v>
      </c>
      <c r="E149" s="269">
        <f t="shared" si="21"/>
        <v>6.5468956362166614E-3</v>
      </c>
      <c r="F149" s="269">
        <f t="shared" si="21"/>
        <v>6.1324549381554959E-3</v>
      </c>
      <c r="G149" s="269">
        <f t="shared" si="21"/>
        <v>7.2385732569544394E-3</v>
      </c>
      <c r="H149" s="269">
        <f t="shared" si="21"/>
        <v>7.6264603387328489E-3</v>
      </c>
      <c r="I149" s="269">
        <f t="shared" si="21"/>
        <v>8.2975789493352197E-3</v>
      </c>
      <c r="J149" s="269">
        <f t="shared" si="21"/>
        <v>8.4995903772820229E-3</v>
      </c>
      <c r="K149" s="269">
        <f t="shared" si="21"/>
        <v>8.0702270005814109E-3</v>
      </c>
      <c r="L149" s="269">
        <f t="shared" si="21"/>
        <v>8.617752973847476E-3</v>
      </c>
      <c r="M149" s="269">
        <f t="shared" si="21"/>
        <v>1.0721534019153569E-2</v>
      </c>
      <c r="N149" s="269">
        <f t="shared" si="21"/>
        <v>1.0258114835395009E-2</v>
      </c>
      <c r="O149" s="269">
        <f t="shared" si="21"/>
        <v>7.3992674610185742E-3</v>
      </c>
      <c r="P149" s="269">
        <f t="shared" si="21"/>
        <v>5.4977406307631259E-3</v>
      </c>
      <c r="Q149" s="269">
        <f t="shared" si="21"/>
        <v>6.4196531246419782E-3</v>
      </c>
      <c r="R149" s="269">
        <f t="shared" si="21"/>
        <v>7.3225710967420926E-3</v>
      </c>
      <c r="S149" s="269">
        <f t="shared" si="21"/>
        <v>8.6651032542720725E-3</v>
      </c>
      <c r="T149" s="269">
        <f t="shared" si="21"/>
        <v>8.830052941582095E-3</v>
      </c>
      <c r="U149" s="269">
        <f t="shared" si="21"/>
        <v>9.9948587876223099E-3</v>
      </c>
      <c r="V149" s="269">
        <f t="shared" si="21"/>
        <v>8.4576857847687963E-3</v>
      </c>
      <c r="W149" s="269">
        <f t="shared" si="21"/>
        <v>8.5834051190409981E-3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5.9256386055787412E-3</v>
      </c>
      <c r="C150" s="269">
        <f t="shared" si="22"/>
        <v>5.9256386055807448E-3</v>
      </c>
      <c r="D150" s="269">
        <f t="shared" si="22"/>
        <v>5.9256386055807622E-3</v>
      </c>
      <c r="E150" s="269">
        <f t="shared" si="22"/>
        <v>5.9256386055813208E-3</v>
      </c>
      <c r="F150" s="269">
        <f t="shared" si="22"/>
        <v>5.9256386055801628E-3</v>
      </c>
      <c r="G150" s="269">
        <f t="shared" si="22"/>
        <v>5.9256386055817241E-3</v>
      </c>
      <c r="H150" s="269">
        <f t="shared" si="22"/>
        <v>5.9256386055804543E-3</v>
      </c>
      <c r="I150" s="269">
        <f t="shared" si="22"/>
        <v>5.9256386055844233E-3</v>
      </c>
      <c r="J150" s="269">
        <f t="shared" si="22"/>
        <v>5.9256386055832689E-3</v>
      </c>
      <c r="K150" s="269">
        <f t="shared" si="22"/>
        <v>5.9256386055867088E-3</v>
      </c>
      <c r="L150" s="269">
        <f t="shared" si="22"/>
        <v>5.925638605588244E-3</v>
      </c>
      <c r="M150" s="269">
        <f t="shared" si="22"/>
        <v>5.9256386055581024E-3</v>
      </c>
      <c r="N150" s="269">
        <f t="shared" si="22"/>
        <v>5.9256386055967459E-3</v>
      </c>
      <c r="O150" s="269">
        <f t="shared" si="22"/>
        <v>5.925638605585066E-3</v>
      </c>
      <c r="P150" s="269">
        <f t="shared" si="22"/>
        <v>5.9256386055785903E-3</v>
      </c>
      <c r="Q150" s="269">
        <f t="shared" si="22"/>
        <v>5.9256386055798515E-3</v>
      </c>
      <c r="R150" s="269">
        <f t="shared" si="22"/>
        <v>5.9256386055843643E-3</v>
      </c>
      <c r="S150" s="269">
        <f t="shared" si="22"/>
        <v>5.9256386055907386E-3</v>
      </c>
      <c r="T150" s="269">
        <f t="shared" si="22"/>
        <v>5.9256386055859664E-3</v>
      </c>
      <c r="U150" s="269">
        <f t="shared" si="22"/>
        <v>5.9256386055952593E-3</v>
      </c>
      <c r="V150" s="269">
        <f t="shared" si="22"/>
        <v>5.9256386055890802E-3</v>
      </c>
      <c r="W150" s="269">
        <f t="shared" si="22"/>
        <v>5.9256386055849429E-3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4.2852957581115273E-3</v>
      </c>
      <c r="C151" s="270">
        <f t="shared" si="23"/>
        <v>4.7905955816107309E-3</v>
      </c>
      <c r="D151" s="270">
        <f t="shared" si="23"/>
        <v>4.847174580613069E-3</v>
      </c>
      <c r="E151" s="270">
        <f t="shared" si="23"/>
        <v>5.3481525319808961E-3</v>
      </c>
      <c r="F151" s="270">
        <f t="shared" si="23"/>
        <v>5.0095963380451958E-3</v>
      </c>
      <c r="G151" s="270">
        <f t="shared" si="23"/>
        <v>5.9131832922391979E-3</v>
      </c>
      <c r="H151" s="270">
        <f t="shared" si="23"/>
        <v>6.2300478634506459E-3</v>
      </c>
      <c r="I151" s="270">
        <f t="shared" si="23"/>
        <v>6.7782839887826716E-3</v>
      </c>
      <c r="J151" s="270">
        <f t="shared" si="23"/>
        <v>6.9433069232993248E-3</v>
      </c>
      <c r="K151" s="270">
        <f t="shared" si="23"/>
        <v>6.5925604080290419E-3</v>
      </c>
      <c r="L151" s="270">
        <f t="shared" si="23"/>
        <v>7.0398338308784048E-3</v>
      </c>
      <c r="M151" s="270">
        <f t="shared" si="23"/>
        <v>8.758410473821374E-3</v>
      </c>
      <c r="N151" s="270">
        <f t="shared" si="23"/>
        <v>8.2165646677675157E-3</v>
      </c>
      <c r="O151" s="270">
        <f t="shared" si="23"/>
        <v>5.9908123159757758E-3</v>
      </c>
      <c r="P151" s="270">
        <f t="shared" si="23"/>
        <v>4.4640999134009079E-3</v>
      </c>
      <c r="Q151" s="270">
        <f t="shared" si="23"/>
        <v>5.2765871080112372E-3</v>
      </c>
      <c r="R151" s="270">
        <f t="shared" si="23"/>
        <v>5.9509330954697574E-3</v>
      </c>
      <c r="S151" s="270">
        <f t="shared" si="23"/>
        <v>7.0600854885605304E-3</v>
      </c>
      <c r="T151" s="270">
        <f t="shared" si="23"/>
        <v>7.2457284965366121E-3</v>
      </c>
      <c r="U151" s="270">
        <f t="shared" si="23"/>
        <v>8.1303445043390855E-3</v>
      </c>
      <c r="V151" s="270">
        <f t="shared" si="23"/>
        <v>6.9874917857004832E-3</v>
      </c>
      <c r="W151" s="270">
        <f t="shared" si="23"/>
        <v>7.2543927484706415E-3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2.2370070758003638E-2</v>
      </c>
      <c r="C152" s="271">
        <f t="shared" si="24"/>
        <v>2.5007833340501627E-2</v>
      </c>
      <c r="D152" s="271">
        <f t="shared" si="24"/>
        <v>2.5303186632909386E-2</v>
      </c>
      <c r="E152" s="271">
        <f t="shared" si="24"/>
        <v>2.7918388208923076E-2</v>
      </c>
      <c r="F152" s="271">
        <f t="shared" si="24"/>
        <v>2.6151059547986126E-2</v>
      </c>
      <c r="G152" s="271">
        <f t="shared" si="24"/>
        <v>3.0867957807124386E-2</v>
      </c>
      <c r="H152" s="271">
        <f t="shared" si="24"/>
        <v>3.2522052011774626E-2</v>
      </c>
      <c r="I152" s="271">
        <f t="shared" si="24"/>
        <v>3.5383950374928856E-2</v>
      </c>
      <c r="J152" s="271">
        <f t="shared" si="24"/>
        <v>3.6245401936316035E-2</v>
      </c>
      <c r="K152" s="271">
        <f t="shared" si="24"/>
        <v>3.4414437445739722E-2</v>
      </c>
      <c r="L152" s="271">
        <f t="shared" si="24"/>
        <v>3.674929101993598E-2</v>
      </c>
      <c r="M152" s="271">
        <f t="shared" si="24"/>
        <v>4.5720592716654504E-2</v>
      </c>
      <c r="N152" s="271">
        <f t="shared" si="24"/>
        <v>4.3744401649232781E-2</v>
      </c>
      <c r="O152" s="271">
        <f t="shared" si="24"/>
        <v>3.1553217420423947E-2</v>
      </c>
      <c r="P152" s="271">
        <f t="shared" si="24"/>
        <v>2.344440261924087E-2</v>
      </c>
      <c r="Q152" s="271">
        <f t="shared" si="24"/>
        <v>2.7375779004162125E-2</v>
      </c>
      <c r="R152" s="271">
        <f t="shared" si="24"/>
        <v>3.1226155711934413E-2</v>
      </c>
      <c r="S152" s="271">
        <f t="shared" si="24"/>
        <v>3.6951210155989213E-2</v>
      </c>
      <c r="T152" s="271">
        <f t="shared" si="24"/>
        <v>3.7654616726240091E-2</v>
      </c>
      <c r="U152" s="271">
        <f t="shared" si="24"/>
        <v>4.2621780341599955E-2</v>
      </c>
      <c r="V152" s="271">
        <f t="shared" si="24"/>
        <v>3.6066705230804325E-2</v>
      </c>
      <c r="W152" s="271">
        <f t="shared" si="24"/>
        <v>3.6602819043305382E-2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0.16019385496181296</v>
      </c>
      <c r="C153" s="271">
        <f t="shared" si="25"/>
        <v>0.15836324137959315</v>
      </c>
      <c r="D153" s="271">
        <f t="shared" si="25"/>
        <v>0.15843091256415781</v>
      </c>
      <c r="E153" s="271">
        <f t="shared" si="25"/>
        <v>0.15780014092850003</v>
      </c>
      <c r="F153" s="271">
        <f t="shared" si="25"/>
        <v>0.15868630417095839</v>
      </c>
      <c r="G153" s="271">
        <f t="shared" si="25"/>
        <v>0.15325409138674059</v>
      </c>
      <c r="H153" s="271">
        <f t="shared" si="25"/>
        <v>0.15285352589638959</v>
      </c>
      <c r="I153" s="271">
        <f t="shared" si="25"/>
        <v>0.15324942893307969</v>
      </c>
      <c r="J153" s="271">
        <f t="shared" si="25"/>
        <v>0.15260416167910285</v>
      </c>
      <c r="K153" s="271">
        <f t="shared" si="25"/>
        <v>0.14940457556901199</v>
      </c>
      <c r="L153" s="271">
        <f t="shared" si="25"/>
        <v>0.14967220645532922</v>
      </c>
      <c r="M153" s="271">
        <f t="shared" si="25"/>
        <v>0.14573618315684786</v>
      </c>
      <c r="N153" s="271">
        <f t="shared" si="25"/>
        <v>0.14491479776434188</v>
      </c>
      <c r="O153" s="271">
        <f t="shared" si="25"/>
        <v>0.11303276594649028</v>
      </c>
      <c r="P153" s="271">
        <f t="shared" si="25"/>
        <v>9.6235401152870353E-2</v>
      </c>
      <c r="Q153" s="271">
        <f t="shared" si="25"/>
        <v>0.11611070379355715</v>
      </c>
      <c r="R153" s="271">
        <f t="shared" si="25"/>
        <v>0.11942635832408481</v>
      </c>
      <c r="S153" s="271">
        <f t="shared" si="25"/>
        <v>0.13581249778772814</v>
      </c>
      <c r="T153" s="271">
        <f t="shared" si="25"/>
        <v>0.14645863083839378</v>
      </c>
      <c r="U153" s="271">
        <f t="shared" si="25"/>
        <v>0.14928667591556974</v>
      </c>
      <c r="V153" s="271">
        <f t="shared" si="25"/>
        <v>0.14547669815643169</v>
      </c>
      <c r="W153" s="271">
        <f t="shared" si="25"/>
        <v>0.15197326136525621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0.13263153091408314</v>
      </c>
      <c r="C154" s="320">
        <f t="shared" si="26"/>
        <v>0.13106679955616632</v>
      </c>
      <c r="D154" s="320">
        <f t="shared" si="26"/>
        <v>0.13118180505046162</v>
      </c>
      <c r="E154" s="320">
        <f t="shared" si="26"/>
        <v>0.13089092342934616</v>
      </c>
      <c r="F154" s="320">
        <f t="shared" si="26"/>
        <v>0.13157701727616561</v>
      </c>
      <c r="G154" s="320">
        <f t="shared" si="26"/>
        <v>0.12648120441861674</v>
      </c>
      <c r="H154" s="320">
        <f t="shared" si="26"/>
        <v>0.12629551311294301</v>
      </c>
      <c r="I154" s="320">
        <f t="shared" si="26"/>
        <v>0.12713333711239214</v>
      </c>
      <c r="J154" s="320">
        <f t="shared" si="26"/>
        <v>0.12657184826608131</v>
      </c>
      <c r="K154" s="320">
        <f t="shared" si="26"/>
        <v>0.12289974077919734</v>
      </c>
      <c r="L154" s="320">
        <f t="shared" si="26"/>
        <v>0.12352434250590237</v>
      </c>
      <c r="M154" s="320">
        <f t="shared" si="26"/>
        <v>0.12064013273045542</v>
      </c>
      <c r="N154" s="320">
        <f t="shared" si="26"/>
        <v>0.11947142997350983</v>
      </c>
      <c r="O154" s="320">
        <f t="shared" si="26"/>
        <v>8.3766385817916858E-2</v>
      </c>
      <c r="P154" s="320">
        <f t="shared" si="26"/>
        <v>6.4708234917499344E-2</v>
      </c>
      <c r="Q154" s="320">
        <f t="shared" si="26"/>
        <v>8.6438376619107082E-2</v>
      </c>
      <c r="R154" s="320">
        <f t="shared" si="26"/>
        <v>9.0525204072304299E-2</v>
      </c>
      <c r="S154" s="320">
        <f t="shared" si="26"/>
        <v>0.10880043519475854</v>
      </c>
      <c r="T154" s="320">
        <f t="shared" si="26"/>
        <v>0.12023685029962511</v>
      </c>
      <c r="U154" s="320">
        <f t="shared" si="26"/>
        <v>0.12396700086474688</v>
      </c>
      <c r="V154" s="320">
        <f t="shared" si="26"/>
        <v>0.11896254767382411</v>
      </c>
      <c r="W154" s="320">
        <f t="shared" si="26"/>
        <v>0.12596250913047091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2.7562324047729823E-2</v>
      </c>
      <c r="C155" s="320">
        <f t="shared" si="27"/>
        <v>2.7296441823426835E-2</v>
      </c>
      <c r="D155" s="320">
        <f t="shared" si="27"/>
        <v>2.7249107513696209E-2</v>
      </c>
      <c r="E155" s="320">
        <f t="shared" si="27"/>
        <v>2.6909217499153881E-2</v>
      </c>
      <c r="F155" s="320">
        <f t="shared" si="27"/>
        <v>2.7109286894792788E-2</v>
      </c>
      <c r="G155" s="320">
        <f t="shared" si="27"/>
        <v>2.6772886968123875E-2</v>
      </c>
      <c r="H155" s="320">
        <f t="shared" si="27"/>
        <v>2.6558012783446588E-2</v>
      </c>
      <c r="I155" s="320">
        <f t="shared" si="27"/>
        <v>2.6116091820687557E-2</v>
      </c>
      <c r="J155" s="320">
        <f t="shared" si="27"/>
        <v>2.6032313413021521E-2</v>
      </c>
      <c r="K155" s="320">
        <f t="shared" si="27"/>
        <v>2.6504834789814646E-2</v>
      </c>
      <c r="L155" s="320">
        <f t="shared" si="27"/>
        <v>2.614786394942684E-2</v>
      </c>
      <c r="M155" s="320">
        <f t="shared" si="27"/>
        <v>2.5096050426392437E-2</v>
      </c>
      <c r="N155" s="320">
        <f t="shared" si="27"/>
        <v>2.5443367790832044E-2</v>
      </c>
      <c r="O155" s="320">
        <f t="shared" si="27"/>
        <v>2.9266380128573428E-2</v>
      </c>
      <c r="P155" s="320">
        <f t="shared" si="27"/>
        <v>3.1527166235371017E-2</v>
      </c>
      <c r="Q155" s="320">
        <f t="shared" si="27"/>
        <v>2.967232717445005E-2</v>
      </c>
      <c r="R155" s="320">
        <f t="shared" si="27"/>
        <v>2.8901154251780501E-2</v>
      </c>
      <c r="S155" s="320">
        <f t="shared" si="27"/>
        <v>2.7012062592969587E-2</v>
      </c>
      <c r="T155" s="320">
        <f t="shared" si="27"/>
        <v>2.6221780538768655E-2</v>
      </c>
      <c r="U155" s="320">
        <f t="shared" si="27"/>
        <v>2.5319675050822846E-2</v>
      </c>
      <c r="V155" s="320">
        <f t="shared" si="27"/>
        <v>2.6514150482607572E-2</v>
      </c>
      <c r="W155" s="320">
        <f t="shared" si="27"/>
        <v>2.6010752234785287E-2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0.69265394990820162</v>
      </c>
      <c r="C157" s="271">
        <f t="shared" si="29"/>
        <v>0.68879614415665902</v>
      </c>
      <c r="D157" s="271">
        <f t="shared" si="29"/>
        <v>0.68793691719481465</v>
      </c>
      <c r="E157" s="271">
        <f t="shared" si="29"/>
        <v>0.68225637717593357</v>
      </c>
      <c r="F157" s="271">
        <f t="shared" si="29"/>
        <v>0.68537453537623927</v>
      </c>
      <c r="G157" s="271">
        <f t="shared" si="29"/>
        <v>0.68185878082661389</v>
      </c>
      <c r="H157" s="271">
        <f t="shared" si="29"/>
        <v>0.67826840344901873</v>
      </c>
      <c r="I157" s="271">
        <f t="shared" si="29"/>
        <v>0.67034986516144213</v>
      </c>
      <c r="J157" s="271">
        <f t="shared" si="29"/>
        <v>0.66916427500811015</v>
      </c>
      <c r="K157" s="271">
        <f t="shared" si="29"/>
        <v>0.67884747063165185</v>
      </c>
      <c r="L157" s="271">
        <f t="shared" si="29"/>
        <v>0.67247396276105142</v>
      </c>
      <c r="M157" s="271">
        <f t="shared" si="29"/>
        <v>0.65576439190718461</v>
      </c>
      <c r="N157" s="271">
        <f t="shared" si="29"/>
        <v>0.66225799667408991</v>
      </c>
      <c r="O157" s="271">
        <f t="shared" si="29"/>
        <v>0.74319680707582869</v>
      </c>
      <c r="P157" s="271">
        <f t="shared" si="29"/>
        <v>0.79017091386460536</v>
      </c>
      <c r="Q157" s="271">
        <f t="shared" si="29"/>
        <v>0.74893831339600636</v>
      </c>
      <c r="R157" s="271">
        <f t="shared" si="29"/>
        <v>0.73398819199533616</v>
      </c>
      <c r="S157" s="271">
        <f t="shared" si="29"/>
        <v>0.69369737911159923</v>
      </c>
      <c r="T157" s="271">
        <f t="shared" si="29"/>
        <v>0.67516807999969308</v>
      </c>
      <c r="U157" s="271">
        <f t="shared" si="29"/>
        <v>0.65813792153135187</v>
      </c>
      <c r="V157" s="271">
        <f t="shared" si="29"/>
        <v>0.68070921331522172</v>
      </c>
      <c r="W157" s="271">
        <f t="shared" si="29"/>
        <v>0.66899345755157225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0.67051607952522985</v>
      </c>
      <c r="C158" s="320">
        <f t="shared" si="30"/>
        <v>0.6640478910536638</v>
      </c>
      <c r="D158" s="320">
        <f t="shared" si="30"/>
        <v>0.66289637655391942</v>
      </c>
      <c r="E158" s="320">
        <f t="shared" si="30"/>
        <v>0.65462778063921956</v>
      </c>
      <c r="F158" s="320">
        <f t="shared" si="30"/>
        <v>0.65949492270476107</v>
      </c>
      <c r="G158" s="320">
        <f t="shared" si="30"/>
        <v>0.6513112310976229</v>
      </c>
      <c r="H158" s="320">
        <f t="shared" si="30"/>
        <v>0.64608392894227884</v>
      </c>
      <c r="I158" s="320">
        <f t="shared" si="30"/>
        <v>0.63533319867381277</v>
      </c>
      <c r="J158" s="320">
        <f t="shared" si="30"/>
        <v>0.63329509878935386</v>
      </c>
      <c r="K158" s="320">
        <f t="shared" si="30"/>
        <v>0.64479025357058839</v>
      </c>
      <c r="L158" s="320">
        <f t="shared" si="30"/>
        <v>0.6361061278057516</v>
      </c>
      <c r="M158" s="320">
        <f t="shared" si="30"/>
        <v>0.61051837698200562</v>
      </c>
      <c r="N158" s="320">
        <f t="shared" si="30"/>
        <v>0.61896766003781023</v>
      </c>
      <c r="O158" s="320">
        <f t="shared" si="30"/>
        <v>0.71197111069893393</v>
      </c>
      <c r="P158" s="320">
        <f t="shared" si="30"/>
        <v>0.7669698631390387</v>
      </c>
      <c r="Q158" s="320">
        <f t="shared" si="30"/>
        <v>0.72184669380377997</v>
      </c>
      <c r="R158" s="320">
        <f t="shared" si="30"/>
        <v>0.70308616244042421</v>
      </c>
      <c r="S158" s="320">
        <f t="shared" si="30"/>
        <v>0.65712972093221833</v>
      </c>
      <c r="T158" s="320">
        <f t="shared" si="30"/>
        <v>0.63790431658009195</v>
      </c>
      <c r="U158" s="320">
        <f t="shared" si="30"/>
        <v>0.61595855344168027</v>
      </c>
      <c r="V158" s="320">
        <f t="shared" si="30"/>
        <v>0.64501687893783799</v>
      </c>
      <c r="W158" s="320">
        <f t="shared" si="30"/>
        <v>0.63277057420006777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2.2137870382971814E-2</v>
      </c>
      <c r="C159" s="320">
        <f t="shared" si="31"/>
        <v>2.4748253102995207E-2</v>
      </c>
      <c r="D159" s="320">
        <f t="shared" si="31"/>
        <v>2.5040540640895285E-2</v>
      </c>
      <c r="E159" s="320">
        <f t="shared" si="31"/>
        <v>2.7628596536714053E-2</v>
      </c>
      <c r="F159" s="320">
        <f t="shared" si="31"/>
        <v>2.5879612671478178E-2</v>
      </c>
      <c r="G159" s="320">
        <f t="shared" si="31"/>
        <v>3.0547549728990958E-2</v>
      </c>
      <c r="H159" s="320">
        <f t="shared" si="31"/>
        <v>3.2184474506739849E-2</v>
      </c>
      <c r="I159" s="320">
        <f t="shared" si="31"/>
        <v>3.5016666487629293E-2</v>
      </c>
      <c r="J159" s="320">
        <f t="shared" si="31"/>
        <v>3.58691762187563E-2</v>
      </c>
      <c r="K159" s="320">
        <f t="shared" si="31"/>
        <v>3.4057217061063433E-2</v>
      </c>
      <c r="L159" s="320">
        <f t="shared" si="31"/>
        <v>3.6367834955299737E-2</v>
      </c>
      <c r="M159" s="320">
        <f t="shared" si="31"/>
        <v>4.524601492517899E-2</v>
      </c>
      <c r="N159" s="320">
        <f t="shared" si="31"/>
        <v>4.3290336636279687E-2</v>
      </c>
      <c r="O159" s="320">
        <f t="shared" si="31"/>
        <v>3.1225696376894766E-2</v>
      </c>
      <c r="P159" s="320">
        <f t="shared" si="31"/>
        <v>2.3201050725566733E-2</v>
      </c>
      <c r="Q159" s="320">
        <f t="shared" si="31"/>
        <v>2.7091619592226418E-2</v>
      </c>
      <c r="R159" s="320">
        <f t="shared" si="31"/>
        <v>3.0902029554911902E-2</v>
      </c>
      <c r="S159" s="320">
        <f t="shared" si="31"/>
        <v>3.656765817938086E-2</v>
      </c>
      <c r="T159" s="320">
        <f t="shared" si="31"/>
        <v>3.7263763419601158E-2</v>
      </c>
      <c r="U159" s="320">
        <f t="shared" si="31"/>
        <v>4.2179368089671668E-2</v>
      </c>
      <c r="V159" s="320">
        <f t="shared" si="31"/>
        <v>3.5692334377383624E-2</v>
      </c>
      <c r="W159" s="320">
        <f t="shared" si="31"/>
        <v>3.6222883351504469E-2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9.407339099403951E-2</v>
      </c>
      <c r="C160" s="271">
        <f t="shared" si="32"/>
        <v>9.6000189421518112E-2</v>
      </c>
      <c r="D160" s="271">
        <f t="shared" si="32"/>
        <v>9.6370552204844986E-2</v>
      </c>
      <c r="E160" s="271">
        <f t="shared" si="32"/>
        <v>9.8952416414895022E-2</v>
      </c>
      <c r="F160" s="271">
        <f t="shared" si="32"/>
        <v>9.7468420525068836E-2</v>
      </c>
      <c r="G160" s="271">
        <f t="shared" si="32"/>
        <v>9.968978432677518E-2</v>
      </c>
      <c r="H160" s="271">
        <f t="shared" si="32"/>
        <v>0.10132188133708581</v>
      </c>
      <c r="I160" s="271">
        <f t="shared" si="32"/>
        <v>0.1047632634888694</v>
      </c>
      <c r="J160" s="271">
        <f t="shared" si="32"/>
        <v>0.10536563497233183</v>
      </c>
      <c r="K160" s="271">
        <f t="shared" si="32"/>
        <v>0.10149309984141608</v>
      </c>
      <c r="L160" s="271">
        <f t="shared" si="32"/>
        <v>0.10426932385538173</v>
      </c>
      <c r="M160" s="271">
        <f t="shared" si="32"/>
        <v>0.11212125862287026</v>
      </c>
      <c r="N160" s="271">
        <f t="shared" si="32"/>
        <v>0.10943049530556692</v>
      </c>
      <c r="O160" s="271">
        <f t="shared" si="32"/>
        <v>7.7649500676698485E-2</v>
      </c>
      <c r="P160" s="271">
        <f t="shared" si="32"/>
        <v>5.9009812715578334E-2</v>
      </c>
      <c r="Q160" s="271">
        <f t="shared" si="32"/>
        <v>7.4701334470075487E-2</v>
      </c>
      <c r="R160" s="271">
        <f t="shared" si="32"/>
        <v>8.0908160672871168E-2</v>
      </c>
      <c r="S160" s="271">
        <f t="shared" si="32"/>
        <v>9.6636095098266345E-2</v>
      </c>
      <c r="T160" s="271">
        <f t="shared" si="32"/>
        <v>0.10346526189398697</v>
      </c>
      <c r="U160" s="271">
        <f t="shared" si="32"/>
        <v>0.110650789815916</v>
      </c>
      <c r="V160" s="271">
        <f t="shared" si="32"/>
        <v>0.1011245766234946</v>
      </c>
      <c r="W160" s="271">
        <f t="shared" si="32"/>
        <v>0.1054150350687908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7.0662851828686826E-2</v>
      </c>
      <c r="C161" s="320">
        <f t="shared" si="33"/>
        <v>6.9829201041923333E-2</v>
      </c>
      <c r="D161" s="320">
        <f t="shared" si="33"/>
        <v>6.9890473170404865E-2</v>
      </c>
      <c r="E161" s="320">
        <f t="shared" si="33"/>
        <v>6.9735498521835929E-2</v>
      </c>
      <c r="F161" s="320">
        <f t="shared" si="33"/>
        <v>7.0101032626013512E-2</v>
      </c>
      <c r="G161" s="320">
        <f t="shared" si="33"/>
        <v>6.7386107551877475E-2</v>
      </c>
      <c r="H161" s="320">
        <f t="shared" si="33"/>
        <v>6.7287175743368094E-2</v>
      </c>
      <c r="I161" s="320">
        <f t="shared" si="33"/>
        <v>6.7733547980222825E-2</v>
      </c>
      <c r="J161" s="320">
        <f t="shared" si="33"/>
        <v>6.7434400387814952E-2</v>
      </c>
      <c r="K161" s="320">
        <f t="shared" si="33"/>
        <v>6.5477990886572107E-2</v>
      </c>
      <c r="L161" s="320">
        <f t="shared" si="33"/>
        <v>6.5810763485681212E-2</v>
      </c>
      <c r="M161" s="320">
        <f t="shared" si="33"/>
        <v>6.4274126710092194E-2</v>
      </c>
      <c r="N161" s="320">
        <f t="shared" si="33"/>
        <v>6.3651470323811576E-2</v>
      </c>
      <c r="O161" s="320">
        <f t="shared" si="33"/>
        <v>4.4628691748347764E-2</v>
      </c>
      <c r="P161" s="320">
        <f t="shared" si="33"/>
        <v>3.4474972765209923E-2</v>
      </c>
      <c r="Q161" s="320">
        <f t="shared" si="33"/>
        <v>4.6052263419208067E-2</v>
      </c>
      <c r="R161" s="320">
        <f t="shared" si="33"/>
        <v>4.8229625625497867E-2</v>
      </c>
      <c r="S161" s="320">
        <f t="shared" si="33"/>
        <v>5.7966224004789187E-2</v>
      </c>
      <c r="T161" s="320">
        <f t="shared" si="33"/>
        <v>6.4059267645596107E-2</v>
      </c>
      <c r="U161" s="320">
        <f t="shared" si="33"/>
        <v>6.6046601086334561E-2</v>
      </c>
      <c r="V161" s="320">
        <f t="shared" si="33"/>
        <v>6.3380350219164439E-2</v>
      </c>
      <c r="W161" s="320">
        <f t="shared" si="33"/>
        <v>6.71097593257967E-2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2.3410539165352694E-2</v>
      </c>
      <c r="C162" s="328">
        <f t="shared" si="34"/>
        <v>2.6170988379594778E-2</v>
      </c>
      <c r="D162" s="328">
        <f t="shared" si="34"/>
        <v>2.6480079034440121E-2</v>
      </c>
      <c r="E162" s="328">
        <f t="shared" si="34"/>
        <v>2.9216917893059094E-2</v>
      </c>
      <c r="F162" s="328">
        <f t="shared" si="34"/>
        <v>2.7367387899055313E-2</v>
      </c>
      <c r="G162" s="328">
        <f t="shared" si="34"/>
        <v>3.2303676774897691E-2</v>
      </c>
      <c r="H162" s="328">
        <f t="shared" si="34"/>
        <v>3.4034705593717719E-2</v>
      </c>
      <c r="I162" s="328">
        <f t="shared" si="34"/>
        <v>3.7029715508646574E-2</v>
      </c>
      <c r="J162" s="328">
        <f t="shared" si="34"/>
        <v>3.7931234584516874E-2</v>
      </c>
      <c r="K162" s="328">
        <f t="shared" si="34"/>
        <v>3.6015108954843979E-2</v>
      </c>
      <c r="L162" s="328">
        <f t="shared" si="34"/>
        <v>3.845856036970053E-2</v>
      </c>
      <c r="M162" s="328">
        <f t="shared" si="34"/>
        <v>4.7847131912778069E-2</v>
      </c>
      <c r="N162" s="328">
        <f t="shared" si="34"/>
        <v>4.5779024981755345E-2</v>
      </c>
      <c r="O162" s="328">
        <f t="shared" si="34"/>
        <v>3.3020808928350714E-2</v>
      </c>
      <c r="P162" s="328">
        <f t="shared" si="34"/>
        <v>2.4534839950368415E-2</v>
      </c>
      <c r="Q162" s="328">
        <f t="shared" si="34"/>
        <v>2.864907105086742E-2</v>
      </c>
      <c r="R162" s="328">
        <f t="shared" si="34"/>
        <v>3.2678535047373301E-2</v>
      </c>
      <c r="S162" s="328">
        <f t="shared" si="34"/>
        <v>3.8669871093477151E-2</v>
      </c>
      <c r="T162" s="328">
        <f t="shared" si="34"/>
        <v>3.940599424839087E-2</v>
      </c>
      <c r="U162" s="328">
        <f t="shared" si="34"/>
        <v>4.4604188729581447E-2</v>
      </c>
      <c r="V162" s="328">
        <f t="shared" si="34"/>
        <v>3.7744226404330151E-2</v>
      </c>
      <c r="W162" s="328">
        <f t="shared" si="34"/>
        <v>3.830527574299411E-2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</v>
      </c>
      <c r="C165" s="234">
        <f t="shared" si="35"/>
        <v>0</v>
      </c>
      <c r="D165" s="234">
        <f t="shared" si="35"/>
        <v>0</v>
      </c>
      <c r="E165" s="234">
        <f t="shared" si="35"/>
        <v>0</v>
      </c>
      <c r="F165" s="234">
        <f t="shared" si="35"/>
        <v>0</v>
      </c>
      <c r="G165" s="234">
        <f t="shared" si="35"/>
        <v>0</v>
      </c>
      <c r="H165" s="234">
        <f t="shared" si="35"/>
        <v>0</v>
      </c>
      <c r="I165" s="234">
        <f t="shared" si="35"/>
        <v>0</v>
      </c>
      <c r="J165" s="234">
        <f t="shared" si="35"/>
        <v>0</v>
      </c>
      <c r="K165" s="234">
        <f t="shared" si="35"/>
        <v>0</v>
      </c>
      <c r="L165" s="234">
        <f t="shared" si="35"/>
        <v>0</v>
      </c>
      <c r="M165" s="234">
        <f t="shared" si="35"/>
        <v>0</v>
      </c>
      <c r="N165" s="234">
        <f t="shared" si="35"/>
        <v>0</v>
      </c>
      <c r="O165" s="234">
        <f t="shared" si="35"/>
        <v>0</v>
      </c>
      <c r="P165" s="234">
        <f t="shared" si="35"/>
        <v>0</v>
      </c>
      <c r="Q165" s="234">
        <f t="shared" si="35"/>
        <v>0</v>
      </c>
      <c r="R165" s="234">
        <f t="shared" si="35"/>
        <v>0</v>
      </c>
      <c r="S165" s="234">
        <f t="shared" si="35"/>
        <v>0</v>
      </c>
      <c r="T165" s="234">
        <f t="shared" si="35"/>
        <v>0</v>
      </c>
      <c r="U165" s="234">
        <f t="shared" si="35"/>
        <v>0</v>
      </c>
      <c r="V165" s="234">
        <f t="shared" si="35"/>
        <v>0</v>
      </c>
      <c r="W165" s="234">
        <f t="shared" si="35"/>
        <v>0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0</v>
      </c>
      <c r="C166" s="268">
        <f t="shared" si="36"/>
        <v>0</v>
      </c>
      <c r="D166" s="268">
        <f t="shared" si="36"/>
        <v>0</v>
      </c>
      <c r="E166" s="268">
        <f t="shared" si="36"/>
        <v>0</v>
      </c>
      <c r="F166" s="268">
        <f t="shared" si="36"/>
        <v>0</v>
      </c>
      <c r="G166" s="268">
        <f t="shared" si="36"/>
        <v>0</v>
      </c>
      <c r="H166" s="268">
        <f t="shared" si="36"/>
        <v>0</v>
      </c>
      <c r="I166" s="268">
        <f t="shared" si="36"/>
        <v>0</v>
      </c>
      <c r="J166" s="268">
        <f t="shared" si="36"/>
        <v>0</v>
      </c>
      <c r="K166" s="268">
        <f t="shared" si="36"/>
        <v>0</v>
      </c>
      <c r="L166" s="268">
        <f t="shared" si="36"/>
        <v>0</v>
      </c>
      <c r="M166" s="268">
        <f t="shared" si="36"/>
        <v>0</v>
      </c>
      <c r="N166" s="268">
        <f t="shared" si="36"/>
        <v>0</v>
      </c>
      <c r="O166" s="268">
        <f t="shared" si="36"/>
        <v>0</v>
      </c>
      <c r="P166" s="268">
        <f t="shared" si="36"/>
        <v>0</v>
      </c>
      <c r="Q166" s="268">
        <f t="shared" si="36"/>
        <v>0</v>
      </c>
      <c r="R166" s="268">
        <f t="shared" si="36"/>
        <v>0</v>
      </c>
      <c r="S166" s="268">
        <f t="shared" si="36"/>
        <v>0</v>
      </c>
      <c r="T166" s="268">
        <f t="shared" si="36"/>
        <v>0</v>
      </c>
      <c r="U166" s="268">
        <f t="shared" si="36"/>
        <v>0</v>
      </c>
      <c r="V166" s="268">
        <f t="shared" si="36"/>
        <v>0</v>
      </c>
      <c r="W166" s="268">
        <f t="shared" si="36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0</v>
      </c>
      <c r="C167" s="269">
        <f t="shared" si="37"/>
        <v>0</v>
      </c>
      <c r="D167" s="269">
        <f t="shared" si="37"/>
        <v>0</v>
      </c>
      <c r="E167" s="269">
        <f t="shared" si="37"/>
        <v>0</v>
      </c>
      <c r="F167" s="269">
        <f t="shared" si="37"/>
        <v>0</v>
      </c>
      <c r="G167" s="269">
        <f t="shared" si="37"/>
        <v>0</v>
      </c>
      <c r="H167" s="269">
        <f t="shared" si="37"/>
        <v>0</v>
      </c>
      <c r="I167" s="269">
        <f t="shared" si="37"/>
        <v>0</v>
      </c>
      <c r="J167" s="269">
        <f t="shared" si="37"/>
        <v>0</v>
      </c>
      <c r="K167" s="269">
        <f t="shared" si="37"/>
        <v>0</v>
      </c>
      <c r="L167" s="269">
        <f t="shared" si="37"/>
        <v>0</v>
      </c>
      <c r="M167" s="269">
        <f t="shared" si="37"/>
        <v>0</v>
      </c>
      <c r="N167" s="269">
        <f t="shared" si="37"/>
        <v>0</v>
      </c>
      <c r="O167" s="269">
        <f t="shared" si="37"/>
        <v>0</v>
      </c>
      <c r="P167" s="269">
        <f t="shared" si="37"/>
        <v>0</v>
      </c>
      <c r="Q167" s="269">
        <f t="shared" si="37"/>
        <v>0</v>
      </c>
      <c r="R167" s="269">
        <f t="shared" si="37"/>
        <v>0</v>
      </c>
      <c r="S167" s="269">
        <f t="shared" si="37"/>
        <v>0</v>
      </c>
      <c r="T167" s="269">
        <f t="shared" si="37"/>
        <v>0</v>
      </c>
      <c r="U167" s="269">
        <f t="shared" si="37"/>
        <v>0</v>
      </c>
      <c r="V167" s="269">
        <f t="shared" si="37"/>
        <v>0</v>
      </c>
      <c r="W167" s="269">
        <f t="shared" si="37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0</v>
      </c>
      <c r="C168" s="269">
        <f t="shared" si="38"/>
        <v>0</v>
      </c>
      <c r="D168" s="269">
        <f t="shared" si="38"/>
        <v>0</v>
      </c>
      <c r="E168" s="269">
        <f t="shared" si="38"/>
        <v>0</v>
      </c>
      <c r="F168" s="269">
        <f t="shared" si="38"/>
        <v>0</v>
      </c>
      <c r="G168" s="269">
        <f t="shared" si="38"/>
        <v>0</v>
      </c>
      <c r="H168" s="269">
        <f t="shared" si="38"/>
        <v>0</v>
      </c>
      <c r="I168" s="269">
        <f t="shared" si="38"/>
        <v>0</v>
      </c>
      <c r="J168" s="269">
        <f t="shared" si="38"/>
        <v>0</v>
      </c>
      <c r="K168" s="269">
        <f t="shared" si="38"/>
        <v>0</v>
      </c>
      <c r="L168" s="269">
        <f t="shared" si="38"/>
        <v>0</v>
      </c>
      <c r="M168" s="269">
        <f t="shared" si="38"/>
        <v>0</v>
      </c>
      <c r="N168" s="269">
        <f t="shared" si="38"/>
        <v>0</v>
      </c>
      <c r="O168" s="269">
        <f t="shared" si="38"/>
        <v>0</v>
      </c>
      <c r="P168" s="269">
        <f t="shared" si="38"/>
        <v>0</v>
      </c>
      <c r="Q168" s="269">
        <f t="shared" si="38"/>
        <v>0</v>
      </c>
      <c r="R168" s="269">
        <f t="shared" si="38"/>
        <v>0</v>
      </c>
      <c r="S168" s="269">
        <f t="shared" si="38"/>
        <v>0</v>
      </c>
      <c r="T168" s="269">
        <f t="shared" si="38"/>
        <v>0</v>
      </c>
      <c r="U168" s="269">
        <f t="shared" si="38"/>
        <v>0</v>
      </c>
      <c r="V168" s="269">
        <f t="shared" si="38"/>
        <v>0</v>
      </c>
      <c r="W168" s="269">
        <f t="shared" si="38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0</v>
      </c>
      <c r="C169" s="269">
        <f t="shared" si="39"/>
        <v>0</v>
      </c>
      <c r="D169" s="269">
        <f t="shared" si="39"/>
        <v>0</v>
      </c>
      <c r="E169" s="269">
        <f t="shared" si="39"/>
        <v>0</v>
      </c>
      <c r="F169" s="269">
        <f t="shared" si="39"/>
        <v>0</v>
      </c>
      <c r="G169" s="269">
        <f t="shared" si="39"/>
        <v>0</v>
      </c>
      <c r="H169" s="269">
        <f t="shared" si="39"/>
        <v>0</v>
      </c>
      <c r="I169" s="269">
        <f t="shared" si="39"/>
        <v>0</v>
      </c>
      <c r="J169" s="269">
        <f t="shared" si="39"/>
        <v>0</v>
      </c>
      <c r="K169" s="269">
        <f t="shared" si="39"/>
        <v>0</v>
      </c>
      <c r="L169" s="269">
        <f t="shared" si="39"/>
        <v>0</v>
      </c>
      <c r="M169" s="269">
        <f t="shared" si="39"/>
        <v>0</v>
      </c>
      <c r="N169" s="269">
        <f t="shared" si="39"/>
        <v>0</v>
      </c>
      <c r="O169" s="269">
        <f t="shared" si="39"/>
        <v>0</v>
      </c>
      <c r="P169" s="269">
        <f t="shared" si="39"/>
        <v>0</v>
      </c>
      <c r="Q169" s="269">
        <f t="shared" si="39"/>
        <v>0</v>
      </c>
      <c r="R169" s="269">
        <f t="shared" si="39"/>
        <v>0</v>
      </c>
      <c r="S169" s="269">
        <f t="shared" si="39"/>
        <v>0</v>
      </c>
      <c r="T169" s="269">
        <f t="shared" si="39"/>
        <v>0</v>
      </c>
      <c r="U169" s="269">
        <f t="shared" si="39"/>
        <v>0</v>
      </c>
      <c r="V169" s="269">
        <f t="shared" si="39"/>
        <v>0</v>
      </c>
      <c r="W169" s="269">
        <f t="shared" si="39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0</v>
      </c>
      <c r="C170" s="270">
        <f t="shared" si="40"/>
        <v>0</v>
      </c>
      <c r="D170" s="270">
        <f t="shared" si="40"/>
        <v>0</v>
      </c>
      <c r="E170" s="270">
        <f t="shared" si="40"/>
        <v>0</v>
      </c>
      <c r="F170" s="270">
        <f t="shared" si="40"/>
        <v>0</v>
      </c>
      <c r="G170" s="270">
        <f t="shared" si="40"/>
        <v>0</v>
      </c>
      <c r="H170" s="270">
        <f t="shared" si="40"/>
        <v>0</v>
      </c>
      <c r="I170" s="270">
        <f t="shared" si="40"/>
        <v>0</v>
      </c>
      <c r="J170" s="270">
        <f t="shared" si="40"/>
        <v>0</v>
      </c>
      <c r="K170" s="270">
        <f t="shared" si="40"/>
        <v>0</v>
      </c>
      <c r="L170" s="270">
        <f t="shared" si="40"/>
        <v>0</v>
      </c>
      <c r="M170" s="270">
        <f t="shared" si="40"/>
        <v>0</v>
      </c>
      <c r="N170" s="270">
        <f t="shared" si="40"/>
        <v>0</v>
      </c>
      <c r="O170" s="270">
        <f t="shared" si="40"/>
        <v>0</v>
      </c>
      <c r="P170" s="270">
        <f t="shared" si="40"/>
        <v>0</v>
      </c>
      <c r="Q170" s="270">
        <f t="shared" si="40"/>
        <v>0</v>
      </c>
      <c r="R170" s="270">
        <f t="shared" si="40"/>
        <v>0</v>
      </c>
      <c r="S170" s="270">
        <f t="shared" si="40"/>
        <v>0</v>
      </c>
      <c r="T170" s="270">
        <f t="shared" si="40"/>
        <v>0</v>
      </c>
      <c r="U170" s="270">
        <f t="shared" si="40"/>
        <v>0</v>
      </c>
      <c r="V170" s="270">
        <f t="shared" si="40"/>
        <v>0</v>
      </c>
      <c r="W170" s="270">
        <f t="shared" si="40"/>
        <v>0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</v>
      </c>
      <c r="C171" s="271">
        <f t="shared" si="41"/>
        <v>0</v>
      </c>
      <c r="D171" s="271">
        <f t="shared" si="41"/>
        <v>0</v>
      </c>
      <c r="E171" s="271">
        <f t="shared" si="41"/>
        <v>0</v>
      </c>
      <c r="F171" s="271">
        <f t="shared" si="41"/>
        <v>0</v>
      </c>
      <c r="G171" s="271">
        <f t="shared" si="41"/>
        <v>0</v>
      </c>
      <c r="H171" s="271">
        <f t="shared" si="41"/>
        <v>0</v>
      </c>
      <c r="I171" s="271">
        <f t="shared" si="41"/>
        <v>0</v>
      </c>
      <c r="J171" s="271">
        <f t="shared" si="41"/>
        <v>0</v>
      </c>
      <c r="K171" s="271">
        <f t="shared" si="41"/>
        <v>0</v>
      </c>
      <c r="L171" s="271">
        <f t="shared" si="41"/>
        <v>0</v>
      </c>
      <c r="M171" s="271">
        <f t="shared" si="41"/>
        <v>0</v>
      </c>
      <c r="N171" s="271">
        <f t="shared" si="41"/>
        <v>0</v>
      </c>
      <c r="O171" s="271">
        <f t="shared" si="41"/>
        <v>0</v>
      </c>
      <c r="P171" s="271">
        <f t="shared" si="41"/>
        <v>0</v>
      </c>
      <c r="Q171" s="271">
        <f t="shared" si="41"/>
        <v>0</v>
      </c>
      <c r="R171" s="271">
        <f t="shared" si="41"/>
        <v>0</v>
      </c>
      <c r="S171" s="271">
        <f t="shared" si="41"/>
        <v>0</v>
      </c>
      <c r="T171" s="271">
        <f t="shared" si="41"/>
        <v>0</v>
      </c>
      <c r="U171" s="271">
        <f t="shared" si="41"/>
        <v>0</v>
      </c>
      <c r="V171" s="271">
        <f t="shared" si="41"/>
        <v>0</v>
      </c>
      <c r="W171" s="271">
        <f t="shared" si="41"/>
        <v>0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</v>
      </c>
      <c r="C172" s="320">
        <f t="shared" si="42"/>
        <v>0</v>
      </c>
      <c r="D172" s="320">
        <f t="shared" si="42"/>
        <v>0</v>
      </c>
      <c r="E172" s="320">
        <f t="shared" si="42"/>
        <v>0</v>
      </c>
      <c r="F172" s="320">
        <f t="shared" si="42"/>
        <v>0</v>
      </c>
      <c r="G172" s="320">
        <f t="shared" si="42"/>
        <v>0</v>
      </c>
      <c r="H172" s="320">
        <f t="shared" si="42"/>
        <v>0</v>
      </c>
      <c r="I172" s="320">
        <f t="shared" si="42"/>
        <v>0</v>
      </c>
      <c r="J172" s="320">
        <f t="shared" si="42"/>
        <v>0</v>
      </c>
      <c r="K172" s="320">
        <f t="shared" si="42"/>
        <v>0</v>
      </c>
      <c r="L172" s="320">
        <f t="shared" si="42"/>
        <v>0</v>
      </c>
      <c r="M172" s="320">
        <f t="shared" si="42"/>
        <v>0</v>
      </c>
      <c r="N172" s="320">
        <f t="shared" si="42"/>
        <v>0</v>
      </c>
      <c r="O172" s="320">
        <f t="shared" si="42"/>
        <v>0</v>
      </c>
      <c r="P172" s="320">
        <f t="shared" si="42"/>
        <v>0</v>
      </c>
      <c r="Q172" s="320">
        <f t="shared" si="42"/>
        <v>0</v>
      </c>
      <c r="R172" s="320">
        <f t="shared" si="42"/>
        <v>0</v>
      </c>
      <c r="S172" s="320">
        <f t="shared" si="42"/>
        <v>0</v>
      </c>
      <c r="T172" s="320">
        <f t="shared" si="42"/>
        <v>0</v>
      </c>
      <c r="U172" s="320">
        <f t="shared" si="42"/>
        <v>0</v>
      </c>
      <c r="V172" s="320">
        <f t="shared" si="42"/>
        <v>0</v>
      </c>
      <c r="W172" s="320">
        <f t="shared" si="42"/>
        <v>0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</v>
      </c>
      <c r="C173" s="320">
        <f t="shared" si="43"/>
        <v>0</v>
      </c>
      <c r="D173" s="320">
        <f t="shared" si="43"/>
        <v>0</v>
      </c>
      <c r="E173" s="320">
        <f t="shared" si="43"/>
        <v>0</v>
      </c>
      <c r="F173" s="320">
        <f t="shared" si="43"/>
        <v>0</v>
      </c>
      <c r="G173" s="320">
        <f t="shared" si="43"/>
        <v>0</v>
      </c>
      <c r="H173" s="320">
        <f t="shared" si="43"/>
        <v>0</v>
      </c>
      <c r="I173" s="320">
        <f t="shared" si="43"/>
        <v>0</v>
      </c>
      <c r="J173" s="320">
        <f t="shared" si="43"/>
        <v>0</v>
      </c>
      <c r="K173" s="320">
        <f t="shared" si="43"/>
        <v>0</v>
      </c>
      <c r="L173" s="320">
        <f t="shared" si="43"/>
        <v>0</v>
      </c>
      <c r="M173" s="320">
        <f t="shared" si="43"/>
        <v>0</v>
      </c>
      <c r="N173" s="320">
        <f t="shared" si="43"/>
        <v>0</v>
      </c>
      <c r="O173" s="320">
        <f t="shared" si="43"/>
        <v>0</v>
      </c>
      <c r="P173" s="320">
        <f t="shared" si="43"/>
        <v>0</v>
      </c>
      <c r="Q173" s="320">
        <f t="shared" si="43"/>
        <v>0</v>
      </c>
      <c r="R173" s="320">
        <f t="shared" si="43"/>
        <v>0</v>
      </c>
      <c r="S173" s="320">
        <f t="shared" si="43"/>
        <v>0</v>
      </c>
      <c r="T173" s="320">
        <f t="shared" si="43"/>
        <v>0</v>
      </c>
      <c r="U173" s="320">
        <f t="shared" si="43"/>
        <v>0</v>
      </c>
      <c r="V173" s="320">
        <f t="shared" si="43"/>
        <v>0</v>
      </c>
      <c r="W173" s="320">
        <f t="shared" si="43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0</v>
      </c>
      <c r="C174" s="271">
        <f t="shared" si="44"/>
        <v>0</v>
      </c>
      <c r="D174" s="271">
        <f t="shared" si="44"/>
        <v>0</v>
      </c>
      <c r="E174" s="271">
        <f t="shared" si="44"/>
        <v>0</v>
      </c>
      <c r="F174" s="271">
        <f t="shared" si="44"/>
        <v>0</v>
      </c>
      <c r="G174" s="271">
        <f t="shared" si="44"/>
        <v>0</v>
      </c>
      <c r="H174" s="271">
        <f t="shared" si="44"/>
        <v>0</v>
      </c>
      <c r="I174" s="271">
        <f t="shared" si="44"/>
        <v>0</v>
      </c>
      <c r="J174" s="271">
        <f t="shared" si="44"/>
        <v>0</v>
      </c>
      <c r="K174" s="271">
        <f t="shared" si="44"/>
        <v>0</v>
      </c>
      <c r="L174" s="271">
        <f t="shared" si="44"/>
        <v>0</v>
      </c>
      <c r="M174" s="271">
        <f t="shared" si="44"/>
        <v>0</v>
      </c>
      <c r="N174" s="271">
        <f t="shared" si="44"/>
        <v>0</v>
      </c>
      <c r="O174" s="271">
        <f t="shared" si="44"/>
        <v>0</v>
      </c>
      <c r="P174" s="271">
        <f t="shared" si="44"/>
        <v>0</v>
      </c>
      <c r="Q174" s="271">
        <f t="shared" si="44"/>
        <v>0</v>
      </c>
      <c r="R174" s="271">
        <f t="shared" si="44"/>
        <v>0</v>
      </c>
      <c r="S174" s="271">
        <f t="shared" si="44"/>
        <v>0</v>
      </c>
      <c r="T174" s="271">
        <f t="shared" si="44"/>
        <v>0</v>
      </c>
      <c r="U174" s="271">
        <f t="shared" si="44"/>
        <v>0</v>
      </c>
      <c r="V174" s="271">
        <f t="shared" si="44"/>
        <v>0</v>
      </c>
      <c r="W174" s="271">
        <f t="shared" si="44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0</v>
      </c>
      <c r="C175" s="271">
        <f t="shared" si="45"/>
        <v>0</v>
      </c>
      <c r="D175" s="271">
        <f t="shared" si="45"/>
        <v>0</v>
      </c>
      <c r="E175" s="271">
        <f t="shared" si="45"/>
        <v>0</v>
      </c>
      <c r="F175" s="271">
        <f t="shared" si="45"/>
        <v>0</v>
      </c>
      <c r="G175" s="271">
        <f t="shared" si="45"/>
        <v>0</v>
      </c>
      <c r="H175" s="271">
        <f t="shared" si="45"/>
        <v>0</v>
      </c>
      <c r="I175" s="271">
        <f t="shared" si="45"/>
        <v>0</v>
      </c>
      <c r="J175" s="271">
        <f t="shared" si="45"/>
        <v>0</v>
      </c>
      <c r="K175" s="271">
        <f t="shared" si="45"/>
        <v>0</v>
      </c>
      <c r="L175" s="271">
        <f t="shared" si="45"/>
        <v>0</v>
      </c>
      <c r="M175" s="271">
        <f t="shared" si="45"/>
        <v>0</v>
      </c>
      <c r="N175" s="271">
        <f t="shared" si="45"/>
        <v>0</v>
      </c>
      <c r="O175" s="271">
        <f t="shared" si="45"/>
        <v>0</v>
      </c>
      <c r="P175" s="271">
        <f t="shared" si="45"/>
        <v>0</v>
      </c>
      <c r="Q175" s="271">
        <f t="shared" si="45"/>
        <v>0</v>
      </c>
      <c r="R175" s="271">
        <f t="shared" si="45"/>
        <v>0</v>
      </c>
      <c r="S175" s="271">
        <f t="shared" si="45"/>
        <v>0</v>
      </c>
      <c r="T175" s="271">
        <f t="shared" si="45"/>
        <v>0</v>
      </c>
      <c r="U175" s="271">
        <f t="shared" si="45"/>
        <v>0</v>
      </c>
      <c r="V175" s="271">
        <f t="shared" si="45"/>
        <v>0</v>
      </c>
      <c r="W175" s="271">
        <f t="shared" si="45"/>
        <v>0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0</v>
      </c>
      <c r="C176" s="320">
        <f t="shared" si="46"/>
        <v>0</v>
      </c>
      <c r="D176" s="320">
        <f t="shared" si="46"/>
        <v>0</v>
      </c>
      <c r="E176" s="320">
        <f t="shared" si="46"/>
        <v>0</v>
      </c>
      <c r="F176" s="320">
        <f t="shared" si="46"/>
        <v>0</v>
      </c>
      <c r="G176" s="320">
        <f t="shared" si="46"/>
        <v>0</v>
      </c>
      <c r="H176" s="320">
        <f t="shared" si="46"/>
        <v>0</v>
      </c>
      <c r="I176" s="320">
        <f t="shared" si="46"/>
        <v>0</v>
      </c>
      <c r="J176" s="320">
        <f t="shared" si="46"/>
        <v>0</v>
      </c>
      <c r="K176" s="320">
        <f t="shared" si="46"/>
        <v>0</v>
      </c>
      <c r="L176" s="320">
        <f t="shared" si="46"/>
        <v>0</v>
      </c>
      <c r="M176" s="320">
        <f t="shared" si="46"/>
        <v>0</v>
      </c>
      <c r="N176" s="320">
        <f t="shared" si="46"/>
        <v>0</v>
      </c>
      <c r="O176" s="320">
        <f t="shared" si="46"/>
        <v>0</v>
      </c>
      <c r="P176" s="320">
        <f t="shared" si="46"/>
        <v>0</v>
      </c>
      <c r="Q176" s="320">
        <f t="shared" si="46"/>
        <v>0</v>
      </c>
      <c r="R176" s="320">
        <f t="shared" si="46"/>
        <v>0</v>
      </c>
      <c r="S176" s="320">
        <f t="shared" si="46"/>
        <v>0</v>
      </c>
      <c r="T176" s="320">
        <f t="shared" si="46"/>
        <v>0</v>
      </c>
      <c r="U176" s="320">
        <f t="shared" si="46"/>
        <v>0</v>
      </c>
      <c r="V176" s="320">
        <f t="shared" si="46"/>
        <v>0</v>
      </c>
      <c r="W176" s="320">
        <f t="shared" si="46"/>
        <v>0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0</v>
      </c>
      <c r="C177" s="320">
        <f t="shared" si="47"/>
        <v>0</v>
      </c>
      <c r="D177" s="320">
        <f t="shared" si="47"/>
        <v>0</v>
      </c>
      <c r="E177" s="320">
        <f t="shared" si="47"/>
        <v>0</v>
      </c>
      <c r="F177" s="320">
        <f t="shared" si="47"/>
        <v>0</v>
      </c>
      <c r="G177" s="320">
        <f t="shared" si="47"/>
        <v>0</v>
      </c>
      <c r="H177" s="320">
        <f t="shared" si="47"/>
        <v>0</v>
      </c>
      <c r="I177" s="320">
        <f t="shared" si="47"/>
        <v>0</v>
      </c>
      <c r="J177" s="320">
        <f t="shared" si="47"/>
        <v>0</v>
      </c>
      <c r="K177" s="320">
        <f t="shared" si="47"/>
        <v>0</v>
      </c>
      <c r="L177" s="320">
        <f t="shared" si="47"/>
        <v>0</v>
      </c>
      <c r="M177" s="320">
        <f t="shared" si="47"/>
        <v>0</v>
      </c>
      <c r="N177" s="320">
        <f t="shared" si="47"/>
        <v>0</v>
      </c>
      <c r="O177" s="320">
        <f t="shared" si="47"/>
        <v>0</v>
      </c>
      <c r="P177" s="320">
        <f t="shared" si="47"/>
        <v>0</v>
      </c>
      <c r="Q177" s="320">
        <f t="shared" si="47"/>
        <v>0</v>
      </c>
      <c r="R177" s="320">
        <f t="shared" si="47"/>
        <v>0</v>
      </c>
      <c r="S177" s="320">
        <f t="shared" si="47"/>
        <v>0</v>
      </c>
      <c r="T177" s="320">
        <f t="shared" si="47"/>
        <v>0</v>
      </c>
      <c r="U177" s="320">
        <f t="shared" si="47"/>
        <v>0</v>
      </c>
      <c r="V177" s="320">
        <f t="shared" si="47"/>
        <v>0</v>
      </c>
      <c r="W177" s="320">
        <f t="shared" si="47"/>
        <v>0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0</v>
      </c>
      <c r="C178" s="321">
        <f t="shared" si="48"/>
        <v>0</v>
      </c>
      <c r="D178" s="321">
        <f t="shared" si="48"/>
        <v>0</v>
      </c>
      <c r="E178" s="321">
        <f t="shared" si="48"/>
        <v>0</v>
      </c>
      <c r="F178" s="321">
        <f t="shared" si="48"/>
        <v>0</v>
      </c>
      <c r="G178" s="321">
        <f t="shared" si="48"/>
        <v>0</v>
      </c>
      <c r="H178" s="321">
        <f t="shared" si="48"/>
        <v>0</v>
      </c>
      <c r="I178" s="321">
        <f t="shared" si="48"/>
        <v>0</v>
      </c>
      <c r="J178" s="321">
        <f t="shared" si="48"/>
        <v>0</v>
      </c>
      <c r="K178" s="321">
        <f t="shared" si="48"/>
        <v>0</v>
      </c>
      <c r="L178" s="321">
        <f t="shared" si="48"/>
        <v>0</v>
      </c>
      <c r="M178" s="321">
        <f t="shared" si="48"/>
        <v>0</v>
      </c>
      <c r="N178" s="321">
        <f t="shared" si="48"/>
        <v>0</v>
      </c>
      <c r="O178" s="321">
        <f t="shared" si="48"/>
        <v>0</v>
      </c>
      <c r="P178" s="321">
        <f t="shared" si="48"/>
        <v>0</v>
      </c>
      <c r="Q178" s="321">
        <f t="shared" si="48"/>
        <v>0</v>
      </c>
      <c r="R178" s="321">
        <f t="shared" si="48"/>
        <v>0</v>
      </c>
      <c r="S178" s="321">
        <f t="shared" si="48"/>
        <v>0</v>
      </c>
      <c r="T178" s="321">
        <f t="shared" si="48"/>
        <v>0</v>
      </c>
      <c r="U178" s="321">
        <f t="shared" si="48"/>
        <v>0</v>
      </c>
      <c r="V178" s="321">
        <f t="shared" si="48"/>
        <v>0</v>
      </c>
      <c r="W178" s="321">
        <f t="shared" si="48"/>
        <v>0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94.5</v>
      </c>
      <c r="C183" s="322">
        <f t="shared" si="49"/>
        <v>91.77525877600894</v>
      </c>
      <c r="D183" s="322">
        <f t="shared" si="49"/>
        <v>93.775942025109629</v>
      </c>
      <c r="E183" s="322">
        <f t="shared" si="49"/>
        <v>91.931915367518968</v>
      </c>
      <c r="F183" s="322">
        <f t="shared" si="49"/>
        <v>91.968688589046465</v>
      </c>
      <c r="G183" s="322">
        <f t="shared" si="49"/>
        <v>88.466957888067952</v>
      </c>
      <c r="H183" s="322">
        <f t="shared" si="49"/>
        <v>87.564247468958698</v>
      </c>
      <c r="I183" s="322">
        <f t="shared" si="49"/>
        <v>86.510917395693895</v>
      </c>
      <c r="J183" s="322">
        <f t="shared" si="49"/>
        <v>89.389205268282169</v>
      </c>
      <c r="K183" s="322">
        <f t="shared" si="49"/>
        <v>91.250067423456656</v>
      </c>
      <c r="L183" s="322">
        <f t="shared" si="49"/>
        <v>91.296390251359639</v>
      </c>
      <c r="M183" s="322">
        <f t="shared" si="49"/>
        <v>86.273100111531349</v>
      </c>
      <c r="N183" s="322">
        <f t="shared" si="49"/>
        <v>85.725196147431959</v>
      </c>
      <c r="O183" s="322">
        <f t="shared" si="49"/>
        <v>89.68435795671121</v>
      </c>
      <c r="P183" s="322">
        <f t="shared" si="49"/>
        <v>92.951770011959013</v>
      </c>
      <c r="Q183" s="322">
        <f t="shared" si="49"/>
        <v>89.120478670853146</v>
      </c>
      <c r="R183" s="322">
        <f t="shared" si="49"/>
        <v>87.189635763006635</v>
      </c>
      <c r="S183" s="322">
        <f t="shared" si="49"/>
        <v>88.124295191112878</v>
      </c>
      <c r="T183" s="322">
        <f t="shared" si="49"/>
        <v>85.182171498784214</v>
      </c>
      <c r="U183" s="322">
        <f t="shared" si="49"/>
        <v>83.715563065669627</v>
      </c>
      <c r="V183" s="322">
        <f t="shared" si="49"/>
        <v>83.550926020424441</v>
      </c>
      <c r="W183" s="322">
        <f t="shared" si="49"/>
        <v>84.499183387528959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0.46306623462088797</v>
      </c>
      <c r="C184" s="275">
        <f>IF(C$6=0,0,C$6/NMM!C$9*1000)</f>
        <v>0.44971453452641336</v>
      </c>
      <c r="D184" s="275">
        <f>IF(D$6=0,0,D$6/NMM!D$9*1000)</f>
        <v>0.45951822615435661</v>
      </c>
      <c r="E184" s="275">
        <f>IF(E$6=0,0,E$6/NMM!E$9*1000)</f>
        <v>0.45048217873783297</v>
      </c>
      <c r="F184" s="275">
        <f>IF(F$6=0,0,F$6/NMM!F$9*1000)</f>
        <v>0.45066237384079744</v>
      </c>
      <c r="G184" s="275">
        <f>IF(G$6=0,0,G$6/NMM!G$9*1000)</f>
        <v>0.43350329182633607</v>
      </c>
      <c r="H184" s="275">
        <f>IF(H$6=0,0,H$6/NMM!H$9*1000)</f>
        <v>0.42907985569178114</v>
      </c>
      <c r="I184" s="275">
        <f>IF(I$6=0,0,I$6/NMM!I$9*1000)</f>
        <v>0.42391835737600436</v>
      </c>
      <c r="J184" s="275">
        <f>IF(J$6=0,0,J$6/NMM!J$9*1000)</f>
        <v>0.43802246242705722</v>
      </c>
      <c r="K184" s="275">
        <f>IF(K$6=0,0,K$6/NMM!K$9*1000)</f>
        <v>0.44714100667374573</v>
      </c>
      <c r="L184" s="275">
        <f>IF(L$6=0,0,L$6/NMM!L$9*1000)</f>
        <v>0.44736799648848996</v>
      </c>
      <c r="M184" s="275">
        <f>IF(M$6=0,0,M$6/NMM!M$9*1000)</f>
        <v>0.42275301182865543</v>
      </c>
      <c r="N184" s="275">
        <f>IF(N$6=0,0,N$6/NMM!N$9*1000)</f>
        <v>0.42006818827640924</v>
      </c>
      <c r="O184" s="275">
        <f>IF(O$6=0,0,O$6/NMM!O$9*1000)</f>
        <v>0.43946876130542173</v>
      </c>
      <c r="P184" s="275">
        <f>IF(P$6=0,0,P$6/NMM!P$9*1000)</f>
        <v>0.45547964170087396</v>
      </c>
      <c r="Q184" s="275">
        <f>IF(Q$6=0,0,Q$6/NMM!Q$9*1000)</f>
        <v>0.43670565593326832</v>
      </c>
      <c r="R184" s="275">
        <f>IF(R$6=0,0,R$6/NMM!R$9*1000)</f>
        <v>0.42724419397577473</v>
      </c>
      <c r="S184" s="275">
        <f>IF(S$6=0,0,S$6/NMM!S$9*1000)</f>
        <v>0.43182418574333703</v>
      </c>
      <c r="T184" s="275">
        <f>IF(T$6=0,0,T$6/NMM!T$9*1000)</f>
        <v>0.4174072742092676</v>
      </c>
      <c r="U184" s="275">
        <f>IF(U$6=0,0,U$6/NMM!U$9*1000)</f>
        <v>0.41022064093111182</v>
      </c>
      <c r="V184" s="275">
        <f>IF(V$6=0,0,V$6/NMM!V$9*1000)</f>
        <v>0.40941389112539261</v>
      </c>
      <c r="W184" s="275">
        <f>IF(W$6=0,0,W$6/NMM!W$9*1000)</f>
        <v>0.41406051513019121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0.18515279800520287</v>
      </c>
      <c r="C185" s="276">
        <f>IF(C$7=0,0,C$7/NMM!C$9*1000)</f>
        <v>0.17981424285737999</v>
      </c>
      <c r="D185" s="276">
        <f>IF(D$7=0,0,D$7/NMM!D$9*1000)</f>
        <v>0.18373415927534109</v>
      </c>
      <c r="E185" s="276">
        <f>IF(E$7=0,0,E$7/NMM!E$9*1000)</f>
        <v>0.18012117837327474</v>
      </c>
      <c r="F185" s="276">
        <f>IF(F$7=0,0,F$7/NMM!F$9*1000)</f>
        <v>0.18019322773685664</v>
      </c>
      <c r="G185" s="276">
        <f>IF(G$7=0,0,G$7/NMM!G$9*1000)</f>
        <v>0.17333232575643198</v>
      </c>
      <c r="H185" s="276">
        <f>IF(H$7=0,0,H$7/NMM!H$9*1000)</f>
        <v>0.17156365528150372</v>
      </c>
      <c r="I185" s="276">
        <f>IF(I$7=0,0,I$7/NMM!I$9*1000)</f>
        <v>0.16949987739485298</v>
      </c>
      <c r="J185" s="276">
        <f>IF(J$7=0,0,J$7/NMM!J$9*1000)</f>
        <v>0.17513927478192379</v>
      </c>
      <c r="K185" s="276">
        <f>IF(K$7=0,0,K$7/NMM!K$9*1000)</f>
        <v>0.17878524128689005</v>
      </c>
      <c r="L185" s="276">
        <f>IF(L$7=0,0,L$7/NMM!L$9*1000)</f>
        <v>0.17887600108792159</v>
      </c>
      <c r="M185" s="276">
        <f>IF(M$7=0,0,M$7/NMM!M$9*1000)</f>
        <v>0.16903392463776792</v>
      </c>
      <c r="N185" s="276">
        <f>IF(N$7=0,0,N$7/NMM!N$9*1000)</f>
        <v>0.16796042249988138</v>
      </c>
      <c r="O185" s="276">
        <f>IF(O$7=0,0,O$7/NMM!O$9*1000)</f>
        <v>0.17571756415838899</v>
      </c>
      <c r="P185" s="276">
        <f>IF(P$7=0,0,P$7/NMM!P$9*1000)</f>
        <v>0.18211936822465086</v>
      </c>
      <c r="Q185" s="276">
        <f>IF(Q$7=0,0,Q$7/NMM!Q$9*1000)</f>
        <v>0.17461276175089691</v>
      </c>
      <c r="R185" s="276">
        <f>IF(R$7=0,0,R$7/NMM!R$9*1000)</f>
        <v>0.1708296827361121</v>
      </c>
      <c r="S185" s="276">
        <f>IF(S$7=0,0,S$7/NMM!S$9*1000)</f>
        <v>0.1726609505488024</v>
      </c>
      <c r="T185" s="276">
        <f>IF(T$7=0,0,T$7/NMM!T$9*1000)</f>
        <v>0.16689648035090124</v>
      </c>
      <c r="U185" s="276">
        <f>IF(U$7=0,0,U$7/NMM!U$9*1000)</f>
        <v>0.16402297077450725</v>
      </c>
      <c r="V185" s="276">
        <f>IF(V$7=0,0,V$7/NMM!V$9*1000)</f>
        <v>0.16370039924445084</v>
      </c>
      <c r="W185" s="276">
        <f>IF(W$7=0,0,W$7/NMM!W$9*1000)</f>
        <v>0.16555830934768043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0.38890942141149154</v>
      </c>
      <c r="C186" s="276">
        <f>IF(C$8=0,0,C$8/NMM!C$9*1000)</f>
        <v>0.42401650517258649</v>
      </c>
      <c r="D186" s="276">
        <f>IF(D$8=0,0,D$8/NMM!D$9*1000)</f>
        <v>0.43885352498329466</v>
      </c>
      <c r="E186" s="276">
        <f>IF(E$8=0,0,E$8/NMM!E$9*1000)</f>
        <v>0.47796777777222771</v>
      </c>
      <c r="F186" s="276">
        <f>IF(F$8=0,0,F$8/NMM!F$9*1000)</f>
        <v>0.44627190931980443</v>
      </c>
      <c r="G186" s="276">
        <f>IF(G$8=0,0,G$8/NMM!G$9*1000)</f>
        <v>0.50809157561294138</v>
      </c>
      <c r="H186" s="276">
        <f>IF(H$8=0,0,H$8/NMM!H$9*1000)</f>
        <v>0.53217649087510788</v>
      </c>
      <c r="I186" s="276">
        <f>IF(I$8=0,0,I$8/NMM!I$9*1000)</f>
        <v>0.57785130412555041</v>
      </c>
      <c r="J186" s="276">
        <f>IF(J$8=0,0,J$8/NMM!J$9*1000)</f>
        <v>0.61241031675256852</v>
      </c>
      <c r="K186" s="276">
        <f>IF(K$8=0,0,K$8/NMM!K$9*1000)</f>
        <v>0.58580022530183806</v>
      </c>
      <c r="L186" s="276">
        <f>IF(L$8=0,0,L$8/NMM!L$9*1000)</f>
        <v>0.63094769135299666</v>
      </c>
      <c r="M186" s="276">
        <f>IF(M$8=0,0,M$8/NMM!M$9*1000)</f>
        <v>0.75682381564662526</v>
      </c>
      <c r="N186" s="276">
        <f>IF(N$8=0,0,N$8/NMM!N$9*1000)</f>
        <v>0.71339782535831908</v>
      </c>
      <c r="O186" s="276">
        <f>IF(O$8=0,0,O$8/NMM!O$9*1000)</f>
        <v>0.48353716224579196</v>
      </c>
      <c r="P186" s="276">
        <f>IF(P$8=0,0,P$8/NMM!P$9*1000)</f>
        <v>0.35175130567888374</v>
      </c>
      <c r="Q186" s="276">
        <f>IF(Q$8=0,0,Q$8/NMM!Q$9*1000)</f>
        <v>0.41450233015952426</v>
      </c>
      <c r="R186" s="276">
        <f>IF(R$8=0,0,R$8/NMM!R$9*1000)</f>
        <v>0.47103198072430064</v>
      </c>
      <c r="S186" s="276">
        <f>IF(S$8=0,0,S$8/NMM!S$9*1000)</f>
        <v>0.59391938180205095</v>
      </c>
      <c r="T186" s="276">
        <f>IF(T$8=0,0,T$8/NMM!T$9*1000)</f>
        <v>0.60055006614834106</v>
      </c>
      <c r="U186" s="276">
        <f>IF(U$8=0,0,U$8/NMM!U$9*1000)</f>
        <v>0.68329790721787265</v>
      </c>
      <c r="V186" s="276">
        <f>IF(V$8=0,0,V$8/NMM!V$9*1000)</f>
        <v>0.56013194889333306</v>
      </c>
      <c r="W186" s="276">
        <f>IF(W$8=0,0,W$8/NMM!W$9*1000)</f>
        <v>0.58458687997345404</v>
      </c>
      <c r="DA186" s="77"/>
    </row>
    <row r="187" spans="1:105" ht="12" customHeight="1" x14ac:dyDescent="0.25">
      <c r="A187" s="202" t="s">
        <v>95</v>
      </c>
      <c r="B187" s="276">
        <f>IF(B$9=0,0,B$9/NMM!B$9*1000)</f>
        <v>9.2392159394720744E-2</v>
      </c>
      <c r="C187" s="276">
        <f>IF(C$9=0,0,C$9/NMM!C$9*1000)</f>
        <v>8.972819404572667E-2</v>
      </c>
      <c r="D187" s="276">
        <f>IF(D$9=0,0,D$9/NMM!D$9*1000)</f>
        <v>9.1684251671666897E-2</v>
      </c>
      <c r="E187" s="276">
        <f>IF(E$9=0,0,E$9/NMM!E$9*1000)</f>
        <v>8.9881356381991517E-2</v>
      </c>
      <c r="F187" s="276">
        <f>IF(F$9=0,0,F$9/NMM!F$9*1000)</f>
        <v>8.9917309369772755E-2</v>
      </c>
      <c r="G187" s="276">
        <f>IF(G$9=0,0,G$9/NMM!G$9*1000)</f>
        <v>8.6493685442959975E-2</v>
      </c>
      <c r="H187" s="276">
        <f>IF(H$9=0,0,H$9/NMM!H$9*1000)</f>
        <v>8.561111015273011E-2</v>
      </c>
      <c r="I187" s="276">
        <f>IF(I$9=0,0,I$9/NMM!I$9*1000)</f>
        <v>8.458127480855468E-2</v>
      </c>
      <c r="J187" s="276">
        <f>IF(J$9=0,0,J$9/NMM!J$9*1000)</f>
        <v>8.7395361918714262E-2</v>
      </c>
      <c r="K187" s="276">
        <f>IF(K$9=0,0,K$9/NMM!K$9*1000)</f>
        <v>8.9214717186924655E-2</v>
      </c>
      <c r="L187" s="276">
        <f>IF(L$9=0,0,L$9/NMM!L$9*1000)</f>
        <v>8.9260006775274792E-2</v>
      </c>
      <c r="M187" s="276">
        <f>IF(M$9=0,0,M$9/NMM!M$9*1000)</f>
        <v>8.4348762084648712E-2</v>
      </c>
      <c r="N187" s="276">
        <f>IF(N$9=0,0,N$9/NMM!N$9*1000)</f>
        <v>8.3813079223234915E-2</v>
      </c>
      <c r="O187" s="276">
        <f>IF(O$9=0,0,O$9/NMM!O$9*1000)</f>
        <v>8.7683931169745211E-2</v>
      </c>
      <c r="P187" s="276">
        <f>IF(P$9=0,0,P$9/NMM!P$9*1000)</f>
        <v>9.0878462973078902E-2</v>
      </c>
      <c r="Q187" s="276">
        <f>IF(Q$9=0,0,Q$9/NMM!Q$9*1000)</f>
        <v>8.7132629319422575E-2</v>
      </c>
      <c r="R187" s="276">
        <f>IF(R$9=0,0,R$9/NMM!R$9*1000)</f>
        <v>8.5244854232561618E-2</v>
      </c>
      <c r="S187" s="276">
        <f>IF(S$9=0,0,S$9/NMM!S$9*1000)</f>
        <v>8.6158665903070364E-2</v>
      </c>
      <c r="T187" s="276">
        <f>IF(T$9=0,0,T$9/NMM!T$9*1000)</f>
        <v>8.3282166843436228E-2</v>
      </c>
      <c r="U187" s="276">
        <f>IF(U$9=0,0,U$9/NMM!U$9*1000)</f>
        <v>8.184827139240991E-2</v>
      </c>
      <c r="V187" s="276">
        <f>IF(V$9=0,0,V$9/NMM!V$9*1000)</f>
        <v>8.1687306607960225E-2</v>
      </c>
      <c r="W187" s="276">
        <f>IF(W$9=0,0,W$9/NMM!W$9*1000)</f>
        <v>8.2614412912850141E-2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0.1958012210511729</v>
      </c>
      <c r="C188" s="277">
        <f>IF(C$10=0,0,C$10/NMM!C$9*1000)</f>
        <v>0.21347631321792987</v>
      </c>
      <c r="D188" s="277">
        <f>IF(D$10=0,0,D$10/NMM!D$9*1000)</f>
        <v>0.2209461929270749</v>
      </c>
      <c r="E188" s="277">
        <f>IF(E$10=0,0,E$10/NMM!E$9*1000)</f>
        <v>0.24063874351837075</v>
      </c>
      <c r="F188" s="277">
        <f>IF(F$10=0,0,F$10/NMM!F$9*1000)</f>
        <v>0.22468106956247194</v>
      </c>
      <c r="G188" s="277">
        <f>IF(G$10=0,0,G$10/NMM!G$9*1000)</f>
        <v>0.25580493923176717</v>
      </c>
      <c r="H188" s="277">
        <f>IF(H$10=0,0,H$10/NMM!H$9*1000)</f>
        <v>0.26793078539957327</v>
      </c>
      <c r="I188" s="277">
        <f>IF(I$10=0,0,I$10/NMM!I$9*1000)</f>
        <v>0.29092633066886225</v>
      </c>
      <c r="J188" s="277">
        <f>IF(J$10=0,0,J$10/NMM!J$9*1000)</f>
        <v>0.30832548969703477</v>
      </c>
      <c r="K188" s="277">
        <f>IF(K$10=0,0,K$10/NMM!K$9*1000)</f>
        <v>0.29492831258719132</v>
      </c>
      <c r="L188" s="277">
        <f>IF(L$10=0,0,L$10/NMM!L$9*1000)</f>
        <v>0.3176583584371992</v>
      </c>
      <c r="M188" s="277">
        <f>IF(M$10=0,0,M$10/NMM!M$9*1000)</f>
        <v>0.38103223801159986</v>
      </c>
      <c r="N188" s="277">
        <f>IF(N$10=0,0,N$10/NMM!N$9*1000)</f>
        <v>0.35217057532691159</v>
      </c>
      <c r="O188" s="277">
        <f>IF(O$10=0,0,O$10/NMM!O$9*1000)</f>
        <v>0.24128226985903778</v>
      </c>
      <c r="P188" s="277">
        <f>IF(P$10=0,0,P$10/NMM!P$9*1000)</f>
        <v>0.17602888651252946</v>
      </c>
      <c r="Q188" s="277">
        <f>IF(Q$10=0,0,Q$10/NMM!Q$9*1000)</f>
        <v>0.20997475855608386</v>
      </c>
      <c r="R188" s="277">
        <f>IF(R$10=0,0,R$10/NMM!R$9*1000)</f>
        <v>0.23592308017954025</v>
      </c>
      <c r="S188" s="277">
        <f>IF(S$10=0,0,S$10/NMM!S$9*1000)</f>
        <v>0.29823752069543541</v>
      </c>
      <c r="T188" s="277">
        <f>IF(T$10=0,0,T$10/NMM!T$9*1000)</f>
        <v>0.3037152036955153</v>
      </c>
      <c r="U188" s="277">
        <f>IF(U$10=0,0,U$10/NMM!U$9*1000)</f>
        <v>0.34256338446348622</v>
      </c>
      <c r="V188" s="277">
        <f>IF(V$10=0,0,V$10/NMM!V$9*1000)</f>
        <v>0.2852060101354672</v>
      </c>
      <c r="W188" s="277">
        <f>IF(W$10=0,0,W$10/NMM!W$9*1000)</f>
        <v>0.30450125167536096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1.5410032097359692</v>
      </c>
      <c r="C189" s="278">
        <f>IF(C$16=0,0,C$16/NMM!C$9*1000)</f>
        <v>1.680110481974241</v>
      </c>
      <c r="D189" s="278">
        <f>IF(D$16=0,0,D$16/NMM!D$9*1000)</f>
        <v>1.7389002512429708</v>
      </c>
      <c r="E189" s="278">
        <f>IF(E$16=0,0,E$16/NMM!E$9*1000)</f>
        <v>1.8938854117346096</v>
      </c>
      <c r="F189" s="278">
        <f>IF(F$16=0,0,F$16/NMM!F$9*1000)</f>
        <v>1.7682946383270566</v>
      </c>
      <c r="G189" s="278">
        <f>IF(G$16=0,0,G$16/NMM!G$9*1000)</f>
        <v>2.0132470589621292</v>
      </c>
      <c r="H189" s="278">
        <f>IF(H$16=0,0,H$16/NMM!H$9*1000)</f>
        <v>2.1086804161446682</v>
      </c>
      <c r="I189" s="278">
        <f>IF(I$16=0,0,I$16/NMM!I$9*1000)</f>
        <v>2.2896609477233847</v>
      </c>
      <c r="J189" s="278">
        <f>IF(J$16=0,0,J$16/NMM!J$9*1000)</f>
        <v>2.4265965590805436</v>
      </c>
      <c r="K189" s="278">
        <f>IF(K$16=0,0,K$16/NMM!K$9*1000)</f>
        <v>2.3211575183185129</v>
      </c>
      <c r="L189" s="278">
        <f>IF(L$16=0,0,L$16/NMM!L$9*1000)</f>
        <v>2.5000485049235119</v>
      </c>
      <c r="M189" s="278">
        <f>IF(M$16=0,0,M$16/NMM!M$9*1000)</f>
        <v>2.998816343618699</v>
      </c>
      <c r="N189" s="278">
        <f>IF(N$16=0,0,N$16/NMM!N$9*1000)</f>
        <v>2.8267464817537751</v>
      </c>
      <c r="O189" s="278">
        <f>IF(O$16=0,0,O$16/NMM!O$9*1000)</f>
        <v>1.9159533763492678</v>
      </c>
      <c r="P189" s="278">
        <f>IF(P$16=0,0,P$16/NMM!P$9*1000)</f>
        <v>1.3937689889658236</v>
      </c>
      <c r="Q189" s="278">
        <f>IF(Q$16=0,0,Q$16/NMM!Q$9*1000)</f>
        <v>1.6424117957868309</v>
      </c>
      <c r="R189" s="278">
        <f>IF(R$16=0,0,R$16/NMM!R$9*1000)</f>
        <v>1.8664032142755147</v>
      </c>
      <c r="S189" s="278">
        <f>IF(S$16=0,0,S$16/NMM!S$9*1000)</f>
        <v>2.3533286243353526</v>
      </c>
      <c r="T189" s="278">
        <f>IF(T$16=0,0,T$16/NMM!T$9*1000)</f>
        <v>2.3796018522332396</v>
      </c>
      <c r="U189" s="278">
        <f>IF(U$16=0,0,U$16/NMM!U$9*1000)</f>
        <v>2.7074794547456031</v>
      </c>
      <c r="V189" s="278">
        <f>IF(V$16=0,0,V$16/NMM!V$9*1000)</f>
        <v>2.2194502976748538</v>
      </c>
      <c r="W189" s="278">
        <f>IF(W$16=0,0,W$16/NMM!W$9*1000)</f>
        <v>2.3163497946105811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22.970163569317446</v>
      </c>
      <c r="C190" s="278">
        <f>IF(C$17=0,0,C$17/NMM!C$9*1000)</f>
        <v>22.186044610606867</v>
      </c>
      <c r="D190" s="278">
        <f>IF(D$17=0,0,D$17/NMM!D$9*1000)</f>
        <v>22.65498619106836</v>
      </c>
      <c r="E190" s="278">
        <f>IF(E$17=0,0,E$17/NMM!E$9*1000)</f>
        <v>22.083936707029281</v>
      </c>
      <c r="F190" s="278">
        <f>IF(F$17=0,0,F$17/NMM!F$9*1000)</f>
        <v>22.176627518642658</v>
      </c>
      <c r="G190" s="278">
        <f>IF(G$17=0,0,G$17/NMM!G$9*1000)</f>
        <v>21.124986873172805</v>
      </c>
      <c r="H190" s="278">
        <f>IF(H$17=0,0,H$17/NMM!H$9*1000)</f>
        <v>20.832455755881664</v>
      </c>
      <c r="I190" s="278">
        <f>IF(I$17=0,0,I$17/NMM!I$9*1000)</f>
        <v>20.44490582475952</v>
      </c>
      <c r="J190" s="278">
        <f>IF(J$17=0,0,J$17/NMM!J$9*1000)</f>
        <v>21.084800174979314</v>
      </c>
      <c r="K190" s="278">
        <f>IF(K$17=0,0,K$17/NMM!K$9*1000)</f>
        <v>21.627240424105128</v>
      </c>
      <c r="L190" s="278">
        <f>IF(L$17=0,0,L$17/NMM!L$9*1000)</f>
        <v>21.520271908888986</v>
      </c>
      <c r="M190" s="278">
        <f>IF(M$17=0,0,M$17/NMM!M$9*1000)</f>
        <v>19.91386063502889</v>
      </c>
      <c r="N190" s="278">
        <f>IF(N$17=0,0,N$17/NMM!N$9*1000)</f>
        <v>19.890744716253753</v>
      </c>
      <c r="O190" s="278">
        <f>IF(O$17=0,0,O$17/NMM!O$9*1000)</f>
        <v>21.499203159005834</v>
      </c>
      <c r="P190" s="278">
        <f>IF(P$17=0,0,P$17/NMM!P$9*1000)</f>
        <v>22.675069709788893</v>
      </c>
      <c r="Q190" s="278">
        <f>IF(Q$17=0,0,Q$17/NMM!Q$9*1000)</f>
        <v>21.536704343309637</v>
      </c>
      <c r="R190" s="278">
        <f>IF(R$17=0,0,R$17/NMM!R$9*1000)</f>
        <v>20.898456354381793</v>
      </c>
      <c r="S190" s="278">
        <f>IF(S$17=0,0,S$17/NMM!S$9*1000)</f>
        <v>20.812474870895649</v>
      </c>
      <c r="T190" s="278">
        <f>IF(T$17=0,0,T$17/NMM!T$9*1000)</f>
        <v>20.047504196902263</v>
      </c>
      <c r="U190" s="278">
        <f>IF(U$17=0,0,U$17/NMM!U$9*1000)</f>
        <v>19.458249995632329</v>
      </c>
      <c r="V190" s="278">
        <f>IF(V$17=0,0,V$17/NMM!V$9*1000)</f>
        <v>19.7391632215047</v>
      </c>
      <c r="W190" s="278">
        <f>IF(W$17=0,0,W$17/NMM!W$9*1000)</f>
        <v>19.913820524177282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66.693490813668944</v>
      </c>
      <c r="C191" s="278">
        <f>IF(C$25=0,0,C$25/NMM!C$9*1000)</f>
        <v>64.416814358502464</v>
      </c>
      <c r="D191" s="278">
        <f>IF(D$25=0,0,D$25/NMM!D$9*1000)</f>
        <v>65.778378497751021</v>
      </c>
      <c r="E191" s="278">
        <f>IF(E$25=0,0,E$25/NMM!E$9*1000)</f>
        <v>64.120345745699467</v>
      </c>
      <c r="F191" s="278">
        <f>IF(F$25=0,0,F$25/NMM!F$9*1000)</f>
        <v>64.389471987408257</v>
      </c>
      <c r="G191" s="278">
        <f>IF(G$25=0,0,G$25/NMM!G$9*1000)</f>
        <v>61.336050730033769</v>
      </c>
      <c r="H191" s="278">
        <f>IF(H$25=0,0,H$25/NMM!H$9*1000)</f>
        <v>60.486691459043215</v>
      </c>
      <c r="I191" s="278">
        <f>IF(I$25=0,0,I$25/NMM!I$9*1000)</f>
        <v>59.361446630327293</v>
      </c>
      <c r="J191" s="278">
        <f>IF(J$25=0,0,J$25/NMM!J$9*1000)</f>
        <v>61.219369315088194</v>
      </c>
      <c r="K191" s="278">
        <f>IF(K$25=0,0,K$25/NMM!K$9*1000)</f>
        <v>62.79433562574868</v>
      </c>
      <c r="L191" s="278">
        <f>IF(L$25=0,0,L$25/NMM!L$9*1000)</f>
        <v>62.483754307274801</v>
      </c>
      <c r="M191" s="278">
        <f>IF(M$25=0,0,M$25/NMM!M$9*1000)</f>
        <v>57.819565686551556</v>
      </c>
      <c r="N191" s="278">
        <f>IF(N$25=0,0,N$25/NMM!N$9*1000)</f>
        <v>57.752448997903386</v>
      </c>
      <c r="O191" s="278">
        <f>IF(O$25=0,0,O$25/NMM!O$9*1000)</f>
        <v>62.422581539717129</v>
      </c>
      <c r="P191" s="278">
        <f>IF(P$25=0,0,P$25/NMM!P$9*1000)</f>
        <v>65.836690662888714</v>
      </c>
      <c r="Q191" s="278">
        <f>IF(Q$25=0,0,Q$25/NMM!Q$9*1000)</f>
        <v>62.531465609406922</v>
      </c>
      <c r="R191" s="278">
        <f>IF(R$25=0,0,R$25/NMM!R$9*1000)</f>
        <v>60.67832310748495</v>
      </c>
      <c r="S191" s="278">
        <f>IF(S$25=0,0,S$25/NMM!S$9*1000)</f>
        <v>60.428677289259753</v>
      </c>
      <c r="T191" s="278">
        <f>IF(T$25=0,0,T$25/NMM!T$9*1000)</f>
        <v>58.207597562737803</v>
      </c>
      <c r="U191" s="278">
        <f>IF(U$25=0,0,U$25/NMM!U$9*1000)</f>
        <v>56.49670771466522</v>
      </c>
      <c r="V191" s="278">
        <f>IF(V$25=0,0,V$25/NMM!V$9*1000)</f>
        <v>57.312334629668207</v>
      </c>
      <c r="W191" s="278">
        <f>IF(W$25=0,0,W$25/NMM!W$9*1000)</f>
        <v>57.819449225355896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1.9700205727941686</v>
      </c>
      <c r="C192" s="279">
        <f>IF(C$33=0,0,C$33/NMM!C$9*1000)</f>
        <v>2.1355395351053188</v>
      </c>
      <c r="D192" s="279">
        <f>IF(D$33=0,0,D$33/NMM!D$9*1000)</f>
        <v>2.2089407300355504</v>
      </c>
      <c r="E192" s="279">
        <f>IF(E$33=0,0,E$33/NMM!E$9*1000)</f>
        <v>2.3946562682719152</v>
      </c>
      <c r="F192" s="279">
        <f>IF(F$33=0,0,F$33/NMM!F$9*1000)</f>
        <v>2.2425685548387926</v>
      </c>
      <c r="G192" s="279">
        <f>IF(G$33=0,0,G$33/NMM!G$9*1000)</f>
        <v>2.5354474080288094</v>
      </c>
      <c r="H192" s="279">
        <f>IF(H$33=0,0,H$33/NMM!H$9*1000)</f>
        <v>2.6500579404884554</v>
      </c>
      <c r="I192" s="279">
        <f>IF(I$33=0,0,I$33/NMM!I$9*1000)</f>
        <v>2.8681268485098732</v>
      </c>
      <c r="J192" s="279">
        <f>IF(J$33=0,0,J$33/NMM!J$9*1000)</f>
        <v>3.0371463135568169</v>
      </c>
      <c r="K192" s="279">
        <f>IF(K$33=0,0,K$33/NMM!K$9*1000)</f>
        <v>2.9114643522477475</v>
      </c>
      <c r="L192" s="279">
        <f>IF(L$33=0,0,L$33/NMM!L$9*1000)</f>
        <v>3.1282054761304607</v>
      </c>
      <c r="M192" s="279">
        <f>IF(M$33=0,0,M$33/NMM!M$9*1000)</f>
        <v>3.7268656941229001</v>
      </c>
      <c r="N192" s="279">
        <f>IF(N$33=0,0,N$33/NMM!N$9*1000)</f>
        <v>3.5178458608362875</v>
      </c>
      <c r="O192" s="279">
        <f>IF(O$33=0,0,O$33/NMM!O$9*1000)</f>
        <v>2.4189301929005889</v>
      </c>
      <c r="P192" s="279">
        <f>IF(P$33=0,0,P$33/NMM!P$9*1000)</f>
        <v>1.7899829852255649</v>
      </c>
      <c r="Q192" s="279">
        <f>IF(Q$33=0,0,Q$33/NMM!Q$9*1000)</f>
        <v>2.086968786630564</v>
      </c>
      <c r="R192" s="279">
        <f>IF(R$33=0,0,R$33/NMM!R$9*1000)</f>
        <v>2.3561792950160942</v>
      </c>
      <c r="S192" s="279">
        <f>IF(S$33=0,0,S$33/NMM!S$9*1000)</f>
        <v>2.9470137019294276</v>
      </c>
      <c r="T192" s="279">
        <f>IF(T$33=0,0,T$33/NMM!T$9*1000)</f>
        <v>2.9756166956634473</v>
      </c>
      <c r="U192" s="279">
        <f>IF(U$33=0,0,U$33/NMM!U$9*1000)</f>
        <v>3.3711727258470949</v>
      </c>
      <c r="V192" s="279">
        <f>IF(V$33=0,0,V$33/NMM!V$9*1000)</f>
        <v>2.7798383155700725</v>
      </c>
      <c r="W192" s="279">
        <f>IF(W$33=0,0,W$33/NMM!W$9*1000)</f>
        <v>2.8982424743456647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66.795053260009382</v>
      </c>
      <c r="C194" s="322">
        <f t="shared" si="50"/>
        <v>63.531939998538284</v>
      </c>
      <c r="D194" s="322">
        <f t="shared" si="50"/>
        <v>64.916924250646687</v>
      </c>
      <c r="E194" s="322">
        <f t="shared" si="50"/>
        <v>64.860416864487718</v>
      </c>
      <c r="F194" s="322">
        <f t="shared" si="50"/>
        <v>65.829074949873615</v>
      </c>
      <c r="G194" s="322">
        <f t="shared" si="50"/>
        <v>63.322616542066719</v>
      </c>
      <c r="H194" s="322">
        <f t="shared" si="50"/>
        <v>62.67647715757353</v>
      </c>
      <c r="I194" s="322">
        <f t="shared" si="50"/>
        <v>62.99815106721131</v>
      </c>
      <c r="J194" s="322">
        <f t="shared" si="50"/>
        <v>67.40020829647537</v>
      </c>
      <c r="K194" s="322">
        <f t="shared" si="50"/>
        <v>68.803313923081674</v>
      </c>
      <c r="L194" s="322">
        <f t="shared" si="50"/>
        <v>68.838241722698712</v>
      </c>
      <c r="M194" s="322">
        <f t="shared" si="50"/>
        <v>65.050638949613159</v>
      </c>
      <c r="N194" s="322">
        <f t="shared" si="50"/>
        <v>64.637514778792678</v>
      </c>
      <c r="O194" s="322">
        <f t="shared" si="50"/>
        <v>67.622755891788202</v>
      </c>
      <c r="P194" s="322">
        <f t="shared" si="50"/>
        <v>63.176007932794768</v>
      </c>
      <c r="Q194" s="322">
        <f t="shared" si="50"/>
        <v>60.572015645962445</v>
      </c>
      <c r="R194" s="322">
        <f t="shared" si="50"/>
        <v>59.259690481553008</v>
      </c>
      <c r="S194" s="322">
        <f t="shared" si="50"/>
        <v>59.894945210289293</v>
      </c>
      <c r="T194" s="322">
        <f t="shared" si="50"/>
        <v>53.954270912909436</v>
      </c>
      <c r="U194" s="322">
        <f t="shared" si="50"/>
        <v>54.82548332517711</v>
      </c>
      <c r="V194" s="322">
        <f t="shared" si="50"/>
        <v>54.717662207475058</v>
      </c>
      <c r="W194" s="322">
        <f t="shared" si="50"/>
        <v>55.338677781692525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0.4806271607394158</v>
      </c>
      <c r="C195" s="275">
        <f>IF(C$49=0,0,C$49/NMM!C$10*1000)</f>
        <v>0.45714726536577682</v>
      </c>
      <c r="D195" s="275">
        <f>IF(D$49=0,0,D$49/NMM!D$10*1000)</f>
        <v>0.46711298911733679</v>
      </c>
      <c r="E195" s="275">
        <f>IF(E$49=0,0,E$49/NMM!E$10*1000)</f>
        <v>0.46670638738199949</v>
      </c>
      <c r="F195" s="275">
        <f>IF(F$49=0,0,F$49/NMM!F$10*1000)</f>
        <v>0.47367641528942617</v>
      </c>
      <c r="G195" s="275">
        <f>IF(G$49=0,0,G$49/NMM!G$10*1000)</f>
        <v>0.4556410679208332</v>
      </c>
      <c r="H195" s="275">
        <f>IF(H$49=0,0,H$49/NMM!H$10*1000)</f>
        <v>0.45099173952508176</v>
      </c>
      <c r="I195" s="275">
        <f>IF(I$49=0,0,I$49/NMM!I$10*1000)</f>
        <v>0.45330636029934279</v>
      </c>
      <c r="J195" s="275">
        <f>IF(J$49=0,0,J$49/NMM!J$10*1000)</f>
        <v>0.48498158420063164</v>
      </c>
      <c r="K195" s="275">
        <f>IF(K$49=0,0,K$49/NMM!K$10*1000)</f>
        <v>0.49507770121288897</v>
      </c>
      <c r="L195" s="275">
        <f>IF(L$49=0,0,L$49/NMM!L$10*1000)</f>
        <v>0.49532902594952882</v>
      </c>
      <c r="M195" s="275">
        <f>IF(M$49=0,0,M$49/NMM!M$10*1000)</f>
        <v>0.46807513994823219</v>
      </c>
      <c r="N195" s="275">
        <f>IF(N$49=0,0,N$49/NMM!N$10*1000)</f>
        <v>0.46510248422958123</v>
      </c>
      <c r="O195" s="275">
        <f>IF(O$49=0,0,O$49/NMM!O$10*1000)</f>
        <v>0.48658293660105828</v>
      </c>
      <c r="P195" s="275">
        <f>IF(P$49=0,0,P$49/NMM!P$10*1000)</f>
        <v>0.45458613830866385</v>
      </c>
      <c r="Q195" s="275">
        <f>IF(Q$49=0,0,Q$49/NMM!Q$10*1000)</f>
        <v>0.43584898101455255</v>
      </c>
      <c r="R195" s="275">
        <f>IF(R$49=0,0,R$49/NMM!R$10*1000)</f>
        <v>0.42640607937840613</v>
      </c>
      <c r="S195" s="275">
        <f>IF(S$49=0,0,S$49/NMM!S$10*1000)</f>
        <v>0.430977086687309</v>
      </c>
      <c r="T195" s="275">
        <f>IF(T$49=0,0,T$49/NMM!T$10*1000)</f>
        <v>0.38823066638969367</v>
      </c>
      <c r="U195" s="275">
        <f>IF(U$49=0,0,U$49/NMM!U$10*1000)</f>
        <v>0.39449951906237624</v>
      </c>
      <c r="V195" s="275">
        <f>IF(V$49=0,0,V$49/NMM!V$10*1000)</f>
        <v>0.39372368679385877</v>
      </c>
      <c r="W195" s="275">
        <f>IF(W$49=0,0,W$49/NMM!W$10*1000)</f>
        <v>0.39819223555047384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0.53813035689317312</v>
      </c>
      <c r="C196" s="276">
        <f>IF(C$50=0,0,C$50/NMM!C$10*1000)</f>
        <v>0.51184127980940597</v>
      </c>
      <c r="D196" s="276">
        <f>IF(D$50=0,0,D$50/NMM!D$10*1000)</f>
        <v>0.52299932271084182</v>
      </c>
      <c r="E196" s="276">
        <f>IF(E$50=0,0,E$50/NMM!E$10*1000)</f>
        <v>0.52254407432951056</v>
      </c>
      <c r="F196" s="276">
        <f>IF(F$50=0,0,F$50/NMM!F$10*1000)</f>
        <v>0.53034801033597478</v>
      </c>
      <c r="G196" s="276">
        <f>IF(G$50=0,0,G$50/NMM!G$10*1000)</f>
        <v>0.51015487788540281</v>
      </c>
      <c r="H196" s="276">
        <f>IF(H$50=0,0,H$50/NMM!H$10*1000)</f>
        <v>0.50494929452829462</v>
      </c>
      <c r="I196" s="276">
        <f>IF(I$50=0,0,I$50/NMM!I$10*1000)</f>
        <v>0.50754084116791687</v>
      </c>
      <c r="J196" s="276">
        <f>IF(J$50=0,0,J$50/NMM!J$10*1000)</f>
        <v>0.54300575229871639</v>
      </c>
      <c r="K196" s="276">
        <f>IF(K$50=0,0,K$50/NMM!K$10*1000)</f>
        <v>0.55430978897172234</v>
      </c>
      <c r="L196" s="276">
        <f>IF(L$50=0,0,L$50/NMM!L$10*1000)</f>
        <v>0.55459118270322949</v>
      </c>
      <c r="M196" s="276">
        <f>IF(M$50=0,0,M$50/NMM!M$10*1000)</f>
        <v>0.52407658719422689</v>
      </c>
      <c r="N196" s="276">
        <f>IF(N$50=0,0,N$50/NMM!N$10*1000)</f>
        <v>0.52074827699149706</v>
      </c>
      <c r="O196" s="276">
        <f>IF(O$50=0,0,O$50/NMM!O$10*1000)</f>
        <v>0.54479869370766099</v>
      </c>
      <c r="P196" s="276">
        <f>IF(P$50=0,0,P$50/NMM!P$10*1000)</f>
        <v>0.50897373438152627</v>
      </c>
      <c r="Q196" s="276">
        <f>IF(Q$50=0,0,Q$50/NMM!Q$10*1000)</f>
        <v>0.48799482606029987</v>
      </c>
      <c r="R196" s="276">
        <f>IF(R$50=0,0,R$50/NMM!R$10*1000)</f>
        <v>0.47742215675932043</v>
      </c>
      <c r="S196" s="276">
        <f>IF(S$50=0,0,S$50/NMM!S$10*1000)</f>
        <v>0.48254004853788107</v>
      </c>
      <c r="T196" s="276">
        <f>IF(T$50=0,0,T$50/NMM!T$10*1000)</f>
        <v>0.43467936089952047</v>
      </c>
      <c r="U196" s="276">
        <f>IF(U$50=0,0,U$50/NMM!U$10*1000)</f>
        <v>0.44169823166177952</v>
      </c>
      <c r="V196" s="276">
        <f>IF(V$50=0,0,V$50/NMM!V$10*1000)</f>
        <v>0.44082957726675032</v>
      </c>
      <c r="W196" s="276">
        <f>IF(W$50=0,0,W$50/NMM!W$10*1000)</f>
        <v>0.44583275214661439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0.35039405923733674</v>
      </c>
      <c r="C197" s="276">
        <f>IF(C$51=0,0,C$51/NMM!C$10*1000)</f>
        <v>0.37257461342603743</v>
      </c>
      <c r="D197" s="276">
        <f>IF(D$51=0,0,D$51/NMM!D$10*1000)</f>
        <v>0.38519286117307244</v>
      </c>
      <c r="E197" s="276">
        <f>IF(E$51=0,0,E$51/NMM!E$10*1000)</f>
        <v>0.42463438013330812</v>
      </c>
      <c r="F197" s="276">
        <f>IF(F$51=0,0,F$51/NMM!F$10*1000)</f>
        <v>0.40369383575056061</v>
      </c>
      <c r="G197" s="276">
        <f>IF(G$51=0,0,G$51/NMM!G$10*1000)</f>
        <v>0.45836539866178494</v>
      </c>
      <c r="H197" s="276">
        <f>IF(H$51=0,0,H$51/NMM!H$10*1000)</f>
        <v>0.47799966721372983</v>
      </c>
      <c r="I197" s="276">
        <f>IF(I$51=0,0,I$51/NMM!I$10*1000)</f>
        <v>0.52273213214233272</v>
      </c>
      <c r="J197" s="276">
        <f>IF(J$51=0,0,J$51/NMM!J$10*1000)</f>
        <v>0.57287416186352591</v>
      </c>
      <c r="K197" s="276">
        <f>IF(K$51=0,0,K$51/NMM!K$10*1000)</f>
        <v>0.55525836175153254</v>
      </c>
      <c r="L197" s="276">
        <f>IF(L$51=0,0,L$51/NMM!L$10*1000)</f>
        <v>0.59323096232021844</v>
      </c>
      <c r="M197" s="276">
        <f>IF(M$51=0,0,M$51/NMM!M$10*1000)</f>
        <v>0.69744263846595356</v>
      </c>
      <c r="N197" s="276">
        <f>IF(N$51=0,0,N$51/NMM!N$10*1000)</f>
        <v>0.66305904927539749</v>
      </c>
      <c r="O197" s="276">
        <f>IF(O$51=0,0,O$51/NMM!O$10*1000)</f>
        <v>0.50035885729451057</v>
      </c>
      <c r="P197" s="276">
        <f>IF(P$51=0,0,P$51/NMM!P$10*1000)</f>
        <v>0.34732530570153936</v>
      </c>
      <c r="Q197" s="276">
        <f>IF(Q$51=0,0,Q$51/NMM!Q$10*1000)</f>
        <v>0.38885132950746559</v>
      </c>
      <c r="R197" s="276">
        <f>IF(R$51=0,0,R$51/NMM!R$10*1000)</f>
        <v>0.43393329672210251</v>
      </c>
      <c r="S197" s="276">
        <f>IF(S$51=0,0,S$51/NMM!S$10*1000)</f>
        <v>0.51899588465612523</v>
      </c>
      <c r="T197" s="276">
        <f>IF(T$51=0,0,T$51/NMM!T$10*1000)</f>
        <v>0.47641906858545313</v>
      </c>
      <c r="U197" s="276">
        <f>IF(U$51=0,0,U$51/NMM!U$10*1000)</f>
        <v>0.54797296379828708</v>
      </c>
      <c r="V197" s="276">
        <f>IF(V$51=0,0,V$51/NMM!V$10*1000)</f>
        <v>0.46278479382794246</v>
      </c>
      <c r="W197" s="276">
        <f>IF(W$51=0,0,W$51/NMM!W$10*1000)</f>
        <v>0.47499429015233996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0.39580334625919977</v>
      </c>
      <c r="C198" s="276">
        <f>IF(C$52=0,0,C$52/NMM!C$10*1000)</f>
        <v>0.37646731634277791</v>
      </c>
      <c r="D198" s="276">
        <f>IF(D$52=0,0,D$52/NMM!D$10*1000)</f>
        <v>0.38467423249519406</v>
      </c>
      <c r="E198" s="276">
        <f>IF(E$52=0,0,E$52/NMM!E$10*1000)</f>
        <v>0.38433939014630614</v>
      </c>
      <c r="F198" s="276">
        <f>IF(F$52=0,0,F$52/NMM!F$10*1000)</f>
        <v>0.39007930789260103</v>
      </c>
      <c r="G198" s="276">
        <f>IF(G$52=0,0,G$52/NMM!G$10*1000)</f>
        <v>0.37522694118811845</v>
      </c>
      <c r="H198" s="276">
        <f>IF(H$52=0,0,H$52/NMM!H$10*1000)</f>
        <v>0.37139815270669918</v>
      </c>
      <c r="I198" s="276">
        <f>IF(I$52=0,0,I$52/NMM!I$10*1000)</f>
        <v>0.37330427604430683</v>
      </c>
      <c r="J198" s="276">
        <f>IF(J$52=0,0,J$52/NMM!J$10*1000)</f>
        <v>0.39938927630594812</v>
      </c>
      <c r="K198" s="276">
        <f>IF(K$52=0,0,K$52/NMM!K$10*1000)</f>
        <v>0.40770357317491424</v>
      </c>
      <c r="L198" s="276">
        <f>IF(L$52=0,0,L$52/NMM!L$10*1000)</f>
        <v>0.407910542692839</v>
      </c>
      <c r="M198" s="276">
        <f>IF(M$52=0,0,M$52/NMM!M$10*1000)</f>
        <v>0.38546657747604929</v>
      </c>
      <c r="N198" s="276">
        <f>IF(N$52=0,0,N$52/NMM!N$10*1000)</f>
        <v>0.38301855294304415</v>
      </c>
      <c r="O198" s="276">
        <f>IF(O$52=0,0,O$52/NMM!O$10*1000)</f>
        <v>0.40070801292843516</v>
      </c>
      <c r="P198" s="276">
        <f>IF(P$52=0,0,P$52/NMM!P$10*1000)</f>
        <v>0.37435819155290795</v>
      </c>
      <c r="Q198" s="276">
        <f>IF(Q$52=0,0,Q$52/NMM!Q$10*1000)</f>
        <v>0.35892787432950185</v>
      </c>
      <c r="R198" s="276">
        <f>IF(R$52=0,0,R$52/NMM!R$10*1000)</f>
        <v>0.35115150967247072</v>
      </c>
      <c r="S198" s="276">
        <f>IF(S$52=0,0,S$52/NMM!S$10*1000)</f>
        <v>0.35491579961783232</v>
      </c>
      <c r="T198" s="276">
        <f>IF(T$52=0,0,T$52/NMM!T$10*1000)</f>
        <v>0.31971351065778009</v>
      </c>
      <c r="U198" s="276">
        <f>IF(U$52=0,0,U$52/NMM!U$10*1000)</f>
        <v>0.32487600056208871</v>
      </c>
      <c r="V198" s="276">
        <f>IF(V$52=0,0,V$52/NMM!V$10*1000)</f>
        <v>0.32423709158419672</v>
      </c>
      <c r="W198" s="276">
        <f>IF(W$52=0,0,W$52/NMM!W$10*1000)</f>
        <v>0.32791700544522295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0.28623655839795176</v>
      </c>
      <c r="C199" s="277">
        <f>IF(C$53=0,0,C$53/NMM!C$10*1000)</f>
        <v>0.30435583104815556</v>
      </c>
      <c r="D199" s="277">
        <f>IF(D$53=0,0,D$53/NMM!D$10*1000)</f>
        <v>0.31466366507931876</v>
      </c>
      <c r="E199" s="277">
        <f>IF(E$53=0,0,E$53/NMM!E$10*1000)</f>
        <v>0.34688340267914636</v>
      </c>
      <c r="F199" s="277">
        <f>IF(F$53=0,0,F$53/NMM!F$10*1000)</f>
        <v>0.32977709280578954</v>
      </c>
      <c r="G199" s="277">
        <f>IF(G$53=0,0,G$53/NMM!G$10*1000)</f>
        <v>0.37443823815741839</v>
      </c>
      <c r="H199" s="277">
        <f>IF(H$53=0,0,H$53/NMM!H$10*1000)</f>
        <v>0.39047745260415417</v>
      </c>
      <c r="I199" s="277">
        <f>IF(I$53=0,0,I$53/NMM!I$10*1000)</f>
        <v>0.42701935870179042</v>
      </c>
      <c r="J199" s="277">
        <f>IF(J$53=0,0,J$53/NMM!J$10*1000)</f>
        <v>0.46798033289673402</v>
      </c>
      <c r="K199" s="277">
        <f>IF(K$53=0,0,K$53/NMM!K$10*1000)</f>
        <v>0.45359000331050148</v>
      </c>
      <c r="L199" s="277">
        <f>IF(L$53=0,0,L$53/NMM!L$10*1000)</f>
        <v>0.48460978293763984</v>
      </c>
      <c r="M199" s="277">
        <f>IF(M$53=0,0,M$53/NMM!M$10*1000)</f>
        <v>0.56974019750506455</v>
      </c>
      <c r="N199" s="277">
        <f>IF(N$53=0,0,N$53/NMM!N$10*1000)</f>
        <v>0.5310983201437286</v>
      </c>
      <c r="O199" s="277">
        <f>IF(O$53=0,0,O$53/NMM!O$10*1000)</f>
        <v>0.40511523883674821</v>
      </c>
      <c r="P199" s="277">
        <f>IF(P$53=0,0,P$53/NMM!P$10*1000)</f>
        <v>0.28202401154180418</v>
      </c>
      <c r="Q199" s="277">
        <f>IF(Q$53=0,0,Q$53/NMM!Q$10*1000)</f>
        <v>0.3196135168637404</v>
      </c>
      <c r="R199" s="277">
        <f>IF(R$53=0,0,R$53/NMM!R$10*1000)</f>
        <v>0.35265045331396794</v>
      </c>
      <c r="S199" s="277">
        <f>IF(S$53=0,0,S$53/NMM!S$10*1000)</f>
        <v>0.42286343351729144</v>
      </c>
      <c r="T199" s="277">
        <f>IF(T$53=0,0,T$53/NMM!T$10*1000)</f>
        <v>0.39093799826352427</v>
      </c>
      <c r="U199" s="277">
        <f>IF(U$53=0,0,U$53/NMM!U$10*1000)</f>
        <v>0.44575006705058801</v>
      </c>
      <c r="V199" s="277">
        <f>IF(V$53=0,0,V$53/NMM!V$10*1000)</f>
        <v>0.38233921520746567</v>
      </c>
      <c r="W199" s="277">
        <f>IF(W$53=0,0,W$53/NMM!W$10*1000)</f>
        <v>0.40144850280946365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1.4942100677110317</v>
      </c>
      <c r="C200" s="278">
        <f>IF(C$59=0,0,C$59/NMM!C$10*1000)</f>
        <v>1.5887961672821944</v>
      </c>
      <c r="D200" s="278">
        <f>IF(D$59=0,0,D$59/NMM!D$10*1000)</f>
        <v>1.6426050499485545</v>
      </c>
      <c r="E200" s="278">
        <f>IF(E$59=0,0,E$59/NMM!E$10*1000)</f>
        <v>1.8107982974153494</v>
      </c>
      <c r="F200" s="278">
        <f>IF(F$59=0,0,F$59/NMM!F$10*1000)</f>
        <v>1.7215000590029867</v>
      </c>
      <c r="G200" s="278">
        <f>IF(G$59=0,0,G$59/NMM!G$10*1000)</f>
        <v>1.9546398556572324</v>
      </c>
      <c r="H200" s="278">
        <f>IF(H$59=0,0,H$59/NMM!H$10*1000)</f>
        <v>2.0383676500334107</v>
      </c>
      <c r="I200" s="278">
        <f>IF(I$59=0,0,I$59/NMM!I$10*1000)</f>
        <v>2.2291234510744768</v>
      </c>
      <c r="J200" s="278">
        <f>IF(J$59=0,0,J$59/NMM!J$10*1000)</f>
        <v>2.4429476402971724</v>
      </c>
      <c r="K200" s="278">
        <f>IF(K$59=0,0,K$59/NMM!K$10*1000)</f>
        <v>2.3678273430654868</v>
      </c>
      <c r="L200" s="278">
        <f>IF(L$59=0,0,L$59/NMM!L$10*1000)</f>
        <v>2.5297565783681546</v>
      </c>
      <c r="M200" s="278">
        <f>IF(M$59=0,0,M$59/NMM!M$10*1000)</f>
        <v>2.9741537693734048</v>
      </c>
      <c r="N200" s="278">
        <f>IF(N$59=0,0,N$59/NMM!N$10*1000)</f>
        <v>2.8275294080917273</v>
      </c>
      <c r="O200" s="278">
        <f>IF(O$59=0,0,O$59/NMM!O$10*1000)</f>
        <v>2.1337155192218478</v>
      </c>
      <c r="P200" s="278">
        <f>IF(P$59=0,0,P$59/NMM!P$10*1000)</f>
        <v>1.4811237658527954</v>
      </c>
      <c r="Q200" s="278">
        <f>IF(Q$59=0,0,Q$59/NMM!Q$10*1000)</f>
        <v>1.6582061141605187</v>
      </c>
      <c r="R200" s="278">
        <f>IF(R$59=0,0,R$59/NMM!R$10*1000)</f>
        <v>1.8504523224180116</v>
      </c>
      <c r="S200" s="278">
        <f>IF(S$59=0,0,S$59/NMM!S$10*1000)</f>
        <v>2.2131907077468589</v>
      </c>
      <c r="T200" s="278">
        <f>IF(T$59=0,0,T$59/NMM!T$10*1000)</f>
        <v>2.0316273919693288</v>
      </c>
      <c r="U200" s="278">
        <f>IF(U$59=0,0,U$59/NMM!U$10*1000)</f>
        <v>2.3367597074077509</v>
      </c>
      <c r="V200" s="278">
        <f>IF(V$59=0,0,V$59/NMM!V$10*1000)</f>
        <v>1.9734857937557244</v>
      </c>
      <c r="W200" s="278">
        <f>IF(W$59=0,0,W$59/NMM!W$10*1000)</f>
        <v>2.0255516089390753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10.700157074100515</v>
      </c>
      <c r="C201" s="278">
        <f>IF(C$60=0,0,C$60/NMM!C$10*1000)</f>
        <v>10.061123949302345</v>
      </c>
      <c r="D201" s="278">
        <f>IF(D$60=0,0,D$60/NMM!D$10*1000)</f>
        <v>10.284847549888262</v>
      </c>
      <c r="E201" s="278">
        <f>IF(E$60=0,0,E$60/NMM!E$10*1000)</f>
        <v>10.234982921897419</v>
      </c>
      <c r="F201" s="278">
        <f>IF(F$60=0,0,F$60/NMM!F$10*1000)</f>
        <v>10.446172610788462</v>
      </c>
      <c r="G201" s="278">
        <f>IF(G$60=0,0,G$60/NMM!G$10*1000)</f>
        <v>9.7044500623854244</v>
      </c>
      <c r="H201" s="278">
        <f>IF(H$60=0,0,H$60/NMM!H$10*1000)</f>
        <v>9.5803205242996352</v>
      </c>
      <c r="I201" s="278">
        <f>IF(I$60=0,0,I$60/NMM!I$10*1000)</f>
        <v>9.654430674890019</v>
      </c>
      <c r="J201" s="278">
        <f>IF(J$60=0,0,J$60/NMM!J$10*1000)</f>
        <v>10.285552284080534</v>
      </c>
      <c r="K201" s="278">
        <f>IF(K$60=0,0,K$60/NMM!K$10*1000)</f>
        <v>10.279529914419507</v>
      </c>
      <c r="L201" s="278">
        <f>IF(L$60=0,0,L$60/NMM!L$10*1000)</f>
        <v>10.303171527141622</v>
      </c>
      <c r="M201" s="278">
        <f>IF(M$60=0,0,M$60/NMM!M$10*1000)</f>
        <v>9.4802318324308033</v>
      </c>
      <c r="N201" s="278">
        <f>IF(N$60=0,0,N$60/NMM!N$10*1000)</f>
        <v>9.3669323821584012</v>
      </c>
      <c r="O201" s="278">
        <f>IF(O$60=0,0,O$60/NMM!O$10*1000)</f>
        <v>7.6435871393731425</v>
      </c>
      <c r="P201" s="278">
        <f>IF(P$60=0,0,P$60/NMM!P$10*1000)</f>
        <v>6.0797684666494245</v>
      </c>
      <c r="Q201" s="278">
        <f>IF(Q$60=0,0,Q$60/NMM!Q$10*1000)</f>
        <v>7.0330593668470547</v>
      </c>
      <c r="R201" s="278">
        <f>IF(R$60=0,0,R$60/NMM!R$10*1000)</f>
        <v>7.0771690296243071</v>
      </c>
      <c r="S201" s="278">
        <f>IF(S$60=0,0,S$60/NMM!S$10*1000)</f>
        <v>8.1344821138685095</v>
      </c>
      <c r="T201" s="278">
        <f>IF(T$60=0,0,T$60/NMM!T$10*1000)</f>
        <v>7.9020686457884883</v>
      </c>
      <c r="U201" s="278">
        <f>IF(U$60=0,0,U$60/NMM!U$10*1000)</f>
        <v>8.1847141610801906</v>
      </c>
      <c r="V201" s="278">
        <f>IF(V$60=0,0,V$60/NMM!V$10*1000)</f>
        <v>7.9601448287824352</v>
      </c>
      <c r="W201" s="278">
        <f>IF(W$60=0,0,W$60/NMM!W$10*1000)</f>
        <v>8.4099993421248538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46.265857474874203</v>
      </c>
      <c r="C202" s="278">
        <f>IF(C$79=0,0,C$79/NMM!C$10*1000)</f>
        <v>43.760555301785388</v>
      </c>
      <c r="D202" s="278">
        <f>IF(D$79=0,0,D$79/NMM!D$10*1000)</f>
        <v>44.658748742759194</v>
      </c>
      <c r="E202" s="278">
        <f>IF(E$79=0,0,E$79/NMM!E$10*1000)</f>
        <v>44.251433032086211</v>
      </c>
      <c r="F202" s="278">
        <f>IF(F$79=0,0,F$79/NMM!F$10*1000)</f>
        <v>45.117571658017255</v>
      </c>
      <c r="G202" s="278">
        <f>IF(G$79=0,0,G$79/NMM!G$10*1000)</f>
        <v>43.177082114124786</v>
      </c>
      <c r="H202" s="278">
        <f>IF(H$79=0,0,H$79/NMM!H$10*1000)</f>
        <v>42.511474095476288</v>
      </c>
      <c r="I202" s="278">
        <f>IF(I$79=0,0,I$79/NMM!I$10*1000)</f>
        <v>42.230802073325265</v>
      </c>
      <c r="J202" s="278">
        <f>IF(J$79=0,0,J$79/NMM!J$10*1000)</f>
        <v>45.101811520106544</v>
      </c>
      <c r="K202" s="278">
        <f>IF(K$79=0,0,K$79/NMM!K$10*1000)</f>
        <v>46.706955627759498</v>
      </c>
      <c r="L202" s="278">
        <f>IF(L$79=0,0,L$79/NMM!L$10*1000)</f>
        <v>46.291925200766364</v>
      </c>
      <c r="M202" s="278">
        <f>IF(M$79=0,0,M$79/NMM!M$10*1000)</f>
        <v>42.657892693966886</v>
      </c>
      <c r="N202" s="278">
        <f>IF(N$79=0,0,N$79/NMM!N$10*1000)</f>
        <v>42.806711047395119</v>
      </c>
      <c r="O202" s="278">
        <f>IF(O$79=0,0,O$79/NMM!O$10*1000)</f>
        <v>50.25701626444517</v>
      </c>
      <c r="P202" s="278">
        <f>IF(P$79=0,0,P$79/NMM!P$10*1000)</f>
        <v>49.919843922573996</v>
      </c>
      <c r="Q202" s="278">
        <f>IF(Q$79=0,0,Q$79/NMM!Q$10*1000)</f>
        <v>45.364703236883628</v>
      </c>
      <c r="R202" s="278">
        <f>IF(R$79=0,0,R$79/NMM!R$10*1000)</f>
        <v>43.49591307475832</v>
      </c>
      <c r="S202" s="278">
        <f>IF(S$79=0,0,S$79/NMM!S$10*1000)</f>
        <v>41.548966514410516</v>
      </c>
      <c r="T202" s="278">
        <f>IF(T$79=0,0,T$79/NMM!T$10*1000)</f>
        <v>36.428201500052346</v>
      </c>
      <c r="U202" s="278">
        <f>IF(U$79=0,0,U$79/NMM!U$10*1000)</f>
        <v>36.082729642583871</v>
      </c>
      <c r="V202" s="278">
        <f>IF(V$79=0,0,V$79/NMM!V$10*1000)</f>
        <v>37.246816795698379</v>
      </c>
      <c r="W202" s="278">
        <f>IF(W$79=0,0,W$79/NMM!W$10*1000)</f>
        <v>37.021213385506847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6.2836371617965572</v>
      </c>
      <c r="C203" s="279">
        <f>IF(C$89=0,0,C$89/NMM!C$10*1000)</f>
        <v>6.0990782741761986</v>
      </c>
      <c r="D203" s="279">
        <f>IF(D$89=0,0,D$89/NMM!D$10*1000)</f>
        <v>6.256079837474914</v>
      </c>
      <c r="E203" s="279">
        <f>IF(E$89=0,0,E$89/NMM!E$10*1000)</f>
        <v>6.4180949784184671</v>
      </c>
      <c r="F203" s="279">
        <f>IF(F$89=0,0,F$89/NMM!F$10*1000)</f>
        <v>6.416255959990556</v>
      </c>
      <c r="G203" s="279">
        <f>IF(G$89=0,0,G$89/NMM!G$10*1000)</f>
        <v>6.3126179860857174</v>
      </c>
      <c r="H203" s="279">
        <f>IF(H$89=0,0,H$89/NMM!H$10*1000)</f>
        <v>6.3504985811862342</v>
      </c>
      <c r="I203" s="279">
        <f>IF(I$89=0,0,I$89/NMM!I$10*1000)</f>
        <v>6.5998918995658578</v>
      </c>
      <c r="J203" s="279">
        <f>IF(J$89=0,0,J$89/NMM!J$10*1000)</f>
        <v>7.1016657444255538</v>
      </c>
      <c r="K203" s="279">
        <f>IF(K$89=0,0,K$89/NMM!K$10*1000)</f>
        <v>6.9830616094156204</v>
      </c>
      <c r="L203" s="279">
        <f>IF(L$89=0,0,L$89/NMM!L$10*1000)</f>
        <v>7.177716919819126</v>
      </c>
      <c r="M203" s="279">
        <f>IF(M$89=0,0,M$89/NMM!M$10*1000)</f>
        <v>7.293559513252533</v>
      </c>
      <c r="N203" s="279">
        <f>IF(N$89=0,0,N$89/NMM!N$10*1000)</f>
        <v>7.0733152575641851</v>
      </c>
      <c r="O203" s="279">
        <f>IF(O$89=0,0,O$89/NMM!O$10*1000)</f>
        <v>5.2508732293796241</v>
      </c>
      <c r="P203" s="279">
        <f>IF(P$89=0,0,P$89/NMM!P$10*1000)</f>
        <v>3.7280043962321106</v>
      </c>
      <c r="Q203" s="279">
        <f>IF(Q$89=0,0,Q$89/NMM!Q$10*1000)</f>
        <v>4.5248104002956859</v>
      </c>
      <c r="R203" s="279">
        <f>IF(R$89=0,0,R$89/NMM!R$10*1000)</f>
        <v>4.7945925589061051</v>
      </c>
      <c r="S203" s="279">
        <f>IF(S$89=0,0,S$89/NMM!S$10*1000)</f>
        <v>5.7880136212469679</v>
      </c>
      <c r="T203" s="279">
        <f>IF(T$89=0,0,T$89/NMM!T$10*1000)</f>
        <v>5.5823927703032981</v>
      </c>
      <c r="U203" s="279">
        <f>IF(U$89=0,0,U$89/NMM!U$10*1000)</f>
        <v>6.0664830319701819</v>
      </c>
      <c r="V203" s="279">
        <f>IF(V$89=0,0,V$89/NMM!V$10*1000)</f>
        <v>5.5333004245583046</v>
      </c>
      <c r="W203" s="279">
        <f>IF(W$89=0,0,W$89/NMM!W$10*1000)</f>
        <v>5.8335286590176318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0</v>
      </c>
      <c r="C205" s="322">
        <f t="shared" si="51"/>
        <v>0</v>
      </c>
      <c r="D205" s="322">
        <f t="shared" si="51"/>
        <v>0</v>
      </c>
      <c r="E205" s="322">
        <f t="shared" si="51"/>
        <v>0</v>
      </c>
      <c r="F205" s="322">
        <f t="shared" si="51"/>
        <v>0</v>
      </c>
      <c r="G205" s="322">
        <f t="shared" si="51"/>
        <v>0</v>
      </c>
      <c r="H205" s="322">
        <f t="shared" si="51"/>
        <v>0</v>
      </c>
      <c r="I205" s="322">
        <f t="shared" si="51"/>
        <v>0</v>
      </c>
      <c r="J205" s="322">
        <f t="shared" si="51"/>
        <v>0</v>
      </c>
      <c r="K205" s="322">
        <f t="shared" si="51"/>
        <v>0</v>
      </c>
      <c r="L205" s="322">
        <f t="shared" si="51"/>
        <v>0</v>
      </c>
      <c r="M205" s="322">
        <f t="shared" si="51"/>
        <v>0</v>
      </c>
      <c r="N205" s="322">
        <f t="shared" si="51"/>
        <v>0</v>
      </c>
      <c r="O205" s="322">
        <f t="shared" si="51"/>
        <v>0</v>
      </c>
      <c r="P205" s="322">
        <f t="shared" si="51"/>
        <v>0</v>
      </c>
      <c r="Q205" s="322">
        <f t="shared" si="51"/>
        <v>0</v>
      </c>
      <c r="R205" s="322">
        <f t="shared" si="51"/>
        <v>0</v>
      </c>
      <c r="S205" s="322">
        <f t="shared" si="51"/>
        <v>0</v>
      </c>
      <c r="T205" s="322">
        <f t="shared" si="51"/>
        <v>0</v>
      </c>
      <c r="U205" s="322">
        <f t="shared" si="51"/>
        <v>0</v>
      </c>
      <c r="V205" s="322">
        <f t="shared" si="51"/>
        <v>0</v>
      </c>
      <c r="W205" s="322">
        <f t="shared" si="51"/>
        <v>0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0</v>
      </c>
      <c r="C210" s="277">
        <f>IF(C$104=0,0,C$104/NMM!C$11*1000)</f>
        <v>0</v>
      </c>
      <c r="D210" s="277">
        <f>IF(D$104=0,0,D$104/NMM!D$11*1000)</f>
        <v>0</v>
      </c>
      <c r="E210" s="277">
        <f>IF(E$104=0,0,E$104/NMM!E$11*1000)</f>
        <v>0</v>
      </c>
      <c r="F210" s="277">
        <f>IF(F$104=0,0,F$104/NMM!F$11*1000)</f>
        <v>0</v>
      </c>
      <c r="G210" s="277">
        <f>IF(G$104=0,0,G$104/NMM!G$11*1000)</f>
        <v>0</v>
      </c>
      <c r="H210" s="277">
        <f>IF(H$104=0,0,H$104/NMM!H$11*1000)</f>
        <v>0</v>
      </c>
      <c r="I210" s="277">
        <f>IF(I$104=0,0,I$104/NMM!I$11*1000)</f>
        <v>0</v>
      </c>
      <c r="J210" s="277">
        <f>IF(J$104=0,0,J$104/NMM!J$11*1000)</f>
        <v>0</v>
      </c>
      <c r="K210" s="277">
        <f>IF(K$104=0,0,K$104/NMM!K$11*1000)</f>
        <v>0</v>
      </c>
      <c r="L210" s="277">
        <f>IF(L$104=0,0,L$104/NMM!L$11*1000)</f>
        <v>0</v>
      </c>
      <c r="M210" s="277">
        <f>IF(M$104=0,0,M$104/NMM!M$11*1000)</f>
        <v>0</v>
      </c>
      <c r="N210" s="277">
        <f>IF(N$104=0,0,N$104/NMM!N$11*1000)</f>
        <v>0</v>
      </c>
      <c r="O210" s="277">
        <f>IF(O$104=0,0,O$104/NMM!O$11*1000)</f>
        <v>0</v>
      </c>
      <c r="P210" s="277">
        <f>IF(P$104=0,0,P$104/NMM!P$11*1000)</f>
        <v>0</v>
      </c>
      <c r="Q210" s="277">
        <f>IF(Q$104=0,0,Q$104/NMM!Q$11*1000)</f>
        <v>0</v>
      </c>
      <c r="R210" s="277">
        <f>IF(R$104=0,0,R$104/NMM!R$11*1000)</f>
        <v>0</v>
      </c>
      <c r="S210" s="277">
        <f>IF(S$104=0,0,S$104/NMM!S$11*1000)</f>
        <v>0</v>
      </c>
      <c r="T210" s="277">
        <f>IF(T$104=0,0,T$104/NMM!T$11*1000)</f>
        <v>0</v>
      </c>
      <c r="U210" s="277">
        <f>IF(U$104=0,0,U$104/NMM!U$11*1000)</f>
        <v>0</v>
      </c>
      <c r="V210" s="277">
        <f>IF(V$104=0,0,V$104/NMM!V$11*1000)</f>
        <v>0</v>
      </c>
      <c r="W210" s="277">
        <f>IF(W$104=0,0,W$104/NMM!W$11*1000)</f>
        <v>0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0</v>
      </c>
      <c r="C211" s="278">
        <f>IF(C$110=0,0,C$110/NMM!C$11*1000)</f>
        <v>0</v>
      </c>
      <c r="D211" s="278">
        <f>IF(D$110=0,0,D$110/NMM!D$11*1000)</f>
        <v>0</v>
      </c>
      <c r="E211" s="278">
        <f>IF(E$110=0,0,E$110/NMM!E$11*1000)</f>
        <v>0</v>
      </c>
      <c r="F211" s="278">
        <f>IF(F$110=0,0,F$110/NMM!F$11*1000)</f>
        <v>0</v>
      </c>
      <c r="G211" s="278">
        <f>IF(G$110=0,0,G$110/NMM!G$11*1000)</f>
        <v>0</v>
      </c>
      <c r="H211" s="278">
        <f>IF(H$110=0,0,H$110/NMM!H$11*1000)</f>
        <v>0</v>
      </c>
      <c r="I211" s="278">
        <f>IF(I$110=0,0,I$110/NMM!I$11*1000)</f>
        <v>0</v>
      </c>
      <c r="J211" s="278">
        <f>IF(J$110=0,0,J$110/NMM!J$11*1000)</f>
        <v>0</v>
      </c>
      <c r="K211" s="278">
        <f>IF(K$110=0,0,K$110/NMM!K$11*1000)</f>
        <v>0</v>
      </c>
      <c r="L211" s="278">
        <f>IF(L$110=0,0,L$110/NMM!L$11*1000)</f>
        <v>0</v>
      </c>
      <c r="M211" s="278">
        <f>IF(M$110=0,0,M$110/NMM!M$11*1000)</f>
        <v>0</v>
      </c>
      <c r="N211" s="278">
        <f>IF(N$110=0,0,N$110/NMM!N$11*1000)</f>
        <v>0</v>
      </c>
      <c r="O211" s="278">
        <f>IF(O$110=0,0,O$110/NMM!O$11*1000)</f>
        <v>0</v>
      </c>
      <c r="P211" s="278">
        <f>IF(P$110=0,0,P$110/NMM!P$11*1000)</f>
        <v>0</v>
      </c>
      <c r="Q211" s="278">
        <f>IF(Q$110=0,0,Q$110/NMM!Q$11*1000)</f>
        <v>0</v>
      </c>
      <c r="R211" s="278">
        <f>IF(R$110=0,0,R$110/NMM!R$11*1000)</f>
        <v>0</v>
      </c>
      <c r="S211" s="278">
        <f>IF(S$110=0,0,S$110/NMM!S$11*1000)</f>
        <v>0</v>
      </c>
      <c r="T211" s="278">
        <f>IF(T$110=0,0,T$110/NMM!T$11*1000)</f>
        <v>0</v>
      </c>
      <c r="U211" s="278">
        <f>IF(U$110=0,0,U$110/NMM!U$11*1000)</f>
        <v>0</v>
      </c>
      <c r="V211" s="278">
        <f>IF(V$110=0,0,V$110/NMM!V$11*1000)</f>
        <v>0</v>
      </c>
      <c r="W211" s="278">
        <f>IF(W$110=0,0,W$110/NMM!W$11*1000)</f>
        <v>0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0</v>
      </c>
      <c r="C213" s="278">
        <f>IF(C$119=0,0,C$119/NMM!C$11*1000)</f>
        <v>0</v>
      </c>
      <c r="D213" s="278">
        <f>IF(D$119=0,0,D$119/NMM!D$11*1000)</f>
        <v>0</v>
      </c>
      <c r="E213" s="278">
        <f>IF(E$119=0,0,E$119/NMM!E$11*1000)</f>
        <v>0</v>
      </c>
      <c r="F213" s="278">
        <f>IF(F$119=0,0,F$119/NMM!F$11*1000)</f>
        <v>0</v>
      </c>
      <c r="G213" s="278">
        <f>IF(G$119=0,0,G$119/NMM!G$11*1000)</f>
        <v>0</v>
      </c>
      <c r="H213" s="278">
        <f>IF(H$119=0,0,H$119/NMM!H$11*1000)</f>
        <v>0</v>
      </c>
      <c r="I213" s="278">
        <f>IF(I$119=0,0,I$119/NMM!I$11*1000)</f>
        <v>0</v>
      </c>
      <c r="J213" s="278">
        <f>IF(J$119=0,0,J$119/NMM!J$11*1000)</f>
        <v>0</v>
      </c>
      <c r="K213" s="278">
        <f>IF(K$119=0,0,K$119/NMM!K$11*1000)</f>
        <v>0</v>
      </c>
      <c r="L213" s="278">
        <f>IF(L$119=0,0,L$119/NMM!L$11*1000)</f>
        <v>0</v>
      </c>
      <c r="M213" s="278">
        <f>IF(M$119=0,0,M$119/NMM!M$11*1000)</f>
        <v>0</v>
      </c>
      <c r="N213" s="278">
        <f>IF(N$119=0,0,N$119/NMM!N$11*1000)</f>
        <v>0</v>
      </c>
      <c r="O213" s="278">
        <f>IF(O$119=0,0,O$119/NMM!O$11*1000)</f>
        <v>0</v>
      </c>
      <c r="P213" s="278">
        <f>IF(P$119=0,0,P$119/NMM!P$11*1000)</f>
        <v>0</v>
      </c>
      <c r="Q213" s="278">
        <f>IF(Q$119=0,0,Q$119/NMM!Q$11*1000)</f>
        <v>0</v>
      </c>
      <c r="R213" s="278">
        <f>IF(R$119=0,0,R$119/NMM!R$11*1000)</f>
        <v>0</v>
      </c>
      <c r="S213" s="278">
        <f>IF(S$119=0,0,S$119/NMM!S$11*1000)</f>
        <v>0</v>
      </c>
      <c r="T213" s="278">
        <f>IF(T$119=0,0,T$119/NMM!T$11*1000)</f>
        <v>0</v>
      </c>
      <c r="U213" s="278">
        <f>IF(U$119=0,0,U$119/NMM!U$11*1000)</f>
        <v>0</v>
      </c>
      <c r="V213" s="278">
        <f>IF(V$119=0,0,V$119/NMM!V$11*1000)</f>
        <v>0</v>
      </c>
      <c r="W213" s="278">
        <f>IF(W$119=0,0,W$119/NMM!W$11*1000)</f>
        <v>0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CY: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60.731381741961137</v>
      </c>
      <c r="C5" s="225">
        <v>57.951158043307288</v>
      </c>
      <c r="D5" s="225">
        <v>62.182553247616312</v>
      </c>
      <c r="E5" s="225">
        <v>69.767234865183639</v>
      </c>
      <c r="F5" s="225">
        <v>72.570028334128338</v>
      </c>
      <c r="G5" s="225">
        <v>64.446331969863337</v>
      </c>
      <c r="H5" s="225">
        <v>63.177342875865328</v>
      </c>
      <c r="I5" s="225">
        <v>76.681441438104144</v>
      </c>
      <c r="J5" s="225">
        <v>81.994671058651178</v>
      </c>
      <c r="K5" s="225">
        <v>64.500960846887651</v>
      </c>
      <c r="L5" s="225">
        <v>58.168433314446432</v>
      </c>
      <c r="M5" s="225">
        <v>49.963299267854453</v>
      </c>
      <c r="N5" s="225">
        <v>41.983961688135693</v>
      </c>
      <c r="O5" s="225">
        <v>36.309461415746668</v>
      </c>
      <c r="P5" s="225">
        <v>32.279735269591527</v>
      </c>
      <c r="Q5" s="225">
        <v>33.409016230093243</v>
      </c>
      <c r="R5" s="225">
        <v>42.353505509390438</v>
      </c>
      <c r="S5" s="225">
        <v>55.88130777747751</v>
      </c>
      <c r="T5" s="225">
        <v>56.099389996475622</v>
      </c>
      <c r="U5" s="225">
        <v>64.128909862025523</v>
      </c>
      <c r="V5" s="225">
        <v>62.087718084337283</v>
      </c>
      <c r="W5" s="225">
        <v>61.383746027451167</v>
      </c>
      <c r="DA5" s="89" t="s">
        <v>1581</v>
      </c>
    </row>
    <row r="6" spans="1:105" ht="12" customHeight="1" x14ac:dyDescent="0.25">
      <c r="A6" s="55" t="s">
        <v>92</v>
      </c>
      <c r="B6" s="261">
        <v>0.25290135339109471</v>
      </c>
      <c r="C6" s="261">
        <v>0.2405144863898161</v>
      </c>
      <c r="D6" s="261">
        <v>0.25814427334573831</v>
      </c>
      <c r="E6" s="261">
        <v>0.28909652913270528</v>
      </c>
      <c r="F6" s="261">
        <v>0.30090353402574571</v>
      </c>
      <c r="G6" s="261">
        <v>0.2664350247888872</v>
      </c>
      <c r="H6" s="261">
        <v>0.26063634691394127</v>
      </c>
      <c r="I6" s="261">
        <v>0.31587958437400471</v>
      </c>
      <c r="J6" s="261">
        <v>0.33811939166581412</v>
      </c>
      <c r="K6" s="261">
        <v>0.26707382225927528</v>
      </c>
      <c r="L6" s="261">
        <v>0.2397848039103907</v>
      </c>
      <c r="M6" s="261">
        <v>0.20579069960641541</v>
      </c>
      <c r="N6" s="261">
        <v>0.1738196686295613</v>
      </c>
      <c r="O6" s="261">
        <v>0.15153951309782729</v>
      </c>
      <c r="P6" s="261">
        <v>0.13496030292759059</v>
      </c>
      <c r="Q6" s="261">
        <v>0.1388159527436614</v>
      </c>
      <c r="R6" s="261">
        <v>0.17550308011972021</v>
      </c>
      <c r="S6" s="261">
        <v>0.2297730433502202</v>
      </c>
      <c r="T6" s="261">
        <v>0.22860654925570251</v>
      </c>
      <c r="U6" s="261">
        <v>0.25957550615686892</v>
      </c>
      <c r="V6" s="261">
        <v>0.25223484587604361</v>
      </c>
      <c r="W6" s="261">
        <v>0.24541269102198071</v>
      </c>
      <c r="DA6" s="67" t="s">
        <v>1582</v>
      </c>
    </row>
    <row r="7" spans="1:105" ht="12" customHeight="1" x14ac:dyDescent="0.25">
      <c r="A7" s="202" t="s">
        <v>93</v>
      </c>
      <c r="B7" s="226">
        <v>2.6194445409646591E-2</v>
      </c>
      <c r="C7" s="226">
        <v>2.491146646504688E-2</v>
      </c>
      <c r="D7" s="226">
        <v>2.673748473584062E-2</v>
      </c>
      <c r="E7" s="226">
        <v>2.9943387605262248E-2</v>
      </c>
      <c r="F7" s="226">
        <v>3.1166306901561532E-2</v>
      </c>
      <c r="G7" s="226">
        <v>2.759620547090395E-2</v>
      </c>
      <c r="H7" s="226">
        <v>2.6995603105567839E-2</v>
      </c>
      <c r="I7" s="226">
        <v>3.2717462433311278E-2</v>
      </c>
      <c r="J7" s="226">
        <v>3.5020966982476233E-2</v>
      </c>
      <c r="K7" s="226">
        <v>2.7662369393087589E-2</v>
      </c>
      <c r="L7" s="226">
        <v>2.4835889060587021E-2</v>
      </c>
      <c r="M7" s="226">
        <v>2.131492447301012E-2</v>
      </c>
      <c r="N7" s="226">
        <v>1.800350120704507E-2</v>
      </c>
      <c r="O7" s="226">
        <v>1.5695817558978861E-2</v>
      </c>
      <c r="P7" s="226">
        <v>1.397861355862013E-2</v>
      </c>
      <c r="Q7" s="226">
        <v>1.4377965350421721E-2</v>
      </c>
      <c r="R7" s="226">
        <v>1.8177861801757841E-2</v>
      </c>
      <c r="S7" s="226">
        <v>2.379891352869935E-2</v>
      </c>
      <c r="T7" s="226">
        <v>2.367809303695502E-2</v>
      </c>
      <c r="U7" s="226">
        <v>2.688572573667734E-2</v>
      </c>
      <c r="V7" s="226">
        <v>2.6125411399017438E-2</v>
      </c>
      <c r="W7" s="226">
        <v>2.5418801645828201E-2</v>
      </c>
      <c r="DA7" s="174" t="s">
        <v>1583</v>
      </c>
    </row>
    <row r="8" spans="1:105" ht="12" customHeight="1" x14ac:dyDescent="0.25">
      <c r="A8" s="202" t="s">
        <v>94</v>
      </c>
      <c r="B8" s="226">
        <v>0.30160157065909188</v>
      </c>
      <c r="C8" s="226">
        <v>0.32200615538877359</v>
      </c>
      <c r="D8" s="226">
        <v>0.35007124609013052</v>
      </c>
      <c r="E8" s="226">
        <v>0.43555296891904882</v>
      </c>
      <c r="F8" s="226">
        <v>0.42310936244493053</v>
      </c>
      <c r="G8" s="226">
        <v>0.44342278559191778</v>
      </c>
      <c r="H8" s="226">
        <v>0.45901791456938751</v>
      </c>
      <c r="I8" s="226">
        <v>0.61140998644476563</v>
      </c>
      <c r="J8" s="226">
        <v>0.67126389854533441</v>
      </c>
      <c r="K8" s="226">
        <v>0.49683645236875601</v>
      </c>
      <c r="L8" s="226">
        <v>0.48020557275852538</v>
      </c>
      <c r="M8" s="226">
        <v>0.52313155739623407</v>
      </c>
      <c r="N8" s="226">
        <v>0.41916788479227918</v>
      </c>
      <c r="O8" s="226">
        <v>0.2367580919468365</v>
      </c>
      <c r="P8" s="226">
        <v>0.14799596956165059</v>
      </c>
      <c r="Q8" s="226">
        <v>0.18709174850929819</v>
      </c>
      <c r="R8" s="226">
        <v>0.27474896419138328</v>
      </c>
      <c r="S8" s="226">
        <v>0.44874198830322459</v>
      </c>
      <c r="T8" s="226">
        <v>0.46704095964601339</v>
      </c>
      <c r="U8" s="226">
        <v>0.61395054226873713</v>
      </c>
      <c r="V8" s="226">
        <v>0.49001564970599021</v>
      </c>
      <c r="W8" s="226">
        <v>0.49199349387823038</v>
      </c>
      <c r="DA8" s="174" t="s">
        <v>1584</v>
      </c>
    </row>
    <row r="9" spans="1:105" ht="12" customHeight="1" x14ac:dyDescent="0.25">
      <c r="A9" s="202" t="s">
        <v>95</v>
      </c>
      <c r="B9" s="226">
        <v>4.9874182776934541E-2</v>
      </c>
      <c r="C9" s="226">
        <v>4.7431392888420243E-2</v>
      </c>
      <c r="D9" s="226">
        <v>5.0908128798165857E-2</v>
      </c>
      <c r="E9" s="226">
        <v>5.701216280896991E-2</v>
      </c>
      <c r="F9" s="226">
        <v>5.9340599221775529E-2</v>
      </c>
      <c r="G9" s="226">
        <v>5.2543131724363312E-2</v>
      </c>
      <c r="H9" s="226">
        <v>5.1399585767326138E-2</v>
      </c>
      <c r="I9" s="226">
        <v>6.2293996909571207E-2</v>
      </c>
      <c r="J9" s="226">
        <v>6.6679865940806535E-2</v>
      </c>
      <c r="K9" s="226">
        <v>5.2669107727925109E-2</v>
      </c>
      <c r="L9" s="226">
        <v>4.7287493629440361E-2</v>
      </c>
      <c r="M9" s="226">
        <v>4.0583582603813E-2</v>
      </c>
      <c r="N9" s="226">
        <v>3.4278637924292733E-2</v>
      </c>
      <c r="O9" s="226">
        <v>2.9884811895335789E-2</v>
      </c>
      <c r="P9" s="226">
        <v>2.661525818500473E-2</v>
      </c>
      <c r="Q9" s="226">
        <v>2.7375623367207589E-2</v>
      </c>
      <c r="R9" s="226">
        <v>3.4610620221829647E-2</v>
      </c>
      <c r="S9" s="226">
        <v>4.5313093851022897E-2</v>
      </c>
      <c r="T9" s="226">
        <v>4.508305182515749E-2</v>
      </c>
      <c r="U9" s="226">
        <v>5.1190379430127823E-2</v>
      </c>
      <c r="V9" s="226">
        <v>4.9742742129495789E-2</v>
      </c>
      <c r="W9" s="226">
        <v>4.839735827305628E-2</v>
      </c>
      <c r="DA9" s="174" t="s">
        <v>1585</v>
      </c>
    </row>
    <row r="10" spans="1:105" ht="12" customHeight="1" x14ac:dyDescent="0.25">
      <c r="A10" s="56" t="s">
        <v>96</v>
      </c>
      <c r="B10" s="262">
        <v>0.18879332692819581</v>
      </c>
      <c r="C10" s="262">
        <v>0.2015659707419748</v>
      </c>
      <c r="D10" s="262">
        <v>0.21913385618922851</v>
      </c>
      <c r="E10" s="262">
        <v>0.27264279120292267</v>
      </c>
      <c r="F10" s="262">
        <v>0.26485347545068638</v>
      </c>
      <c r="G10" s="262">
        <v>0.27756905491149392</v>
      </c>
      <c r="H10" s="262">
        <v>0.28733112702901192</v>
      </c>
      <c r="I10" s="262">
        <v>0.38272388703341381</v>
      </c>
      <c r="J10" s="262">
        <v>0.42019059906160461</v>
      </c>
      <c r="K10" s="262">
        <v>0.31100437102140782</v>
      </c>
      <c r="L10" s="262">
        <v>0.30059395079549078</v>
      </c>
      <c r="M10" s="262">
        <v>0.32746429975856689</v>
      </c>
      <c r="N10" s="262">
        <v>0.2438841612813297</v>
      </c>
      <c r="O10" s="262">
        <v>0.14436639755399799</v>
      </c>
      <c r="P10" s="262">
        <v>9.0499700731945298E-2</v>
      </c>
      <c r="Q10" s="262">
        <v>0.11296885798799899</v>
      </c>
      <c r="R10" s="262">
        <v>0.1651778074663664</v>
      </c>
      <c r="S10" s="262">
        <v>0.27281587976497901</v>
      </c>
      <c r="T10" s="262">
        <v>0.28601618377648957</v>
      </c>
      <c r="U10" s="262">
        <v>0.37170532101556347</v>
      </c>
      <c r="V10" s="262">
        <v>0.29765435970462301</v>
      </c>
      <c r="W10" s="262">
        <v>0.29276670406089839</v>
      </c>
      <c r="DA10" s="68" t="s">
        <v>1586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3.5019249272151158E-2</v>
      </c>
      <c r="O11" s="228">
        <v>6.5952000798402558E-3</v>
      </c>
      <c r="P11" s="228">
        <v>4.1436300626473436E-3</v>
      </c>
      <c r="Q11" s="228">
        <v>1.273164542312554E-2</v>
      </c>
      <c r="R11" s="228">
        <v>1.5480971784607811E-2</v>
      </c>
      <c r="S11" s="228">
        <v>1.9227299098942122E-2</v>
      </c>
      <c r="T11" s="228">
        <v>2.0015825318904081E-2</v>
      </c>
      <c r="U11" s="228">
        <v>2.8736979972304611E-2</v>
      </c>
      <c r="V11" s="228">
        <v>3.2854306151771151E-2</v>
      </c>
      <c r="W11" s="228">
        <v>6.764107806852776E-2</v>
      </c>
      <c r="DA11" s="69" t="s">
        <v>1587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0.18879332692819581</v>
      </c>
      <c r="C15" s="228">
        <v>0.2015659707419748</v>
      </c>
      <c r="D15" s="228">
        <v>0.21913385618922851</v>
      </c>
      <c r="E15" s="228">
        <v>0.27264279120292267</v>
      </c>
      <c r="F15" s="228">
        <v>0.26485347545068638</v>
      </c>
      <c r="G15" s="228">
        <v>0.27756905491149392</v>
      </c>
      <c r="H15" s="228">
        <v>0.28733112702901192</v>
      </c>
      <c r="I15" s="228">
        <v>0.38272388703341381</v>
      </c>
      <c r="J15" s="228">
        <v>0.42019059906160461</v>
      </c>
      <c r="K15" s="228">
        <v>0.31100437102140782</v>
      </c>
      <c r="L15" s="228">
        <v>0.30059395079549078</v>
      </c>
      <c r="M15" s="228">
        <v>0.32746429975856689</v>
      </c>
      <c r="N15" s="228">
        <v>0.20886491200917859</v>
      </c>
      <c r="O15" s="228">
        <v>0.1377711974741577</v>
      </c>
      <c r="P15" s="228">
        <v>8.6356070669297957E-2</v>
      </c>
      <c r="Q15" s="228">
        <v>0.1002372125648734</v>
      </c>
      <c r="R15" s="228">
        <v>0.14969683568175859</v>
      </c>
      <c r="S15" s="228">
        <v>0.25358858066603679</v>
      </c>
      <c r="T15" s="228">
        <v>0.26600035845758557</v>
      </c>
      <c r="U15" s="228">
        <v>0.34296834104325891</v>
      </c>
      <c r="V15" s="228">
        <v>0.2648000535528518</v>
      </c>
      <c r="W15" s="228">
        <v>0.22512562599237071</v>
      </c>
      <c r="DA15" s="69" t="s">
        <v>1591</v>
      </c>
    </row>
    <row r="16" spans="1:105" ht="12" customHeight="1" x14ac:dyDescent="0.25">
      <c r="A16" s="57" t="s">
        <v>1452</v>
      </c>
      <c r="B16" s="263">
        <v>1.175340482795783</v>
      </c>
      <c r="C16" s="263">
        <v>1.25485709278897</v>
      </c>
      <c r="D16" s="263">
        <v>1.3642266732674651</v>
      </c>
      <c r="E16" s="263">
        <v>1.697348709603014</v>
      </c>
      <c r="F16" s="263">
        <v>1.648856009750524</v>
      </c>
      <c r="G16" s="263">
        <v>1.7280173633092619</v>
      </c>
      <c r="H16" s="263">
        <v>1.7887915376001511</v>
      </c>
      <c r="I16" s="263">
        <v>2.38266301824543</v>
      </c>
      <c r="J16" s="263">
        <v>2.6159135473848041</v>
      </c>
      <c r="K16" s="263">
        <v>1.9361702743176159</v>
      </c>
      <c r="L16" s="263">
        <v>1.8713597826889059</v>
      </c>
      <c r="M16" s="263">
        <v>2.038642225543279</v>
      </c>
      <c r="N16" s="263">
        <v>1.6334960822903559</v>
      </c>
      <c r="O16" s="263">
        <v>0.92264562643521741</v>
      </c>
      <c r="P16" s="263">
        <v>0.57673988214416749</v>
      </c>
      <c r="Q16" s="263">
        <v>0.72909602406739682</v>
      </c>
      <c r="R16" s="263">
        <v>1.0706959500066759</v>
      </c>
      <c r="S16" s="263">
        <v>1.748746281494713</v>
      </c>
      <c r="T16" s="263">
        <v>1.820057321970064</v>
      </c>
      <c r="U16" s="263">
        <v>2.3925635572319859</v>
      </c>
      <c r="V16" s="263">
        <v>1.9095896252938369</v>
      </c>
      <c r="W16" s="263">
        <v>1.917297278537206</v>
      </c>
      <c r="DA16" s="70" t="s">
        <v>1592</v>
      </c>
    </row>
    <row r="17" spans="1:105" ht="12" customHeight="1" x14ac:dyDescent="0.25">
      <c r="A17" s="57" t="s">
        <v>1454</v>
      </c>
      <c r="B17" s="263">
        <v>11.26708285615333</v>
      </c>
      <c r="C17" s="263">
        <v>10.659875774973701</v>
      </c>
      <c r="D17" s="263">
        <v>11.441977835944259</v>
      </c>
      <c r="E17" s="263">
        <v>12.68737679669648</v>
      </c>
      <c r="F17" s="263">
        <v>13.253036622546899</v>
      </c>
      <c r="G17" s="263">
        <v>11.72390988158968</v>
      </c>
      <c r="H17" s="263">
        <v>11.40900910932822</v>
      </c>
      <c r="I17" s="263">
        <v>13.67227873990926</v>
      </c>
      <c r="J17" s="263">
        <v>14.633610900302349</v>
      </c>
      <c r="K17" s="263">
        <v>11.68429198417801</v>
      </c>
      <c r="L17" s="263">
        <v>10.3722456054864</v>
      </c>
      <c r="M17" s="263">
        <v>8.816158413977206</v>
      </c>
      <c r="N17" s="263">
        <v>7.569926926693352</v>
      </c>
      <c r="O17" s="263">
        <v>6.8590770165674559</v>
      </c>
      <c r="P17" s="263">
        <v>6.175903968234266</v>
      </c>
      <c r="Q17" s="263">
        <v>6.2136991716085923</v>
      </c>
      <c r="R17" s="263">
        <v>7.7561617848210211</v>
      </c>
      <c r="S17" s="263">
        <v>9.8433915537279013</v>
      </c>
      <c r="T17" s="263">
        <v>9.5327168472400388</v>
      </c>
      <c r="U17" s="263">
        <v>10.56732629410976</v>
      </c>
      <c r="V17" s="263">
        <v>10.42879564953985</v>
      </c>
      <c r="W17" s="263">
        <v>9.7936409055288252</v>
      </c>
      <c r="DA17" s="70" t="s">
        <v>1593</v>
      </c>
    </row>
    <row r="18" spans="1:105" ht="12" customHeight="1" x14ac:dyDescent="0.25">
      <c r="A18" s="18" t="s">
        <v>30</v>
      </c>
      <c r="B18" s="232">
        <v>1.4302335336083889</v>
      </c>
      <c r="C18" s="232">
        <v>1.553848698754696</v>
      </c>
      <c r="D18" s="232">
        <v>1.605059646438149</v>
      </c>
      <c r="E18" s="232">
        <v>1.799099151153333</v>
      </c>
      <c r="F18" s="232">
        <v>1.9587346991097681</v>
      </c>
      <c r="G18" s="232">
        <v>1.6953252775414049</v>
      </c>
      <c r="H18" s="232">
        <v>1.8794188073629701</v>
      </c>
      <c r="I18" s="232">
        <v>2.014478529683442</v>
      </c>
      <c r="J18" s="232">
        <v>1.768960038522418</v>
      </c>
      <c r="K18" s="232">
        <v>0.76387138672066646</v>
      </c>
      <c r="L18" s="232">
        <v>0.93620496690679822</v>
      </c>
      <c r="M18" s="232">
        <v>0.49423791701208269</v>
      </c>
      <c r="N18" s="232">
        <v>7.7425193613950456E-3</v>
      </c>
      <c r="O18" s="232">
        <v>2.0195159730350479E-3</v>
      </c>
      <c r="P18" s="232">
        <v>1.3378211636113619E-2</v>
      </c>
      <c r="Q18" s="232">
        <v>5.1248087832555363E-2</v>
      </c>
      <c r="R18" s="232">
        <v>0</v>
      </c>
      <c r="S18" s="232">
        <v>0.12081083984560349</v>
      </c>
      <c r="T18" s="232">
        <v>0.73184646008684329</v>
      </c>
      <c r="U18" s="232">
        <v>1.2303406993640389</v>
      </c>
      <c r="V18" s="232">
        <v>0.72068284423932982</v>
      </c>
      <c r="W18" s="232">
        <v>2.3714504349274792</v>
      </c>
      <c r="DA18" s="71" t="s">
        <v>1594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7.3162911872232117E-2</v>
      </c>
      <c r="M19" s="232">
        <v>8.6870160155855497E-2</v>
      </c>
      <c r="N19" s="232">
        <v>8.2051329478299212E-2</v>
      </c>
      <c r="O19" s="232">
        <v>2.1401815449942931E-2</v>
      </c>
      <c r="P19" s="232">
        <v>7.910625703089539E-3</v>
      </c>
      <c r="Q19" s="232">
        <v>1.826329764097798E-2</v>
      </c>
      <c r="R19" s="232">
        <v>2.6319282375758469E-2</v>
      </c>
      <c r="S19" s="232">
        <v>1.998797293702045E-2</v>
      </c>
      <c r="T19" s="232">
        <v>2.7629214643420792E-2</v>
      </c>
      <c r="U19" s="232">
        <v>4.0707300136584218E-2</v>
      </c>
      <c r="V19" s="232">
        <v>4.817799187310462E-2</v>
      </c>
      <c r="W19" s="232">
        <v>5.0632538699494842E-2</v>
      </c>
      <c r="DA19" s="71" t="s">
        <v>1595</v>
      </c>
    </row>
    <row r="20" spans="1:105" ht="12" customHeight="1" x14ac:dyDescent="0.25">
      <c r="A20" s="18" t="s">
        <v>160</v>
      </c>
      <c r="B20" s="297">
        <v>0</v>
      </c>
      <c r="C20" s="297">
        <v>0</v>
      </c>
      <c r="D20" s="297">
        <v>0</v>
      </c>
      <c r="E20" s="297">
        <v>0</v>
      </c>
      <c r="F20" s="297">
        <v>0</v>
      </c>
      <c r="G20" s="297">
        <v>0</v>
      </c>
      <c r="H20" s="297">
        <v>0</v>
      </c>
      <c r="I20" s="297">
        <v>0</v>
      </c>
      <c r="J20" s="297">
        <v>0</v>
      </c>
      <c r="K20" s="297">
        <v>0</v>
      </c>
      <c r="L20" s="297">
        <v>0</v>
      </c>
      <c r="M20" s="297">
        <v>0</v>
      </c>
      <c r="N20" s="297">
        <v>0.2067294662421395</v>
      </c>
      <c r="O20" s="297">
        <v>1.7872624386206879E-2</v>
      </c>
      <c r="P20" s="297">
        <v>6.6122661642099541E-3</v>
      </c>
      <c r="Q20" s="297">
        <v>3.0382955168496671E-2</v>
      </c>
      <c r="R20" s="297">
        <v>4.400572688904783E-2</v>
      </c>
      <c r="S20" s="297">
        <v>7.1842442103874124E-2</v>
      </c>
      <c r="T20" s="297">
        <v>7.9363869916645402E-2</v>
      </c>
      <c r="U20" s="297">
        <v>0.1420839312464999</v>
      </c>
      <c r="V20" s="297">
        <v>0.1255670126315242</v>
      </c>
      <c r="W20" s="297">
        <v>0.32407935547562883</v>
      </c>
      <c r="DA20" s="122" t="s">
        <v>1596</v>
      </c>
    </row>
    <row r="21" spans="1:105" ht="12" customHeight="1" x14ac:dyDescent="0.25">
      <c r="A21" s="18" t="s">
        <v>70</v>
      </c>
      <c r="B21" s="297">
        <v>3.087758989590363</v>
      </c>
      <c r="C21" s="297">
        <v>2.4648185179281419</v>
      </c>
      <c r="D21" s="297">
        <v>2.6364164334528408</v>
      </c>
      <c r="E21" s="297">
        <v>3.2213460123402329</v>
      </c>
      <c r="F21" s="297">
        <v>3.400856442497544</v>
      </c>
      <c r="G21" s="297">
        <v>1.7550011384081221</v>
      </c>
      <c r="H21" s="297">
        <v>1.69153738720317</v>
      </c>
      <c r="I21" s="297">
        <v>2.2947589358035558</v>
      </c>
      <c r="J21" s="297">
        <v>2.4053044491475211</v>
      </c>
      <c r="K21" s="297">
        <v>1.5854661212217489</v>
      </c>
      <c r="L21" s="297">
        <v>1.4000330147115101</v>
      </c>
      <c r="M21" s="297">
        <v>0.99973380117478572</v>
      </c>
      <c r="N21" s="297">
        <v>0.81945883674946451</v>
      </c>
      <c r="O21" s="297">
        <v>0.13097640718683731</v>
      </c>
      <c r="P21" s="297">
        <v>4.2440733753664847E-2</v>
      </c>
      <c r="Q21" s="297">
        <v>0.11249491219371451</v>
      </c>
      <c r="R21" s="297">
        <v>0.20150078894849249</v>
      </c>
      <c r="S21" s="297">
        <v>0.50043761710219437</v>
      </c>
      <c r="T21" s="297">
        <v>0.77992354041891021</v>
      </c>
      <c r="U21" s="297">
        <v>1.0967936227632229</v>
      </c>
      <c r="V21" s="297">
        <v>0.69221793453533376</v>
      </c>
      <c r="W21" s="297">
        <v>0.74483910131534847</v>
      </c>
      <c r="DA21" s="122" t="s">
        <v>1597</v>
      </c>
    </row>
    <row r="22" spans="1:105" ht="12" customHeight="1" x14ac:dyDescent="0.25">
      <c r="A22" s="18" t="s">
        <v>34</v>
      </c>
      <c r="B22" s="297">
        <v>6.697282548141354</v>
      </c>
      <c r="C22" s="297">
        <v>6.5263349691597279</v>
      </c>
      <c r="D22" s="297">
        <v>7.0785744202350784</v>
      </c>
      <c r="E22" s="297">
        <v>7.3446127925049707</v>
      </c>
      <c r="F22" s="297">
        <v>7.6185839385859193</v>
      </c>
      <c r="G22" s="297">
        <v>8.029461521381668</v>
      </c>
      <c r="H22" s="297">
        <v>7.651239300468375</v>
      </c>
      <c r="I22" s="297">
        <v>8.6829904952382204</v>
      </c>
      <c r="J22" s="297">
        <v>9.5868475822427524</v>
      </c>
      <c r="K22" s="297">
        <v>8.431516334209384</v>
      </c>
      <c r="L22" s="297">
        <v>6.9353658924032828</v>
      </c>
      <c r="M22" s="297">
        <v>6.6840891395648816</v>
      </c>
      <c r="N22" s="297">
        <v>6.2062856648531302</v>
      </c>
      <c r="O22" s="297">
        <v>6.4035759040794433</v>
      </c>
      <c r="P22" s="297">
        <v>5.5618608794787923</v>
      </c>
      <c r="Q22" s="297">
        <v>5.0061907095238452</v>
      </c>
      <c r="R22" s="297">
        <v>5.9906324353830751</v>
      </c>
      <c r="S22" s="297">
        <v>6.3904443006339413</v>
      </c>
      <c r="T22" s="297">
        <v>4.3645978680219457</v>
      </c>
      <c r="U22" s="297">
        <v>3.7232289184245499</v>
      </c>
      <c r="V22" s="297">
        <v>3.9227947555031588</v>
      </c>
      <c r="W22" s="297">
        <v>0.75603544416445867</v>
      </c>
      <c r="DA22" s="122" t="s">
        <v>1598</v>
      </c>
    </row>
    <row r="23" spans="1:105" ht="12" customHeight="1" x14ac:dyDescent="0.25">
      <c r="A23" s="18" t="s">
        <v>162</v>
      </c>
      <c r="B23" s="297">
        <v>0</v>
      </c>
      <c r="C23" s="297">
        <v>0</v>
      </c>
      <c r="D23" s="297">
        <v>0</v>
      </c>
      <c r="E23" s="297">
        <v>0</v>
      </c>
      <c r="F23" s="297">
        <v>0</v>
      </c>
      <c r="G23" s="297">
        <v>0</v>
      </c>
      <c r="H23" s="297">
        <v>0</v>
      </c>
      <c r="I23" s="297">
        <v>0</v>
      </c>
      <c r="J23" s="297">
        <v>0</v>
      </c>
      <c r="K23" s="297">
        <v>0</v>
      </c>
      <c r="L23" s="297">
        <v>0</v>
      </c>
      <c r="M23" s="297">
        <v>0</v>
      </c>
      <c r="N23" s="297">
        <v>0</v>
      </c>
      <c r="O23" s="297">
        <v>0</v>
      </c>
      <c r="P23" s="297">
        <v>0</v>
      </c>
      <c r="Q23" s="297">
        <v>0</v>
      </c>
      <c r="R23" s="297">
        <v>0</v>
      </c>
      <c r="S23" s="297">
        <v>0</v>
      </c>
      <c r="T23" s="297">
        <v>0</v>
      </c>
      <c r="U23" s="297">
        <v>0</v>
      </c>
      <c r="V23" s="297">
        <v>0</v>
      </c>
      <c r="W23" s="297">
        <v>0</v>
      </c>
      <c r="DA23" s="122" t="s">
        <v>1599</v>
      </c>
    </row>
    <row r="24" spans="1:105" ht="12" customHeight="1" x14ac:dyDescent="0.25">
      <c r="A24" s="18" t="s">
        <v>73</v>
      </c>
      <c r="B24" s="297">
        <v>5.1807784813223748E-2</v>
      </c>
      <c r="C24" s="297">
        <v>0.1148735891311314</v>
      </c>
      <c r="D24" s="297">
        <v>0.12192733581819561</v>
      </c>
      <c r="E24" s="297">
        <v>0.32231884069793809</v>
      </c>
      <c r="F24" s="297">
        <v>0.27486154235366578</v>
      </c>
      <c r="G24" s="297">
        <v>0.2441219442584843</v>
      </c>
      <c r="H24" s="297">
        <v>0.18681361429370749</v>
      </c>
      <c r="I24" s="297">
        <v>0.68005077918404644</v>
      </c>
      <c r="J24" s="297">
        <v>0.87249883038965903</v>
      </c>
      <c r="K24" s="297">
        <v>0.90343814202620742</v>
      </c>
      <c r="L24" s="297">
        <v>1.027478819592575</v>
      </c>
      <c r="M24" s="297">
        <v>0.55122739606959992</v>
      </c>
      <c r="N24" s="297">
        <v>0.24765911000892329</v>
      </c>
      <c r="O24" s="297">
        <v>0.28323074949199029</v>
      </c>
      <c r="P24" s="297">
        <v>0.54370125149839577</v>
      </c>
      <c r="Q24" s="297">
        <v>0.99511920924900243</v>
      </c>
      <c r="R24" s="297">
        <v>1.493703551224647</v>
      </c>
      <c r="S24" s="297">
        <v>2.7398683811052669</v>
      </c>
      <c r="T24" s="297">
        <v>3.5493558941522729</v>
      </c>
      <c r="U24" s="297">
        <v>4.3341718221748611</v>
      </c>
      <c r="V24" s="297">
        <v>4.9193551107574027</v>
      </c>
      <c r="W24" s="297">
        <v>5.5466040309464146</v>
      </c>
      <c r="DA24" s="122" t="s">
        <v>1600</v>
      </c>
    </row>
    <row r="25" spans="1:105" ht="12" customHeight="1" x14ac:dyDescent="0.25">
      <c r="A25" s="57" t="s">
        <v>1463</v>
      </c>
      <c r="B25" s="263">
        <v>45.895966914378519</v>
      </c>
      <c r="C25" s="263">
        <v>43.528132639410437</v>
      </c>
      <c r="D25" s="263">
        <v>46.654682426121113</v>
      </c>
      <c r="E25" s="263">
        <v>52.046971859868528</v>
      </c>
      <c r="F25" s="263">
        <v>54.396235533497041</v>
      </c>
      <c r="G25" s="263">
        <v>47.642498110213381</v>
      </c>
      <c r="H25" s="263">
        <v>46.53375705643618</v>
      </c>
      <c r="I25" s="263">
        <v>56.086156854398247</v>
      </c>
      <c r="J25" s="263">
        <v>59.773941420130797</v>
      </c>
      <c r="K25" s="263">
        <v>47.174324274431378</v>
      </c>
      <c r="L25" s="263">
        <v>42.371765033815748</v>
      </c>
      <c r="M25" s="263">
        <v>35.325179242572233</v>
      </c>
      <c r="N25" s="263">
        <v>29.753200591895379</v>
      </c>
      <c r="O25" s="263">
        <v>26.726851460087541</v>
      </c>
      <c r="P25" s="263">
        <v>24.33754318414266</v>
      </c>
      <c r="Q25" s="263">
        <v>25.014225918315521</v>
      </c>
      <c r="R25" s="263">
        <v>31.439909762645229</v>
      </c>
      <c r="S25" s="263">
        <v>40.967997567460984</v>
      </c>
      <c r="T25" s="263">
        <v>41.304938873299903</v>
      </c>
      <c r="U25" s="263">
        <v>46.713788911034307</v>
      </c>
      <c r="V25" s="263">
        <v>46.121363648777717</v>
      </c>
      <c r="W25" s="263">
        <v>46.049205115405393</v>
      </c>
      <c r="DA25" s="70" t="s">
        <v>1601</v>
      </c>
    </row>
    <row r="26" spans="1:105" ht="12" customHeight="1" x14ac:dyDescent="0.25">
      <c r="A26" s="18" t="s">
        <v>30</v>
      </c>
      <c r="B26" s="232">
        <v>6.9222897965939874</v>
      </c>
      <c r="C26" s="232">
        <v>7.5205836949601386</v>
      </c>
      <c r="D26" s="232">
        <v>7.7684432313875256</v>
      </c>
      <c r="E26" s="232">
        <v>8.707588938758315</v>
      </c>
      <c r="F26" s="232">
        <v>9.4802204697814805</v>
      </c>
      <c r="G26" s="232">
        <v>8.2053263294874235</v>
      </c>
      <c r="H26" s="232">
        <v>9.0963338000560103</v>
      </c>
      <c r="I26" s="232">
        <v>9.7500190310204058</v>
      </c>
      <c r="J26" s="232">
        <v>8.5617164872034852</v>
      </c>
      <c r="K26" s="232">
        <v>3.6971158778985829</v>
      </c>
      <c r="L26" s="232">
        <v>4.5312055252887209</v>
      </c>
      <c r="M26" s="232">
        <v>2.3920975208789792</v>
      </c>
      <c r="N26" s="232">
        <v>3.7473574430951243E-2</v>
      </c>
      <c r="O26" s="232">
        <v>9.7744001141752412E-3</v>
      </c>
      <c r="P26" s="232">
        <v>6.4750165430466841E-2</v>
      </c>
      <c r="Q26" s="232">
        <v>0.24803929369718269</v>
      </c>
      <c r="R26" s="232">
        <v>0</v>
      </c>
      <c r="S26" s="232">
        <v>0.58472104333288244</v>
      </c>
      <c r="T26" s="232">
        <v>3.54211613997838</v>
      </c>
      <c r="U26" s="232">
        <v>5.9548141400759347</v>
      </c>
      <c r="V26" s="232">
        <v>3.4880845554445101</v>
      </c>
      <c r="W26" s="232">
        <v>11.47775294249371</v>
      </c>
      <c r="DA26" s="71" t="s">
        <v>1602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0.29318794526301112</v>
      </c>
      <c r="M27" s="297">
        <v>0.34811741508104832</v>
      </c>
      <c r="N27" s="297">
        <v>0.32880676944422088</v>
      </c>
      <c r="O27" s="297">
        <v>8.5764141094122101E-2</v>
      </c>
      <c r="P27" s="297">
        <v>3.1700489172490687E-2</v>
      </c>
      <c r="Q27" s="297">
        <v>7.3187063938024877E-2</v>
      </c>
      <c r="R27" s="297">
        <v>0.10547005474606171</v>
      </c>
      <c r="S27" s="297">
        <v>8.0098407313417275E-2</v>
      </c>
      <c r="T27" s="297">
        <v>0.1107193858642699</v>
      </c>
      <c r="U27" s="297">
        <v>0.16312759264000171</v>
      </c>
      <c r="V27" s="297">
        <v>0.19306512114828231</v>
      </c>
      <c r="W27" s="297">
        <v>0.20290130073935631</v>
      </c>
      <c r="DA27" s="122" t="s">
        <v>1603</v>
      </c>
    </row>
    <row r="28" spans="1:105" ht="12" customHeight="1" x14ac:dyDescent="0.25">
      <c r="A28" s="18" t="s">
        <v>160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0.87236132863991245</v>
      </c>
      <c r="O28" s="297">
        <v>7.5419274471359335E-2</v>
      </c>
      <c r="P28" s="297">
        <v>2.790257915905715E-2</v>
      </c>
      <c r="Q28" s="297">
        <v>0.12821063015637929</v>
      </c>
      <c r="R28" s="297">
        <v>0.18569628739683619</v>
      </c>
      <c r="S28" s="297">
        <v>0.30316224090214627</v>
      </c>
      <c r="T28" s="297">
        <v>0.33490131941518753</v>
      </c>
      <c r="U28" s="297">
        <v>0.59956874698935947</v>
      </c>
      <c r="V28" s="297">
        <v>0.52987030810730473</v>
      </c>
      <c r="W28" s="297">
        <v>1.3675568474420881</v>
      </c>
      <c r="DA28" s="122" t="s">
        <v>1604</v>
      </c>
    </row>
    <row r="29" spans="1:105" ht="12" customHeight="1" x14ac:dyDescent="0.25">
      <c r="A29" s="18" t="s">
        <v>70</v>
      </c>
      <c r="B29" s="297">
        <v>12.963136454517739</v>
      </c>
      <c r="C29" s="297">
        <v>10.347886247353641</v>
      </c>
      <c r="D29" s="297">
        <v>11.068294544036331</v>
      </c>
      <c r="E29" s="297">
        <v>13.523966108094131</v>
      </c>
      <c r="F29" s="297">
        <v>14.2775929970396</v>
      </c>
      <c r="G29" s="297">
        <v>7.367906404520463</v>
      </c>
      <c r="H29" s="297">
        <v>7.1014706919020671</v>
      </c>
      <c r="I29" s="297">
        <v>9.6339362350919249</v>
      </c>
      <c r="J29" s="297">
        <v>10.098032227928019</v>
      </c>
      <c r="K29" s="297">
        <v>6.6561586389030678</v>
      </c>
      <c r="L29" s="297">
        <v>5.8776669654981273</v>
      </c>
      <c r="M29" s="297">
        <v>4.1971169791790501</v>
      </c>
      <c r="N29" s="297">
        <v>3.4402803960593289</v>
      </c>
      <c r="O29" s="297">
        <v>0.54986967713781876</v>
      </c>
      <c r="P29" s="297">
        <v>0.17817615452934099</v>
      </c>
      <c r="Q29" s="297">
        <v>0.47228002642770273</v>
      </c>
      <c r="R29" s="297">
        <v>0.84594757286378153</v>
      </c>
      <c r="S29" s="297">
        <v>2.1009544913769571</v>
      </c>
      <c r="T29" s="297">
        <v>3.274301949285944</v>
      </c>
      <c r="U29" s="297">
        <v>4.6045968750335442</v>
      </c>
      <c r="V29" s="297">
        <v>2.9060932449382668</v>
      </c>
      <c r="W29" s="297">
        <v>3.127009245074587</v>
      </c>
      <c r="DA29" s="122" t="s">
        <v>1605</v>
      </c>
    </row>
    <row r="30" spans="1:105" ht="12" customHeight="1" x14ac:dyDescent="0.25">
      <c r="A30" s="18" t="s">
        <v>34</v>
      </c>
      <c r="B30" s="297">
        <v>25.758664474313822</v>
      </c>
      <c r="C30" s="297">
        <v>25.101176709980809</v>
      </c>
      <c r="D30" s="297">
        <v>27.22516515267791</v>
      </c>
      <c r="E30" s="297">
        <v>28.24838511082265</v>
      </c>
      <c r="F30" s="297">
        <v>29.302115601781392</v>
      </c>
      <c r="G30" s="297">
        <v>30.882406969089772</v>
      </c>
      <c r="H30" s="297">
        <v>29.42771258891328</v>
      </c>
      <c r="I30" s="297">
        <v>33.395968766849862</v>
      </c>
      <c r="J30" s="297">
        <v>36.872326717932822</v>
      </c>
      <c r="K30" s="297">
        <v>32.428764756665302</v>
      </c>
      <c r="L30" s="297">
        <v>26.67436557213707</v>
      </c>
      <c r="M30" s="297">
        <v>25.70792082084677</v>
      </c>
      <c r="N30" s="297">
        <v>23.87022332170557</v>
      </c>
      <c r="O30" s="297">
        <v>24.629028559465489</v>
      </c>
      <c r="P30" s="297">
        <v>21.391677477765331</v>
      </c>
      <c r="Q30" s="297">
        <v>19.254494021136829</v>
      </c>
      <c r="R30" s="297">
        <v>23.040791512491712</v>
      </c>
      <c r="S30" s="297">
        <v>24.578522616983442</v>
      </c>
      <c r="T30" s="297">
        <v>16.786840220573271</v>
      </c>
      <c r="U30" s="297">
        <v>14.32004753888967</v>
      </c>
      <c r="V30" s="297">
        <v>15.08760503715739</v>
      </c>
      <c r="W30" s="297">
        <v>2.907815699417625</v>
      </c>
      <c r="DA30" s="122" t="s">
        <v>1606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1607</v>
      </c>
    </row>
    <row r="32" spans="1:105" ht="12" customHeight="1" x14ac:dyDescent="0.25">
      <c r="A32" s="18" t="s">
        <v>73</v>
      </c>
      <c r="B32" s="297">
        <v>0.25187618895297259</v>
      </c>
      <c r="C32" s="297">
        <v>0.55848598711585373</v>
      </c>
      <c r="D32" s="297">
        <v>0.59277949801933261</v>
      </c>
      <c r="E32" s="297">
        <v>1.5670317021934299</v>
      </c>
      <c r="F32" s="297">
        <v>1.3363064648945659</v>
      </c>
      <c r="G32" s="297">
        <v>1.1868584071157271</v>
      </c>
      <c r="H32" s="297">
        <v>0.90823997556481706</v>
      </c>
      <c r="I32" s="297">
        <v>3.306232821436065</v>
      </c>
      <c r="J32" s="297">
        <v>4.2418659870664852</v>
      </c>
      <c r="K32" s="297">
        <v>4.3922850009644314</v>
      </c>
      <c r="L32" s="297">
        <v>4.9953390256288213</v>
      </c>
      <c r="M32" s="297">
        <v>2.6799265065863809</v>
      </c>
      <c r="N32" s="297">
        <v>1.2040552016153849</v>
      </c>
      <c r="O32" s="297">
        <v>1.3769954078045741</v>
      </c>
      <c r="P32" s="297">
        <v>2.6433363180859799</v>
      </c>
      <c r="Q32" s="297">
        <v>4.8380148829594019</v>
      </c>
      <c r="R32" s="297">
        <v>7.2620043351468437</v>
      </c>
      <c r="S32" s="297">
        <v>13.320538767552129</v>
      </c>
      <c r="T32" s="297">
        <v>17.256059858182851</v>
      </c>
      <c r="U32" s="297">
        <v>21.071634017405799</v>
      </c>
      <c r="V32" s="297">
        <v>23.916645381981962</v>
      </c>
      <c r="W32" s="297">
        <v>26.966169080238011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1.573626609468552</v>
      </c>
      <c r="C33" s="263">
        <f t="shared" si="0"/>
        <v>1.6718630642601411</v>
      </c>
      <c r="D33" s="263">
        <f t="shared" si="0"/>
        <v>1.8166713231243801</v>
      </c>
      <c r="E33" s="263">
        <f t="shared" si="0"/>
        <v>2.2512896593467024</v>
      </c>
      <c r="F33" s="263">
        <f t="shared" si="0"/>
        <v>2.192526890289173</v>
      </c>
      <c r="G33" s="263">
        <f t="shared" si="0"/>
        <v>2.2843404122634539</v>
      </c>
      <c r="H33" s="263">
        <f t="shared" si="0"/>
        <v>2.3604045951155372</v>
      </c>
      <c r="I33" s="263">
        <f t="shared" si="0"/>
        <v>3.1353179083561415</v>
      </c>
      <c r="J33" s="263">
        <f t="shared" si="0"/>
        <v>3.439930468637177</v>
      </c>
      <c r="K33" s="263">
        <f t="shared" si="0"/>
        <v>2.5509281911901907</v>
      </c>
      <c r="L33" s="263">
        <f t="shared" si="0"/>
        <v>2.4603551823009377</v>
      </c>
      <c r="M33" s="263">
        <f t="shared" si="0"/>
        <v>2.6650343219237063</v>
      </c>
      <c r="N33" s="263">
        <f t="shared" si="0"/>
        <v>2.1381842334220997</v>
      </c>
      <c r="O33" s="263">
        <f t="shared" si="0"/>
        <v>1.2226426806034814</v>
      </c>
      <c r="P33" s="263">
        <f t="shared" si="0"/>
        <v>0.77549839010561639</v>
      </c>
      <c r="Q33" s="263">
        <f t="shared" si="0"/>
        <v>0.97136496814314344</v>
      </c>
      <c r="R33" s="263">
        <f t="shared" si="0"/>
        <v>1.4185196781164493</v>
      </c>
      <c r="S33" s="263">
        <f t="shared" si="0"/>
        <v>2.3007294559957727</v>
      </c>
      <c r="T33" s="263">
        <f t="shared" si="0"/>
        <v>2.3912521164253069</v>
      </c>
      <c r="U33" s="263">
        <f t="shared" si="0"/>
        <v>3.1319236250415021</v>
      </c>
      <c r="V33" s="263">
        <f t="shared" si="0"/>
        <v>2.5121961519107003</v>
      </c>
      <c r="W33" s="263">
        <f t="shared" si="0"/>
        <v>2.519613679099769</v>
      </c>
      <c r="DA33" s="70"/>
    </row>
    <row r="34" spans="1:105" ht="12" customHeight="1" x14ac:dyDescent="0.25">
      <c r="A34" s="60" t="s">
        <v>1473</v>
      </c>
      <c r="B34" s="264">
        <v>1.506331055511055</v>
      </c>
      <c r="C34" s="264">
        <v>1.608240536903869</v>
      </c>
      <c r="D34" s="264">
        <v>1.748409958458284</v>
      </c>
      <c r="E34" s="264">
        <v>2.1753433245359211</v>
      </c>
      <c r="F34" s="264">
        <v>2.1131944742047999</v>
      </c>
      <c r="G34" s="264">
        <v>2.2146486545102171</v>
      </c>
      <c r="H34" s="264">
        <v>2.2925375960105101</v>
      </c>
      <c r="I34" s="264">
        <v>3.053650709506277</v>
      </c>
      <c r="J34" s="264">
        <v>3.3525875034821482</v>
      </c>
      <c r="K34" s="264">
        <v>2.4814200273477098</v>
      </c>
      <c r="L34" s="264">
        <v>2.398358091089849</v>
      </c>
      <c r="M34" s="264">
        <v>2.6127493610254389</v>
      </c>
      <c r="N34" s="264">
        <v>2.0935089991596372</v>
      </c>
      <c r="O34" s="264">
        <v>1.182474168697804</v>
      </c>
      <c r="P34" s="264">
        <v>0.73915704269712723</v>
      </c>
      <c r="Q34" s="264">
        <v>0.93441857876785039</v>
      </c>
      <c r="R34" s="264">
        <v>1.3722173141424889</v>
      </c>
      <c r="S34" s="264">
        <v>2.2412150951858738</v>
      </c>
      <c r="T34" s="264">
        <v>2.3326082161079991</v>
      </c>
      <c r="U34" s="264">
        <v>3.0663393640366401</v>
      </c>
      <c r="V34" s="264">
        <v>2.4473539352780169</v>
      </c>
      <c r="W34" s="264">
        <v>2.4572321600269671</v>
      </c>
      <c r="DA34" s="72" t="s">
        <v>1609</v>
      </c>
    </row>
    <row r="35" spans="1:105" ht="12" customHeight="1" x14ac:dyDescent="0.25">
      <c r="A35" s="60" t="s">
        <v>1475</v>
      </c>
      <c r="B35" s="264">
        <v>6.7295553957496979E-2</v>
      </c>
      <c r="C35" s="264">
        <v>6.3622527356272135E-2</v>
      </c>
      <c r="D35" s="264">
        <v>6.8261364666096142E-2</v>
      </c>
      <c r="E35" s="264">
        <v>7.5946334810781335E-2</v>
      </c>
      <c r="F35" s="264">
        <v>7.9332416084373109E-2</v>
      </c>
      <c r="G35" s="264">
        <v>6.969175775323673E-2</v>
      </c>
      <c r="H35" s="264">
        <v>6.7866999105027082E-2</v>
      </c>
      <c r="I35" s="264">
        <v>8.1667198849864717E-2</v>
      </c>
      <c r="J35" s="264">
        <v>8.7342965155028957E-2</v>
      </c>
      <c r="K35" s="264">
        <v>6.9508163842480819E-2</v>
      </c>
      <c r="L35" s="264">
        <v>6.1997091211088907E-2</v>
      </c>
      <c r="M35" s="264">
        <v>5.2284960898267237E-2</v>
      </c>
      <c r="N35" s="264">
        <v>4.4675234262462449E-2</v>
      </c>
      <c r="O35" s="264">
        <v>4.0168511905677419E-2</v>
      </c>
      <c r="P35" s="264">
        <v>3.6341347408489107E-2</v>
      </c>
      <c r="Q35" s="264">
        <v>3.6946389375293029E-2</v>
      </c>
      <c r="R35" s="264">
        <v>4.6302363973960432E-2</v>
      </c>
      <c r="S35" s="264">
        <v>5.9514360809898817E-2</v>
      </c>
      <c r="T35" s="264">
        <v>5.864390031730779E-2</v>
      </c>
      <c r="U35" s="264">
        <v>6.5584261004861963E-2</v>
      </c>
      <c r="V35" s="264">
        <v>6.4842216632683608E-2</v>
      </c>
      <c r="W35" s="264">
        <v>6.2381519072801997E-2</v>
      </c>
      <c r="DA35" s="72" t="s">
        <v>1610</v>
      </c>
    </row>
    <row r="36" spans="1:105" ht="12" customHeight="1" x14ac:dyDescent="0.25">
      <c r="A36" s="64" t="s">
        <v>30</v>
      </c>
      <c r="B36" s="231">
        <v>8.8786092488747897E-3</v>
      </c>
      <c r="C36" s="231">
        <v>9.6459879480723862E-3</v>
      </c>
      <c r="D36" s="231">
        <v>9.9638954667129343E-3</v>
      </c>
      <c r="E36" s="231">
        <v>1.1168454652837461E-2</v>
      </c>
      <c r="F36" s="231">
        <v>1.2159440823438099E-2</v>
      </c>
      <c r="G36" s="231">
        <v>1.052424679978994E-2</v>
      </c>
      <c r="H36" s="231">
        <v>1.1667063324590639E-2</v>
      </c>
      <c r="I36" s="231">
        <v>1.2505487589975909E-2</v>
      </c>
      <c r="J36" s="231">
        <v>1.098135695314739E-2</v>
      </c>
      <c r="K36" s="231">
        <v>4.7419637420876848E-3</v>
      </c>
      <c r="L36" s="231">
        <v>5.8117768061626022E-3</v>
      </c>
      <c r="M36" s="231">
        <v>3.068132048377495E-3</v>
      </c>
      <c r="N36" s="231">
        <v>4.8064041568260877E-5</v>
      </c>
      <c r="O36" s="231">
        <v>1.253675905025234E-5</v>
      </c>
      <c r="P36" s="231">
        <v>8.3049313818092711E-5</v>
      </c>
      <c r="Q36" s="231">
        <v>3.1813807740146331E-4</v>
      </c>
      <c r="R36" s="231">
        <v>0</v>
      </c>
      <c r="S36" s="231">
        <v>7.4996999777464585E-4</v>
      </c>
      <c r="T36" s="231">
        <v>4.5431592789534443E-3</v>
      </c>
      <c r="U36" s="231">
        <v>7.6377137411124726E-3</v>
      </c>
      <c r="V36" s="231">
        <v>4.4738577414174356E-3</v>
      </c>
      <c r="W36" s="231">
        <v>1.4721499160821921E-2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4.5870810655698009E-4</v>
      </c>
      <c r="M38" s="231">
        <v>5.4464817845116173E-4</v>
      </c>
      <c r="N38" s="231">
        <v>5.144356480945143E-4</v>
      </c>
      <c r="O38" s="231">
        <v>1.341825522071821E-4</v>
      </c>
      <c r="P38" s="231">
        <v>4.9597098380694548E-5</v>
      </c>
      <c r="Q38" s="231">
        <v>1.145050472431939E-4</v>
      </c>
      <c r="R38" s="231">
        <v>1.6501350035939109E-4</v>
      </c>
      <c r="S38" s="231">
        <v>1.2531821089713409E-4</v>
      </c>
      <c r="T38" s="231">
        <v>1.7322635759594581E-4</v>
      </c>
      <c r="U38" s="231">
        <v>2.5522177959931937E-4</v>
      </c>
      <c r="V38" s="231">
        <v>3.0206063242019482E-4</v>
      </c>
      <c r="W38" s="231">
        <v>3.1744985762155291E-4</v>
      </c>
      <c r="DA38" s="73" t="s">
        <v>1613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1.320776033470164E-3</v>
      </c>
      <c r="O39" s="231">
        <v>1.141865955231914E-4</v>
      </c>
      <c r="P39" s="231">
        <v>4.224517595563745E-5</v>
      </c>
      <c r="Q39" s="231">
        <v>1.941139777604135E-4</v>
      </c>
      <c r="R39" s="231">
        <v>2.811486454592338E-4</v>
      </c>
      <c r="S39" s="231">
        <v>4.5899492434050968E-4</v>
      </c>
      <c r="T39" s="231">
        <v>5.0704865259300997E-4</v>
      </c>
      <c r="U39" s="231">
        <v>9.07761503683247E-4</v>
      </c>
      <c r="V39" s="231">
        <v>8.0223639083897903E-4</v>
      </c>
      <c r="W39" s="231">
        <v>2.0705139593081268E-3</v>
      </c>
      <c r="DA39" s="73" t="s">
        <v>1614</v>
      </c>
    </row>
    <row r="40" spans="1:105" ht="12" customHeight="1" x14ac:dyDescent="0.25">
      <c r="A40" s="64" t="s">
        <v>70</v>
      </c>
      <c r="B40" s="231">
        <v>1.912527026181091E-2</v>
      </c>
      <c r="C40" s="231">
        <v>1.526683930339583E-2</v>
      </c>
      <c r="D40" s="231">
        <v>1.6329699624372061E-2</v>
      </c>
      <c r="E40" s="231">
        <v>1.995269491579952E-2</v>
      </c>
      <c r="F40" s="231">
        <v>2.1064564560790151E-2</v>
      </c>
      <c r="G40" s="231">
        <v>1.087030146944663E-2</v>
      </c>
      <c r="H40" s="231">
        <v>1.047721334381412E-2</v>
      </c>
      <c r="I40" s="231">
        <v>1.421350726559492E-2</v>
      </c>
      <c r="J40" s="231">
        <v>1.489821511554742E-2</v>
      </c>
      <c r="K40" s="231">
        <v>9.8202185343920778E-3</v>
      </c>
      <c r="L40" s="231">
        <v>8.6716644246148753E-3</v>
      </c>
      <c r="M40" s="231">
        <v>6.1922511445337567E-3</v>
      </c>
      <c r="N40" s="231">
        <v>5.0756460507760922E-3</v>
      </c>
      <c r="O40" s="231">
        <v>8.1125476237430591E-4</v>
      </c>
      <c r="P40" s="231">
        <v>2.6287365882014129E-4</v>
      </c>
      <c r="Q40" s="231">
        <v>6.967822313971811E-4</v>
      </c>
      <c r="R40" s="231">
        <v>1.2480757272831391E-3</v>
      </c>
      <c r="S40" s="231">
        <v>3.0996605332613272E-3</v>
      </c>
      <c r="T40" s="231">
        <v>4.8307683806756343E-3</v>
      </c>
      <c r="U40" s="231">
        <v>6.7934299689498042E-3</v>
      </c>
      <c r="V40" s="231">
        <v>4.2875286324782517E-3</v>
      </c>
      <c r="W40" s="231">
        <v>4.613458874946145E-3</v>
      </c>
      <c r="DA40" s="73" t="s">
        <v>1615</v>
      </c>
    </row>
    <row r="41" spans="1:105" ht="12" customHeight="1" x14ac:dyDescent="0.25">
      <c r="A41" s="64" t="s">
        <v>34</v>
      </c>
      <c r="B41" s="231">
        <v>3.8952977386274727E-2</v>
      </c>
      <c r="C41" s="231">
        <v>3.7958705884296999E-2</v>
      </c>
      <c r="D41" s="231">
        <v>4.1170660986223642E-2</v>
      </c>
      <c r="E41" s="231">
        <v>4.2718003005082661E-2</v>
      </c>
      <c r="F41" s="231">
        <v>4.4311483910370847E-2</v>
      </c>
      <c r="G41" s="231">
        <v>4.6701244992738783E-2</v>
      </c>
      <c r="H41" s="231">
        <v>4.4501415209193103E-2</v>
      </c>
      <c r="I41" s="231">
        <v>5.0502323886591691E-2</v>
      </c>
      <c r="J41" s="231">
        <v>5.5759370221046017E-2</v>
      </c>
      <c r="K41" s="231">
        <v>4.9039690760786479E-2</v>
      </c>
      <c r="L41" s="231">
        <v>4.0337726358476482E-2</v>
      </c>
      <c r="M41" s="231">
        <v>3.8876241405340212E-2</v>
      </c>
      <c r="N41" s="231">
        <v>3.6097223525813023E-2</v>
      </c>
      <c r="O41" s="231">
        <v>3.7244710162650213E-2</v>
      </c>
      <c r="P41" s="231">
        <v>3.2349096742837723E-2</v>
      </c>
      <c r="Q41" s="231">
        <v>2.911718776947516E-2</v>
      </c>
      <c r="R41" s="231">
        <v>3.4842933399864023E-2</v>
      </c>
      <c r="S41" s="231">
        <v>3.7168333654957572E-2</v>
      </c>
      <c r="T41" s="231">
        <v>2.5385532241046681E-2</v>
      </c>
      <c r="U41" s="231">
        <v>2.1655178920824379E-2</v>
      </c>
      <c r="V41" s="231">
        <v>2.2815900972330681E-2</v>
      </c>
      <c r="W41" s="231">
        <v>4.3972807400717044E-3</v>
      </c>
      <c r="DA41" s="73" t="s">
        <v>1616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3.3869706053654979E-4</v>
      </c>
      <c r="C44" s="231">
        <v>7.5099422050692712E-4</v>
      </c>
      <c r="D44" s="231">
        <v>7.971085887875074E-4</v>
      </c>
      <c r="E44" s="231">
        <v>2.1071822370617031E-3</v>
      </c>
      <c r="F44" s="231">
        <v>1.7969267897740141E-3</v>
      </c>
      <c r="G44" s="231">
        <v>1.5959644912613891E-3</v>
      </c>
      <c r="H44" s="231">
        <v>1.221307227429212E-3</v>
      </c>
      <c r="I44" s="231">
        <v>4.4458801077021876E-3</v>
      </c>
      <c r="J44" s="231">
        <v>5.7040228652881289E-3</v>
      </c>
      <c r="K44" s="231">
        <v>5.9062908052145728E-3</v>
      </c>
      <c r="L44" s="231">
        <v>6.717215515277976E-3</v>
      </c>
      <c r="M44" s="231">
        <v>3.6036881215646141E-3</v>
      </c>
      <c r="N44" s="231">
        <v>1.619088962740402E-3</v>
      </c>
      <c r="O44" s="231">
        <v>1.8516410738722701E-3</v>
      </c>
      <c r="P44" s="231">
        <v>3.5544854186768181E-3</v>
      </c>
      <c r="Q44" s="231">
        <v>6.505662272015612E-3</v>
      </c>
      <c r="R44" s="231">
        <v>9.7651927009946519E-3</v>
      </c>
      <c r="S44" s="231">
        <v>1.7912083488667629E-2</v>
      </c>
      <c r="T44" s="231">
        <v>2.3204165406443069E-2</v>
      </c>
      <c r="U44" s="231">
        <v>2.833495509069274E-2</v>
      </c>
      <c r="V44" s="231">
        <v>3.2160632263198069E-2</v>
      </c>
      <c r="W44" s="231">
        <v>3.6261316480032543E-2</v>
      </c>
      <c r="DA44" s="73" t="s">
        <v>1619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39.267002824207452</v>
      </c>
      <c r="C48" s="225">
        <v>34.174163362695317</v>
      </c>
      <c r="D48" s="225">
        <v>32.552186989721903</v>
      </c>
      <c r="E48" s="225">
        <v>30.893969525811681</v>
      </c>
      <c r="F48" s="225">
        <v>36.296479445252139</v>
      </c>
      <c r="G48" s="225">
        <v>32.427804923725091</v>
      </c>
      <c r="H48" s="225">
        <v>31.36490290605823</v>
      </c>
      <c r="I48" s="225">
        <v>20.580935304262649</v>
      </c>
      <c r="J48" s="225">
        <v>18.752831865390469</v>
      </c>
      <c r="K48" s="225">
        <v>21.811367226811601</v>
      </c>
      <c r="L48" s="225">
        <v>17.94222679229836</v>
      </c>
      <c r="M48" s="225">
        <v>7.4188953490334208</v>
      </c>
      <c r="N48" s="225">
        <v>6.922716555127816</v>
      </c>
      <c r="O48" s="225">
        <v>23.49012796781382</v>
      </c>
      <c r="P48" s="225">
        <v>43.415972358238633</v>
      </c>
      <c r="Q48" s="225">
        <v>34.935636827916127</v>
      </c>
      <c r="R48" s="225">
        <v>27.150034020996191</v>
      </c>
      <c r="S48" s="225">
        <v>18.734843527661411</v>
      </c>
      <c r="T48" s="225">
        <v>17.20855549589351</v>
      </c>
      <c r="U48" s="225">
        <v>8.6713549012377573</v>
      </c>
      <c r="V48" s="225">
        <v>20.484454408591581</v>
      </c>
      <c r="W48" s="225">
        <v>21.31246809276599</v>
      </c>
      <c r="DA48" s="89" t="s">
        <v>1621</v>
      </c>
    </row>
    <row r="49" spans="1:105" ht="12" customHeight="1" x14ac:dyDescent="0.25">
      <c r="A49" s="55" t="s">
        <v>92</v>
      </c>
      <c r="B49" s="261">
        <v>0.26752024730849489</v>
      </c>
      <c r="C49" s="261">
        <v>0.23199008649753211</v>
      </c>
      <c r="D49" s="261">
        <v>0.2210681793036125</v>
      </c>
      <c r="E49" s="261">
        <v>0.20925526163450581</v>
      </c>
      <c r="F49" s="261">
        <v>0.24607641287963439</v>
      </c>
      <c r="G49" s="261">
        <v>0.21910508142980911</v>
      </c>
      <c r="H49" s="261">
        <v>0.21147684572214229</v>
      </c>
      <c r="I49" s="261">
        <v>0.13851713376525421</v>
      </c>
      <c r="J49" s="261">
        <v>0.12631010281234359</v>
      </c>
      <c r="K49" s="261">
        <v>0.14723182198871271</v>
      </c>
      <c r="L49" s="261">
        <v>0.1205318985727668</v>
      </c>
      <c r="M49" s="261">
        <v>4.979409682247863E-2</v>
      </c>
      <c r="N49" s="261">
        <v>4.6595122466067569E-2</v>
      </c>
      <c r="O49" s="261">
        <v>0.15662084307776131</v>
      </c>
      <c r="P49" s="261">
        <v>0.28282133081998118</v>
      </c>
      <c r="Q49" s="261">
        <v>0.2316119728351223</v>
      </c>
      <c r="R49" s="261">
        <v>0.17955996557912809</v>
      </c>
      <c r="S49" s="261">
        <v>0.1240986504713693</v>
      </c>
      <c r="T49" s="261">
        <v>0.11355801797410579</v>
      </c>
      <c r="U49" s="261">
        <v>5.6942118514627882E-2</v>
      </c>
      <c r="V49" s="261">
        <v>0.134360083108791</v>
      </c>
      <c r="W49" s="261">
        <v>0.13785813414049591</v>
      </c>
      <c r="DA49" s="67" t="s">
        <v>1622</v>
      </c>
    </row>
    <row r="50" spans="1:105" ht="12" customHeight="1" x14ac:dyDescent="0.25">
      <c r="A50" s="202" t="s">
        <v>93</v>
      </c>
      <c r="B50" s="226">
        <v>7.7753895187335637E-2</v>
      </c>
      <c r="C50" s="226">
        <v>6.7427168790065828E-2</v>
      </c>
      <c r="D50" s="226">
        <v>6.4252751766510435E-2</v>
      </c>
      <c r="E50" s="226">
        <v>6.0819365428312379E-2</v>
      </c>
      <c r="F50" s="226">
        <v>7.1521314022465948E-2</v>
      </c>
      <c r="G50" s="226">
        <v>6.3682183714716664E-2</v>
      </c>
      <c r="H50" s="226">
        <v>6.1465061662664133E-2</v>
      </c>
      <c r="I50" s="226">
        <v>4.0259557206576063E-2</v>
      </c>
      <c r="J50" s="226">
        <v>3.6711623116313888E-2</v>
      </c>
      <c r="K50" s="226">
        <v>4.2792453170655047E-2</v>
      </c>
      <c r="L50" s="226">
        <v>3.5032206730693627E-2</v>
      </c>
      <c r="M50" s="226">
        <v>1.44724932943799E-2</v>
      </c>
      <c r="N50" s="226">
        <v>1.354272173758057E-2</v>
      </c>
      <c r="O50" s="226">
        <v>4.552134180250398E-2</v>
      </c>
      <c r="P50" s="226">
        <v>8.3511397685181496E-2</v>
      </c>
      <c r="Q50" s="226">
        <v>6.731727127624508E-2</v>
      </c>
      <c r="R50" s="226">
        <v>5.21885236124996E-2</v>
      </c>
      <c r="S50" s="226">
        <v>3.6068871641381173E-2</v>
      </c>
      <c r="T50" s="226">
        <v>3.3005270876032937E-2</v>
      </c>
      <c r="U50" s="226">
        <v>1.6550042694995031E-2</v>
      </c>
      <c r="V50" s="226">
        <v>3.9051323869910691E-2</v>
      </c>
      <c r="W50" s="226">
        <v>4.006802109569297E-2</v>
      </c>
      <c r="DA50" s="174" t="s">
        <v>1623</v>
      </c>
    </row>
    <row r="51" spans="1:105" ht="12" customHeight="1" x14ac:dyDescent="0.25">
      <c r="A51" s="202" t="s">
        <v>94</v>
      </c>
      <c r="B51" s="226">
        <v>0.27650722643578968</v>
      </c>
      <c r="C51" s="226">
        <v>0.26805750077925877</v>
      </c>
      <c r="D51" s="226">
        <v>0.25845439645313928</v>
      </c>
      <c r="E51" s="226">
        <v>0.26992878492643629</v>
      </c>
      <c r="F51" s="226">
        <v>0.2973320655429918</v>
      </c>
      <c r="G51" s="226">
        <v>0.3124948169961595</v>
      </c>
      <c r="H51" s="226">
        <v>0.31777756655144118</v>
      </c>
      <c r="I51" s="226">
        <v>0.2264604075771407</v>
      </c>
      <c r="J51" s="226">
        <v>0.21153073561137101</v>
      </c>
      <c r="K51" s="226">
        <v>0.23411262372384911</v>
      </c>
      <c r="L51" s="226">
        <v>0.20466021842931509</v>
      </c>
      <c r="M51" s="226">
        <v>0.10518944949479821</v>
      </c>
      <c r="N51" s="226">
        <v>9.4177120785545576E-2</v>
      </c>
      <c r="O51" s="226">
        <v>0.22833667798616761</v>
      </c>
      <c r="P51" s="226">
        <v>0.3056490528732721</v>
      </c>
      <c r="Q51" s="226">
        <v>0.29296110364555961</v>
      </c>
      <c r="R51" s="226">
        <v>0.25906605117569259</v>
      </c>
      <c r="S51" s="226">
        <v>0.21187425856998521</v>
      </c>
      <c r="T51" s="226">
        <v>0.19756886555706851</v>
      </c>
      <c r="U51" s="226">
        <v>0.11213667598250859</v>
      </c>
      <c r="V51" s="226">
        <v>0.2239026352682239</v>
      </c>
      <c r="W51" s="226">
        <v>0.23314676931796299</v>
      </c>
      <c r="DA51" s="174" t="s">
        <v>1624</v>
      </c>
    </row>
    <row r="52" spans="1:105" ht="12" customHeight="1" x14ac:dyDescent="0.25">
      <c r="A52" s="202" t="s">
        <v>95</v>
      </c>
      <c r="B52" s="226">
        <v>0.21820172565993001</v>
      </c>
      <c r="C52" s="226">
        <v>0.18922170459637769</v>
      </c>
      <c r="D52" s="226">
        <v>0.18031329851800459</v>
      </c>
      <c r="E52" s="226">
        <v>0.17067814362258699</v>
      </c>
      <c r="F52" s="226">
        <v>0.2007111554162973</v>
      </c>
      <c r="G52" s="226">
        <v>0.1787121062792382</v>
      </c>
      <c r="H52" s="226">
        <v>0.17249016901691891</v>
      </c>
      <c r="I52" s="226">
        <v>0.1129808974278937</v>
      </c>
      <c r="J52" s="226">
        <v>0.1030242857474413</v>
      </c>
      <c r="K52" s="226">
        <v>0.1200889949572523</v>
      </c>
      <c r="L52" s="226">
        <v>9.8311318602052694E-2</v>
      </c>
      <c r="M52" s="226">
        <v>4.0614338404872802E-2</v>
      </c>
      <c r="N52" s="226">
        <v>3.8005108890720063E-2</v>
      </c>
      <c r="O52" s="226">
        <v>0.12774710915421389</v>
      </c>
      <c r="P52" s="226">
        <v>0.2343590767160344</v>
      </c>
      <c r="Q52" s="226">
        <v>0.188913297832914</v>
      </c>
      <c r="R52" s="226">
        <v>0.14645730460775941</v>
      </c>
      <c r="S52" s="226">
        <v>0.10122052426818839</v>
      </c>
      <c r="T52" s="226">
        <v>9.2623103237107415E-2</v>
      </c>
      <c r="U52" s="226">
        <v>4.6444591194983967E-2</v>
      </c>
      <c r="V52" s="226">
        <v>0.10959021714846801</v>
      </c>
      <c r="W52" s="226">
        <v>0.11244338725145581</v>
      </c>
      <c r="DA52" s="174" t="s">
        <v>1625</v>
      </c>
    </row>
    <row r="53" spans="1:105" ht="12" customHeight="1" x14ac:dyDescent="0.25">
      <c r="A53" s="56" t="s">
        <v>96</v>
      </c>
      <c r="B53" s="262">
        <v>0.28089329776364791</v>
      </c>
      <c r="C53" s="262">
        <v>0.27230953908415367</v>
      </c>
      <c r="D53" s="262">
        <v>0.26255410636833482</v>
      </c>
      <c r="E53" s="262">
        <v>0.27421050630996169</v>
      </c>
      <c r="F53" s="262">
        <v>0.30204846903212018</v>
      </c>
      <c r="G53" s="262">
        <v>0.31745173828389101</v>
      </c>
      <c r="H53" s="262">
        <v>0.32281828498493048</v>
      </c>
      <c r="I53" s="262">
        <v>0.2300526156845836</v>
      </c>
      <c r="J53" s="262">
        <v>0.2148861231228841</v>
      </c>
      <c r="K53" s="262">
        <v>0.2378262144304677</v>
      </c>
      <c r="L53" s="262">
        <v>0.2079066229720711</v>
      </c>
      <c r="M53" s="262">
        <v>0.1068580077974849</v>
      </c>
      <c r="N53" s="262">
        <v>8.8924791280848528E-2</v>
      </c>
      <c r="O53" s="262">
        <v>0.22595336664116639</v>
      </c>
      <c r="P53" s="262">
        <v>0.30887375057527838</v>
      </c>
      <c r="Q53" s="262">
        <v>0.28707535979303023</v>
      </c>
      <c r="R53" s="262">
        <v>0.25275979171101232</v>
      </c>
      <c r="S53" s="262">
        <v>0.20904172651346911</v>
      </c>
      <c r="T53" s="262">
        <v>0.19635230051035321</v>
      </c>
      <c r="U53" s="262">
        <v>0.11017800880437829</v>
      </c>
      <c r="V53" s="262">
        <v>0.22072084639074499</v>
      </c>
      <c r="W53" s="262">
        <v>0.2251508421844334</v>
      </c>
      <c r="DA53" s="68" t="s">
        <v>1626</v>
      </c>
    </row>
    <row r="54" spans="1:105" ht="12" customHeight="1" x14ac:dyDescent="0.25">
      <c r="A54" s="37" t="s">
        <v>160</v>
      </c>
      <c r="B54" s="228">
        <v>0</v>
      </c>
      <c r="C54" s="228">
        <v>0</v>
      </c>
      <c r="D54" s="228">
        <v>0</v>
      </c>
      <c r="E54" s="228">
        <v>0</v>
      </c>
      <c r="F54" s="228">
        <v>0</v>
      </c>
      <c r="G54" s="228">
        <v>0</v>
      </c>
      <c r="H54" s="228">
        <v>0</v>
      </c>
      <c r="I54" s="228">
        <v>0</v>
      </c>
      <c r="J54" s="228">
        <v>0</v>
      </c>
      <c r="K54" s="228">
        <v>0</v>
      </c>
      <c r="L54" s="228">
        <v>0</v>
      </c>
      <c r="M54" s="228">
        <v>0</v>
      </c>
      <c r="N54" s="228">
        <v>1.276868254165074E-2</v>
      </c>
      <c r="O54" s="228">
        <v>1.0322399720160689E-2</v>
      </c>
      <c r="P54" s="228">
        <v>1.414213028435558E-2</v>
      </c>
      <c r="Q54" s="228">
        <v>3.2353533139100409E-2</v>
      </c>
      <c r="R54" s="228">
        <v>2.368942452852384E-2</v>
      </c>
      <c r="S54" s="228">
        <v>1.4732675397400681E-2</v>
      </c>
      <c r="T54" s="228">
        <v>1.374101736512732E-2</v>
      </c>
      <c r="U54" s="228">
        <v>8.5179927576749682E-3</v>
      </c>
      <c r="V54" s="228">
        <v>2.4362587091268331E-2</v>
      </c>
      <c r="W54" s="228">
        <v>5.2019049578206668E-2</v>
      </c>
      <c r="DA54" s="69" t="s">
        <v>1627</v>
      </c>
    </row>
    <row r="55" spans="1:105" ht="12" customHeight="1" x14ac:dyDescent="0.25">
      <c r="A55" s="37" t="s">
        <v>162</v>
      </c>
      <c r="B55" s="228">
        <v>0</v>
      </c>
      <c r="C55" s="228">
        <v>0</v>
      </c>
      <c r="D55" s="228">
        <v>0</v>
      </c>
      <c r="E55" s="228">
        <v>0</v>
      </c>
      <c r="F55" s="228">
        <v>0</v>
      </c>
      <c r="G55" s="228">
        <v>0</v>
      </c>
      <c r="H55" s="228">
        <v>0</v>
      </c>
      <c r="I55" s="228">
        <v>0</v>
      </c>
      <c r="J55" s="228">
        <v>0</v>
      </c>
      <c r="K55" s="228">
        <v>0</v>
      </c>
      <c r="L55" s="228">
        <v>0</v>
      </c>
      <c r="M55" s="228">
        <v>0</v>
      </c>
      <c r="N55" s="228">
        <v>0</v>
      </c>
      <c r="O55" s="228">
        <v>0</v>
      </c>
      <c r="P55" s="228">
        <v>0</v>
      </c>
      <c r="Q55" s="228">
        <v>0</v>
      </c>
      <c r="R55" s="228">
        <v>0</v>
      </c>
      <c r="S55" s="228">
        <v>0</v>
      </c>
      <c r="T55" s="228">
        <v>0</v>
      </c>
      <c r="U55" s="228">
        <v>0</v>
      </c>
      <c r="V55" s="228">
        <v>0</v>
      </c>
      <c r="W55" s="228">
        <v>0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0.28089329776364791</v>
      </c>
      <c r="C58" s="228">
        <v>0.27230953908415367</v>
      </c>
      <c r="D58" s="228">
        <v>0.26255410636833482</v>
      </c>
      <c r="E58" s="228">
        <v>0.27421050630996169</v>
      </c>
      <c r="F58" s="228">
        <v>0.30204846903212018</v>
      </c>
      <c r="G58" s="228">
        <v>0.31745173828389101</v>
      </c>
      <c r="H58" s="228">
        <v>0.32281828498493048</v>
      </c>
      <c r="I58" s="228">
        <v>0.2300526156845836</v>
      </c>
      <c r="J58" s="228">
        <v>0.2148861231228841</v>
      </c>
      <c r="K58" s="228">
        <v>0.2378262144304677</v>
      </c>
      <c r="L58" s="228">
        <v>0.2079066229720711</v>
      </c>
      <c r="M58" s="228">
        <v>0.1068580077974849</v>
      </c>
      <c r="N58" s="228">
        <v>7.6156108739197786E-2</v>
      </c>
      <c r="O58" s="228">
        <v>0.2156309669210057</v>
      </c>
      <c r="P58" s="228">
        <v>0.29473162029092281</v>
      </c>
      <c r="Q58" s="228">
        <v>0.25472182665392978</v>
      </c>
      <c r="R58" s="228">
        <v>0.22907036718248849</v>
      </c>
      <c r="S58" s="228">
        <v>0.1943090511160685</v>
      </c>
      <c r="T58" s="228">
        <v>0.1826112831452259</v>
      </c>
      <c r="U58" s="228">
        <v>0.1016600160467033</v>
      </c>
      <c r="V58" s="228">
        <v>0.19635825929947659</v>
      </c>
      <c r="W58" s="228">
        <v>0.1731317926062268</v>
      </c>
      <c r="DA58" s="69" t="s">
        <v>1631</v>
      </c>
    </row>
    <row r="59" spans="1:105" ht="12" customHeight="1" x14ac:dyDescent="0.25">
      <c r="A59" s="57" t="s">
        <v>1498</v>
      </c>
      <c r="B59" s="263">
        <v>1.001424470322412</v>
      </c>
      <c r="C59" s="263">
        <v>0.97082215244076242</v>
      </c>
      <c r="D59" s="263">
        <v>0.93604265033806311</v>
      </c>
      <c r="E59" s="263">
        <v>0.97759937038209965</v>
      </c>
      <c r="F59" s="263">
        <v>1.0768456581926029</v>
      </c>
      <c r="G59" s="263">
        <v>1.131760499075233</v>
      </c>
      <c r="H59" s="263">
        <v>1.150892999673631</v>
      </c>
      <c r="I59" s="263">
        <v>0.82017022350625235</v>
      </c>
      <c r="J59" s="263">
        <v>0.76609952512658408</v>
      </c>
      <c r="K59" s="263">
        <v>0.84788420624836158</v>
      </c>
      <c r="L59" s="263">
        <v>0.74121661657273041</v>
      </c>
      <c r="M59" s="263">
        <v>0.38096396286516632</v>
      </c>
      <c r="N59" s="263">
        <v>0.34108068174144318</v>
      </c>
      <c r="O59" s="263">
        <v>0.8269655001605416</v>
      </c>
      <c r="P59" s="263">
        <v>1.110584844051564</v>
      </c>
      <c r="Q59" s="263">
        <v>1.0610153731785079</v>
      </c>
      <c r="R59" s="263">
        <v>0.93825787637193114</v>
      </c>
      <c r="S59" s="263">
        <v>0.76734366004959542</v>
      </c>
      <c r="T59" s="263">
        <v>0.71553390879869749</v>
      </c>
      <c r="U59" s="263">
        <v>0.40612468902535881</v>
      </c>
      <c r="V59" s="263">
        <v>0.81090675573841409</v>
      </c>
      <c r="W59" s="263">
        <v>0.84438617746520583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4.6629449116492934</v>
      </c>
      <c r="C60" s="263">
        <f t="shared" si="1"/>
        <v>3.9899013139994541</v>
      </c>
      <c r="D60" s="263">
        <f t="shared" si="1"/>
        <v>3.8043838468980078</v>
      </c>
      <c r="E60" s="263">
        <f t="shared" si="1"/>
        <v>3.5866631537300537</v>
      </c>
      <c r="F60" s="263">
        <f t="shared" si="1"/>
        <v>4.2408229102102446</v>
      </c>
      <c r="G60" s="263">
        <f t="shared" si="1"/>
        <v>3.6396042700968021</v>
      </c>
      <c r="H60" s="263">
        <f t="shared" si="1"/>
        <v>3.4989602661229684</v>
      </c>
      <c r="I60" s="263">
        <f t="shared" si="1"/>
        <v>2.299113174839249</v>
      </c>
      <c r="J60" s="263">
        <f t="shared" si="1"/>
        <v>2.09066856093555</v>
      </c>
      <c r="K60" s="263">
        <f t="shared" si="1"/>
        <v>2.3977690462931474</v>
      </c>
      <c r="L60" s="263">
        <f t="shared" si="1"/>
        <v>1.9663522417748083</v>
      </c>
      <c r="M60" s="263">
        <f t="shared" si="1"/>
        <v>0.79432825352991232</v>
      </c>
      <c r="N60" s="263">
        <f t="shared" si="1"/>
        <v>0.75564401192567243</v>
      </c>
      <c r="O60" s="263">
        <f t="shared" si="1"/>
        <v>2.018497048304936</v>
      </c>
      <c r="P60" s="263">
        <f t="shared" si="1"/>
        <v>3.1837603315731968</v>
      </c>
      <c r="Q60" s="263">
        <f t="shared" si="1"/>
        <v>3.0399375981662136</v>
      </c>
      <c r="R60" s="263">
        <f t="shared" si="1"/>
        <v>2.4348664541221008</v>
      </c>
      <c r="S60" s="263">
        <f t="shared" si="1"/>
        <v>1.8683461213830466</v>
      </c>
      <c r="T60" s="263">
        <f t="shared" si="1"/>
        <v>1.8119420433452378</v>
      </c>
      <c r="U60" s="263">
        <f t="shared" si="1"/>
        <v>0.92276887047688572</v>
      </c>
      <c r="V60" s="263">
        <f t="shared" si="1"/>
        <v>2.1360475666186693</v>
      </c>
      <c r="W60" s="263">
        <f t="shared" si="1"/>
        <v>2.2640008051312557</v>
      </c>
      <c r="DA60" s="70"/>
    </row>
    <row r="61" spans="1:105" ht="12" customHeight="1" x14ac:dyDescent="0.25">
      <c r="A61" s="60" t="s">
        <v>1501</v>
      </c>
      <c r="B61" s="264">
        <v>3.6900085172368851</v>
      </c>
      <c r="C61" s="264">
        <v>3.1546832139549879</v>
      </c>
      <c r="D61" s="264">
        <v>3.0096391479634841</v>
      </c>
      <c r="E61" s="264">
        <v>2.8444302029041202</v>
      </c>
      <c r="F61" s="264">
        <v>3.361668855896951</v>
      </c>
      <c r="G61" s="264">
        <v>2.865086438698111</v>
      </c>
      <c r="H61" s="264">
        <v>2.758029829485575</v>
      </c>
      <c r="I61" s="264">
        <v>1.8220975485460671</v>
      </c>
      <c r="J61" s="264">
        <v>1.656625007837156</v>
      </c>
      <c r="K61" s="264">
        <v>1.881266596199028</v>
      </c>
      <c r="L61" s="264">
        <v>1.5496721597278571</v>
      </c>
      <c r="M61" s="264">
        <v>0.62853637960827236</v>
      </c>
      <c r="N61" s="264">
        <v>0.59735548551823137</v>
      </c>
      <c r="O61" s="264">
        <v>1.4075806540758029</v>
      </c>
      <c r="P61" s="264">
        <v>1.978507324869003</v>
      </c>
      <c r="Q61" s="264">
        <v>2.127606409265788</v>
      </c>
      <c r="R61" s="264">
        <v>1.746368275188058</v>
      </c>
      <c r="S61" s="264">
        <v>1.4252188779879931</v>
      </c>
      <c r="T61" s="264">
        <v>1.4207305794154981</v>
      </c>
      <c r="U61" s="264">
        <v>0.73386575953878563</v>
      </c>
      <c r="V61" s="264">
        <v>1.6688158700132849</v>
      </c>
      <c r="W61" s="264">
        <v>1.797823445117424</v>
      </c>
      <c r="DA61" s="72" t="s">
        <v>1633</v>
      </c>
    </row>
    <row r="62" spans="1:105" ht="12" customHeight="1" x14ac:dyDescent="0.25">
      <c r="A62" s="59" t="s">
        <v>30</v>
      </c>
      <c r="B62" s="232">
        <v>1.1681236508369039</v>
      </c>
      <c r="C62" s="232">
        <v>1.219782615151064</v>
      </c>
      <c r="D62" s="232">
        <v>1.1389078367408441</v>
      </c>
      <c r="E62" s="232">
        <v>1.0193143828701161</v>
      </c>
      <c r="F62" s="232">
        <v>1.2285671165930201</v>
      </c>
      <c r="G62" s="232">
        <v>1.407766360716709</v>
      </c>
      <c r="H62" s="232">
        <v>1.4515700698571721</v>
      </c>
      <c r="I62" s="232">
        <v>0.85179255493177219</v>
      </c>
      <c r="J62" s="232">
        <v>0.70204066999995351</v>
      </c>
      <c r="K62" s="232">
        <v>0.61168125855548328</v>
      </c>
      <c r="L62" s="232">
        <v>0.60214585996628833</v>
      </c>
      <c r="M62" s="232">
        <v>0.19650701014422439</v>
      </c>
      <c r="N62" s="232">
        <v>4.144364141192472E-3</v>
      </c>
      <c r="O62" s="232">
        <v>1.65009904478279E-2</v>
      </c>
      <c r="P62" s="232">
        <v>0.37628942813880212</v>
      </c>
      <c r="Q62" s="232">
        <v>0.51337701262825108</v>
      </c>
      <c r="R62" s="232">
        <v>0</v>
      </c>
      <c r="S62" s="232">
        <v>0.2414626156757993</v>
      </c>
      <c r="T62" s="232">
        <v>0.64231551539247322</v>
      </c>
      <c r="U62" s="232">
        <v>0.35973374212931591</v>
      </c>
      <c r="V62" s="232">
        <v>0.75800596477632354</v>
      </c>
      <c r="W62" s="232">
        <v>1.2212682451797521</v>
      </c>
      <c r="DA62" s="71" t="s">
        <v>1634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4.7056730143719423E-2</v>
      </c>
      <c r="M63" s="297">
        <v>3.4539226666738657E-2</v>
      </c>
      <c r="N63" s="297">
        <v>4.3919888573034388E-2</v>
      </c>
      <c r="O63" s="297">
        <v>0.17486920480997589</v>
      </c>
      <c r="P63" s="297">
        <v>0.22250244673961489</v>
      </c>
      <c r="Q63" s="297">
        <v>0.18295233208115491</v>
      </c>
      <c r="R63" s="297">
        <v>0.1690904986533838</v>
      </c>
      <c r="S63" s="297">
        <v>3.9949628970364998E-2</v>
      </c>
      <c r="T63" s="297">
        <v>2.4249175491635529E-2</v>
      </c>
      <c r="U63" s="297">
        <v>1.1902223032761569E-2</v>
      </c>
      <c r="V63" s="297">
        <v>5.0673060282576898E-2</v>
      </c>
      <c r="W63" s="297">
        <v>2.6075144045091089E-2</v>
      </c>
      <c r="DA63" s="122" t="s">
        <v>1635</v>
      </c>
    </row>
    <row r="64" spans="1:105" ht="12" customHeight="1" x14ac:dyDescent="0.25">
      <c r="A64" s="59" t="s">
        <v>160</v>
      </c>
      <c r="B64" s="297">
        <v>0</v>
      </c>
      <c r="C64" s="297">
        <v>0</v>
      </c>
      <c r="D64" s="297">
        <v>0</v>
      </c>
      <c r="E64" s="297">
        <v>0</v>
      </c>
      <c r="F64" s="297">
        <v>0</v>
      </c>
      <c r="G64" s="297">
        <v>0</v>
      </c>
      <c r="H64" s="297">
        <v>0</v>
      </c>
      <c r="I64" s="297">
        <v>0</v>
      </c>
      <c r="J64" s="297">
        <v>0</v>
      </c>
      <c r="K64" s="297">
        <v>0</v>
      </c>
      <c r="L64" s="297">
        <v>0</v>
      </c>
      <c r="M64" s="297">
        <v>0</v>
      </c>
      <c r="N64" s="297">
        <v>0.1106567703393397</v>
      </c>
      <c r="O64" s="297">
        <v>0.1460330139559127</v>
      </c>
      <c r="P64" s="297">
        <v>0.18598344242929871</v>
      </c>
      <c r="Q64" s="297">
        <v>0.30436083410925491</v>
      </c>
      <c r="R64" s="297">
        <v>0.28271858620762569</v>
      </c>
      <c r="S64" s="297">
        <v>0.14359029379407071</v>
      </c>
      <c r="T64" s="297">
        <v>6.9654835801217452E-2</v>
      </c>
      <c r="U64" s="297">
        <v>4.1543276842071278E-2</v>
      </c>
      <c r="V64" s="297">
        <v>0.13206994632195121</v>
      </c>
      <c r="W64" s="297">
        <v>0.16689694202814309</v>
      </c>
      <c r="DA64" s="122" t="s">
        <v>1636</v>
      </c>
    </row>
    <row r="65" spans="1:105" ht="12" customHeight="1" x14ac:dyDescent="0.25">
      <c r="A65" s="59" t="s">
        <v>70</v>
      </c>
      <c r="B65" s="297">
        <v>2.521884866399982</v>
      </c>
      <c r="C65" s="297">
        <v>1.934900598803925</v>
      </c>
      <c r="D65" s="297">
        <v>1.87073131122264</v>
      </c>
      <c r="E65" s="297">
        <v>1.8251158200340041</v>
      </c>
      <c r="F65" s="297">
        <v>2.13310173930393</v>
      </c>
      <c r="G65" s="297">
        <v>1.457320077981402</v>
      </c>
      <c r="H65" s="297">
        <v>1.306459759628402</v>
      </c>
      <c r="I65" s="297">
        <v>0.97030499361429501</v>
      </c>
      <c r="J65" s="297">
        <v>0.95458433783720231</v>
      </c>
      <c r="K65" s="297">
        <v>1.269585337643544</v>
      </c>
      <c r="L65" s="297">
        <v>0.90046956961784952</v>
      </c>
      <c r="M65" s="297">
        <v>0.39749014279730938</v>
      </c>
      <c r="N65" s="297">
        <v>0.43863446246466481</v>
      </c>
      <c r="O65" s="297">
        <v>1.070177444862086</v>
      </c>
      <c r="P65" s="297">
        <v>1.1937320075612881</v>
      </c>
      <c r="Q65" s="297">
        <v>1.126916230447127</v>
      </c>
      <c r="R65" s="297">
        <v>1.294559190327049</v>
      </c>
      <c r="S65" s="297">
        <v>1.0002163395477579</v>
      </c>
      <c r="T65" s="297">
        <v>0.68451105273017199</v>
      </c>
      <c r="U65" s="297">
        <v>0.32068651753463701</v>
      </c>
      <c r="V65" s="297">
        <v>0.72806689863243323</v>
      </c>
      <c r="W65" s="297">
        <v>0.38358311386443839</v>
      </c>
      <c r="DA65" s="122" t="s">
        <v>1637</v>
      </c>
    </row>
    <row r="66" spans="1:105" ht="12" customHeight="1" x14ac:dyDescent="0.25">
      <c r="A66" s="59" t="s">
        <v>162</v>
      </c>
      <c r="B66" s="297">
        <v>0</v>
      </c>
      <c r="C66" s="297">
        <v>0</v>
      </c>
      <c r="D66" s="297">
        <v>0</v>
      </c>
      <c r="E66" s="297">
        <v>0</v>
      </c>
      <c r="F66" s="297">
        <v>0</v>
      </c>
      <c r="G66" s="297">
        <v>0</v>
      </c>
      <c r="H66" s="297">
        <v>0</v>
      </c>
      <c r="I66" s="297">
        <v>0</v>
      </c>
      <c r="J66" s="297">
        <v>0</v>
      </c>
      <c r="K66" s="297">
        <v>0</v>
      </c>
      <c r="L66" s="297">
        <v>0</v>
      </c>
      <c r="M66" s="297">
        <v>0</v>
      </c>
      <c r="N66" s="297">
        <v>0</v>
      </c>
      <c r="O66" s="297">
        <v>0</v>
      </c>
      <c r="P66" s="297">
        <v>0</v>
      </c>
      <c r="Q66" s="297">
        <v>0</v>
      </c>
      <c r="R66" s="297">
        <v>0</v>
      </c>
      <c r="S66" s="297">
        <v>0</v>
      </c>
      <c r="T66" s="297">
        <v>0</v>
      </c>
      <c r="U66" s="297">
        <v>0</v>
      </c>
      <c r="V66" s="297">
        <v>0</v>
      </c>
      <c r="W66" s="297">
        <v>0</v>
      </c>
      <c r="DA66" s="122" t="s">
        <v>1638</v>
      </c>
    </row>
    <row r="67" spans="1:105" ht="12" customHeight="1" x14ac:dyDescent="0.25">
      <c r="A67" s="60" t="s">
        <v>1508</v>
      </c>
      <c r="B67" s="264">
        <v>0.97293639441240864</v>
      </c>
      <c r="C67" s="264">
        <v>0.83521810004446617</v>
      </c>
      <c r="D67" s="264">
        <v>0.79474469893452371</v>
      </c>
      <c r="E67" s="264">
        <v>0.74223295082593355</v>
      </c>
      <c r="F67" s="264">
        <v>0.8791540543132933</v>
      </c>
      <c r="G67" s="264">
        <v>0.77451783139869124</v>
      </c>
      <c r="H67" s="264">
        <v>0.74093043663739333</v>
      </c>
      <c r="I67" s="264">
        <v>0.47701562629318212</v>
      </c>
      <c r="J67" s="264">
        <v>0.43404355309839382</v>
      </c>
      <c r="K67" s="264">
        <v>0.5165024500941191</v>
      </c>
      <c r="L67" s="264">
        <v>0.41668008204695117</v>
      </c>
      <c r="M67" s="264">
        <v>0.16579187392163999</v>
      </c>
      <c r="N67" s="264">
        <v>0.15828852640744101</v>
      </c>
      <c r="O67" s="264">
        <v>0.61091639422913313</v>
      </c>
      <c r="P67" s="264">
        <v>1.205253006704194</v>
      </c>
      <c r="Q67" s="264">
        <v>0.91233118890042553</v>
      </c>
      <c r="R67" s="264">
        <v>0.68849817893404275</v>
      </c>
      <c r="S67" s="264">
        <v>0.44312724339505338</v>
      </c>
      <c r="T67" s="264">
        <v>0.39121146392973971</v>
      </c>
      <c r="U67" s="264">
        <v>0.18890311093810011</v>
      </c>
      <c r="V67" s="264">
        <v>0.46723169660538449</v>
      </c>
      <c r="W67" s="264">
        <v>0.46617736001383181</v>
      </c>
      <c r="DA67" s="72" t="s">
        <v>1639</v>
      </c>
    </row>
    <row r="68" spans="1:105" ht="12" customHeight="1" x14ac:dyDescent="0.25">
      <c r="A68" s="147" t="s">
        <v>30</v>
      </c>
      <c r="B68" s="231">
        <v>0.12836393434628321</v>
      </c>
      <c r="C68" s="231">
        <v>0.12662973418088519</v>
      </c>
      <c r="D68" s="231">
        <v>0.11600636965936451</v>
      </c>
      <c r="E68" s="231">
        <v>0.10915069270682411</v>
      </c>
      <c r="F68" s="231">
        <v>0.1347497306364516</v>
      </c>
      <c r="G68" s="231">
        <v>0.1169609875150459</v>
      </c>
      <c r="H68" s="231">
        <v>0.12737387003051889</v>
      </c>
      <c r="I68" s="231">
        <v>7.3044172921866504E-2</v>
      </c>
      <c r="J68" s="231">
        <v>5.4570934033734378E-2</v>
      </c>
      <c r="K68" s="231">
        <v>3.523666510017754E-2</v>
      </c>
      <c r="L68" s="231">
        <v>3.9060729933040148E-2</v>
      </c>
      <c r="M68" s="231">
        <v>9.7288274295410735E-3</v>
      </c>
      <c r="N68" s="231">
        <v>1.7029538711156749E-4</v>
      </c>
      <c r="O68" s="231">
        <v>1.9066953867457299E-4</v>
      </c>
      <c r="P68" s="231">
        <v>2.7543127132538489E-3</v>
      </c>
      <c r="Q68" s="231">
        <v>7.855904062556868E-3</v>
      </c>
      <c r="R68" s="231">
        <v>0</v>
      </c>
      <c r="S68" s="231">
        <v>5.5840663197981892E-3</v>
      </c>
      <c r="T68" s="231">
        <v>3.0307260989951679E-2</v>
      </c>
      <c r="U68" s="231">
        <v>2.1998995857311899E-2</v>
      </c>
      <c r="V68" s="231">
        <v>3.2237148133519793E-2</v>
      </c>
      <c r="W68" s="231">
        <v>0.1100138264704419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3.0829596637846372E-3</v>
      </c>
      <c r="M70" s="231">
        <v>1.7270404449402281E-3</v>
      </c>
      <c r="N70" s="231">
        <v>1.822693535079167E-3</v>
      </c>
      <c r="O70" s="231">
        <v>2.0407607121559271E-3</v>
      </c>
      <c r="P70" s="231">
        <v>1.64487714985417E-3</v>
      </c>
      <c r="Q70" s="231">
        <v>2.827516508455947E-3</v>
      </c>
      <c r="R70" s="231">
        <v>2.453686696447415E-3</v>
      </c>
      <c r="S70" s="231">
        <v>9.3308426044307871E-4</v>
      </c>
      <c r="T70" s="231">
        <v>1.1555871382982661E-3</v>
      </c>
      <c r="U70" s="231">
        <v>7.3511826476012961E-4</v>
      </c>
      <c r="V70" s="231">
        <v>2.1765496167853939E-3</v>
      </c>
      <c r="W70" s="231">
        <v>2.3723041497286049E-3</v>
      </c>
      <c r="DA70" s="73" t="s">
        <v>1642</v>
      </c>
    </row>
    <row r="71" spans="1:105" ht="12" customHeight="1" x14ac:dyDescent="0.25">
      <c r="A71" s="147" t="s">
        <v>160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4.679632810071669E-3</v>
      </c>
      <c r="O71" s="231">
        <v>1.736645444325482E-3</v>
      </c>
      <c r="P71" s="231">
        <v>1.4010522165555711E-3</v>
      </c>
      <c r="Q71" s="231">
        <v>4.7933299872267758E-3</v>
      </c>
      <c r="R71" s="231">
        <v>4.180571223476098E-3</v>
      </c>
      <c r="S71" s="231">
        <v>3.4175475093315881E-3</v>
      </c>
      <c r="T71" s="231">
        <v>3.3825043114666391E-3</v>
      </c>
      <c r="U71" s="231">
        <v>2.6146360332229821E-3</v>
      </c>
      <c r="V71" s="231">
        <v>5.7806517024796451E-3</v>
      </c>
      <c r="W71" s="231">
        <v>1.547295971256466E-2</v>
      </c>
      <c r="DA71" s="73" t="s">
        <v>1643</v>
      </c>
    </row>
    <row r="72" spans="1:105" ht="12" customHeight="1" x14ac:dyDescent="0.25">
      <c r="A72" s="147" t="s">
        <v>70</v>
      </c>
      <c r="B72" s="231">
        <v>0.27650669912668441</v>
      </c>
      <c r="C72" s="231">
        <v>0.20041864173774279</v>
      </c>
      <c r="D72" s="231">
        <v>0.1901213413348096</v>
      </c>
      <c r="E72" s="231">
        <v>0.1950001624328698</v>
      </c>
      <c r="F72" s="231">
        <v>0.23343543850053811</v>
      </c>
      <c r="G72" s="231">
        <v>0.1208068585466951</v>
      </c>
      <c r="H72" s="231">
        <v>0.1143838148134695</v>
      </c>
      <c r="I72" s="231">
        <v>8.3020663933689995E-2</v>
      </c>
      <c r="J72" s="231">
        <v>7.4035432757506681E-2</v>
      </c>
      <c r="K72" s="231">
        <v>7.2972247475385985E-2</v>
      </c>
      <c r="L72" s="231">
        <v>5.8281925383071351E-2</v>
      </c>
      <c r="M72" s="231">
        <v>1.9635185785893822E-2</v>
      </c>
      <c r="N72" s="231">
        <v>1.7983487881073099E-2</v>
      </c>
      <c r="O72" s="231">
        <v>1.2338242337547829E-2</v>
      </c>
      <c r="P72" s="231">
        <v>8.7181486177449283E-3</v>
      </c>
      <c r="Q72" s="231">
        <v>1.7205907595408691E-2</v>
      </c>
      <c r="R72" s="231">
        <v>1.8558401594559511E-2</v>
      </c>
      <c r="S72" s="231">
        <v>2.307920321873096E-2</v>
      </c>
      <c r="T72" s="231">
        <v>3.2225891522973178E-2</v>
      </c>
      <c r="U72" s="231">
        <v>1.9567195473615281E-2</v>
      </c>
      <c r="V72" s="231">
        <v>3.0894521828965869E-2</v>
      </c>
      <c r="W72" s="231">
        <v>3.4476397991283693E-2</v>
      </c>
      <c r="DA72" s="73" t="s">
        <v>1644</v>
      </c>
    </row>
    <row r="73" spans="1:105" ht="12" customHeight="1" x14ac:dyDescent="0.25">
      <c r="A73" s="147" t="s">
        <v>34</v>
      </c>
      <c r="B73" s="231">
        <v>0.56316899321115044</v>
      </c>
      <c r="C73" s="231">
        <v>0.49831088965226028</v>
      </c>
      <c r="D73" s="231">
        <v>0.47933651386086351</v>
      </c>
      <c r="E73" s="231">
        <v>0.41748834229920628</v>
      </c>
      <c r="F73" s="231">
        <v>0.49105551873031211</v>
      </c>
      <c r="G73" s="231">
        <v>0.51901326873499776</v>
      </c>
      <c r="H73" s="231">
        <v>0.48583926557446733</v>
      </c>
      <c r="I73" s="231">
        <v>0.29498253885640119</v>
      </c>
      <c r="J73" s="231">
        <v>0.27709152221148409</v>
      </c>
      <c r="K73" s="231">
        <v>0.36440497100750541</v>
      </c>
      <c r="L73" s="231">
        <v>0.27110831815333858</v>
      </c>
      <c r="M73" s="231">
        <v>0.1232737828027143</v>
      </c>
      <c r="N73" s="231">
        <v>0.1278958334215575</v>
      </c>
      <c r="O73" s="231">
        <v>0.56644876688746471</v>
      </c>
      <c r="P73" s="231">
        <v>1.072850868054563</v>
      </c>
      <c r="Q73" s="231">
        <v>0.71900174778449555</v>
      </c>
      <c r="R73" s="231">
        <v>0.51810089454649955</v>
      </c>
      <c r="S73" s="231">
        <v>0.27674499078833242</v>
      </c>
      <c r="T73" s="231">
        <v>0.16934602195489501</v>
      </c>
      <c r="U73" s="231">
        <v>6.2373664098489032E-2</v>
      </c>
      <c r="V73" s="231">
        <v>0.16440388183011609</v>
      </c>
      <c r="W73" s="231">
        <v>3.2860897860694217E-2</v>
      </c>
      <c r="DA73" s="73" t="s">
        <v>1645</v>
      </c>
    </row>
    <row r="74" spans="1:105" ht="12" customHeight="1" x14ac:dyDescent="0.25">
      <c r="A74" s="147" t="s">
        <v>162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4.8967677282906342E-3</v>
      </c>
      <c r="C76" s="231">
        <v>9.8588344735779307E-3</v>
      </c>
      <c r="D76" s="231">
        <v>9.280474079486057E-3</v>
      </c>
      <c r="E76" s="231">
        <v>2.059375338703338E-2</v>
      </c>
      <c r="F76" s="231">
        <v>1.9913366445991541E-2</v>
      </c>
      <c r="G76" s="231">
        <v>1.7736716601952501E-2</v>
      </c>
      <c r="H76" s="231">
        <v>1.333348621893763E-2</v>
      </c>
      <c r="I76" s="231">
        <v>2.59682505812243E-2</v>
      </c>
      <c r="J76" s="231">
        <v>2.8345664095668629E-2</v>
      </c>
      <c r="K76" s="231">
        <v>4.388856651105022E-2</v>
      </c>
      <c r="L76" s="231">
        <v>4.5146148913716447E-2</v>
      </c>
      <c r="M76" s="231">
        <v>1.142703745855058E-2</v>
      </c>
      <c r="N76" s="231">
        <v>5.7365833725480393E-3</v>
      </c>
      <c r="O76" s="231">
        <v>2.8161309308964561E-2</v>
      </c>
      <c r="P76" s="231">
        <v>0.11788374795222149</v>
      </c>
      <c r="Q76" s="231">
        <v>0.1606467829622816</v>
      </c>
      <c r="R76" s="231">
        <v>0.14520462487306021</v>
      </c>
      <c r="S76" s="231">
        <v>0.13336835129841709</v>
      </c>
      <c r="T76" s="231">
        <v>0.15479419801215491</v>
      </c>
      <c r="U76" s="231">
        <v>8.1613501210700726E-2</v>
      </c>
      <c r="V76" s="231">
        <v>0.2317389434935177</v>
      </c>
      <c r="W76" s="231">
        <v>0.27098097382911868</v>
      </c>
      <c r="DA76" s="73" t="s">
        <v>1648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29.394927517576821</v>
      </c>
      <c r="C79" s="263">
        <f t="shared" si="2"/>
        <v>25.430308497441246</v>
      </c>
      <c r="D79" s="263">
        <f t="shared" si="2"/>
        <v>24.187725929865</v>
      </c>
      <c r="E79" s="263">
        <f t="shared" si="2"/>
        <v>22.758905012412352</v>
      </c>
      <c r="F79" s="263">
        <f t="shared" si="2"/>
        <v>26.88380492429102</v>
      </c>
      <c r="G79" s="263">
        <f t="shared" si="2"/>
        <v>23.812683474855966</v>
      </c>
      <c r="H79" s="263">
        <f t="shared" si="2"/>
        <v>22.91789786627664</v>
      </c>
      <c r="I79" s="263">
        <f t="shared" si="2"/>
        <v>14.862213760018268</v>
      </c>
      <c r="J79" s="263">
        <f t="shared" si="2"/>
        <v>13.500055636867513</v>
      </c>
      <c r="K79" s="263">
        <f t="shared" si="2"/>
        <v>15.871296615666033</v>
      </c>
      <c r="L79" s="263">
        <f t="shared" si="2"/>
        <v>12.949981833095894</v>
      </c>
      <c r="M79" s="263">
        <f t="shared" si="2"/>
        <v>5.1896926451267671</v>
      </c>
      <c r="N79" s="263">
        <f t="shared" si="2"/>
        <v>4.8653897129806927</v>
      </c>
      <c r="O79" s="263">
        <f t="shared" si="2"/>
        <v>18.236332753783923</v>
      </c>
      <c r="P79" s="263">
        <f t="shared" si="2"/>
        <v>35.658779723049001</v>
      </c>
      <c r="Q79" s="263">
        <f t="shared" si="2"/>
        <v>27.501532538259202</v>
      </c>
      <c r="R79" s="263">
        <f t="shared" si="2"/>
        <v>20.959893123602846</v>
      </c>
      <c r="S79" s="263">
        <f t="shared" si="2"/>
        <v>13.842595332257812</v>
      </c>
      <c r="T79" s="263">
        <f t="shared" si="2"/>
        <v>12.528256614823135</v>
      </c>
      <c r="U79" s="263">
        <f t="shared" si="2"/>
        <v>6.1785533139510598</v>
      </c>
      <c r="V79" s="263">
        <f t="shared" si="2"/>
        <v>15.054474754926142</v>
      </c>
      <c r="W79" s="263">
        <f t="shared" si="2"/>
        <v>15.593631625752376</v>
      </c>
      <c r="DA79" s="70"/>
    </row>
    <row r="80" spans="1:105" ht="12" customHeight="1" x14ac:dyDescent="0.25">
      <c r="A80" s="60" t="s">
        <v>1523</v>
      </c>
      <c r="B80" s="264">
        <v>28.319684896914332</v>
      </c>
      <c r="C80" s="264">
        <v>24.387923987852091</v>
      </c>
      <c r="D80" s="264">
        <v>23.182684628969561</v>
      </c>
      <c r="E80" s="264">
        <v>21.70924371481172</v>
      </c>
      <c r="F80" s="264">
        <v>25.727581582563349</v>
      </c>
      <c r="G80" s="264">
        <v>22.59749734644415</v>
      </c>
      <c r="H80" s="264">
        <v>21.682168920415371</v>
      </c>
      <c r="I80" s="264">
        <v>13.98158620731998</v>
      </c>
      <c r="J80" s="264">
        <v>12.67748450394903</v>
      </c>
      <c r="K80" s="264">
        <v>14.960912195309991</v>
      </c>
      <c r="L80" s="264">
        <v>12.15412780625585</v>
      </c>
      <c r="M80" s="264">
        <v>4.7806466292278067</v>
      </c>
      <c r="N80" s="264">
        <v>4.4991669004155632</v>
      </c>
      <c r="O80" s="264">
        <v>17.34840902319662</v>
      </c>
      <c r="P80" s="264">
        <v>34.448455064590618</v>
      </c>
      <c r="Q80" s="264">
        <v>26.3623063816901</v>
      </c>
      <c r="R80" s="264">
        <v>19.952473305388722</v>
      </c>
      <c r="S80" s="264">
        <v>13.018688355314421</v>
      </c>
      <c r="T80" s="264">
        <v>11.759978449000119</v>
      </c>
      <c r="U80" s="264">
        <v>5.7424918955569444</v>
      </c>
      <c r="V80" s="264">
        <v>14.18379350936763</v>
      </c>
      <c r="W80" s="264">
        <v>14.68700308489341</v>
      </c>
      <c r="DA80" s="72" t="s">
        <v>1651</v>
      </c>
    </row>
    <row r="81" spans="1:105" ht="12" customHeight="1" x14ac:dyDescent="0.25">
      <c r="A81" s="59" t="s">
        <v>30</v>
      </c>
      <c r="B81" s="232">
        <v>4.2713353478397122</v>
      </c>
      <c r="C81" s="232">
        <v>4.2136294937427854</v>
      </c>
      <c r="D81" s="232">
        <v>3.8601349345050759</v>
      </c>
      <c r="E81" s="232">
        <v>3.6320109256089301</v>
      </c>
      <c r="F81" s="232">
        <v>4.4838239845989936</v>
      </c>
      <c r="G81" s="232">
        <v>3.891900032789231</v>
      </c>
      <c r="H81" s="232">
        <v>4.2383907615733616</v>
      </c>
      <c r="I81" s="232">
        <v>2.4305593260582272</v>
      </c>
      <c r="J81" s="232">
        <v>1.8158586419929861</v>
      </c>
      <c r="K81" s="232">
        <v>1.1725070125722279</v>
      </c>
      <c r="L81" s="232">
        <v>1.2997535275393799</v>
      </c>
      <c r="M81" s="232">
        <v>0.32372866026939878</v>
      </c>
      <c r="N81" s="232">
        <v>5.6666127463920841E-3</v>
      </c>
      <c r="O81" s="232">
        <v>6.3445666763374308E-3</v>
      </c>
      <c r="P81" s="232">
        <v>9.165030123950943E-2</v>
      </c>
      <c r="Q81" s="232">
        <v>0.2614067641547661</v>
      </c>
      <c r="R81" s="232">
        <v>0</v>
      </c>
      <c r="S81" s="232">
        <v>0.1858109131501999</v>
      </c>
      <c r="T81" s="232">
        <v>1.0084801141523481</v>
      </c>
      <c r="U81" s="232">
        <v>0.73202094576525767</v>
      </c>
      <c r="V81" s="232">
        <v>1.0726974912189191</v>
      </c>
      <c r="W81" s="232">
        <v>3.6607318726041269</v>
      </c>
      <c r="DA81" s="71" t="s">
        <v>1652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8.4099488306335471E-2</v>
      </c>
      <c r="M82" s="297">
        <v>4.7111617907293291E-2</v>
      </c>
      <c r="N82" s="297">
        <v>4.9720920918974343E-2</v>
      </c>
      <c r="O82" s="297">
        <v>5.5669535240463468E-2</v>
      </c>
      <c r="P82" s="297">
        <v>4.4870300527935378E-2</v>
      </c>
      <c r="Q82" s="297">
        <v>7.7131301564597063E-2</v>
      </c>
      <c r="R82" s="297">
        <v>6.6933667040577058E-2</v>
      </c>
      <c r="S82" s="297">
        <v>2.5453433520964831E-2</v>
      </c>
      <c r="T82" s="297">
        <v>3.1523048506240763E-2</v>
      </c>
      <c r="U82" s="297">
        <v>2.0053155620944531E-2</v>
      </c>
      <c r="V82" s="297">
        <v>5.9373695736354329E-2</v>
      </c>
      <c r="W82" s="297">
        <v>6.4713647551993714E-2</v>
      </c>
      <c r="DA82" s="122" t="s">
        <v>1653</v>
      </c>
    </row>
    <row r="83" spans="1:105" ht="12" customHeight="1" x14ac:dyDescent="0.25">
      <c r="A83" s="59" t="s">
        <v>160</v>
      </c>
      <c r="B83" s="297">
        <v>0</v>
      </c>
      <c r="C83" s="297">
        <v>0</v>
      </c>
      <c r="D83" s="297">
        <v>0</v>
      </c>
      <c r="E83" s="297">
        <v>0</v>
      </c>
      <c r="F83" s="297">
        <v>0</v>
      </c>
      <c r="G83" s="297">
        <v>0</v>
      </c>
      <c r="H83" s="297">
        <v>0</v>
      </c>
      <c r="I83" s="297">
        <v>0</v>
      </c>
      <c r="J83" s="297">
        <v>0</v>
      </c>
      <c r="K83" s="297">
        <v>0</v>
      </c>
      <c r="L83" s="297">
        <v>0</v>
      </c>
      <c r="M83" s="297">
        <v>0</v>
      </c>
      <c r="N83" s="297">
        <v>0.13191519355697021</v>
      </c>
      <c r="O83" s="297">
        <v>4.895467854549853E-2</v>
      </c>
      <c r="P83" s="297">
        <v>3.9494567593545818E-2</v>
      </c>
      <c r="Q83" s="297">
        <v>0.1351202281697324</v>
      </c>
      <c r="R83" s="297">
        <v>0.1178470372582722</v>
      </c>
      <c r="S83" s="297">
        <v>9.6337994770301888E-2</v>
      </c>
      <c r="T83" s="297">
        <v>9.5350154395463016E-2</v>
      </c>
      <c r="U83" s="297">
        <v>7.3704547429727957E-2</v>
      </c>
      <c r="V83" s="297">
        <v>0.16295205610509281</v>
      </c>
      <c r="W83" s="297">
        <v>0.43617064804512068</v>
      </c>
      <c r="DA83" s="122" t="s">
        <v>1654</v>
      </c>
    </row>
    <row r="84" spans="1:105" ht="12" customHeight="1" x14ac:dyDescent="0.25">
      <c r="A84" s="59" t="s">
        <v>70</v>
      </c>
      <c r="B84" s="297">
        <v>7.9987843017342541</v>
      </c>
      <c r="C84" s="297">
        <v>5.7977093877652441</v>
      </c>
      <c r="D84" s="297">
        <v>5.4998291372202592</v>
      </c>
      <c r="E84" s="297">
        <v>5.6409636476440133</v>
      </c>
      <c r="F84" s="297">
        <v>6.7528191065312244</v>
      </c>
      <c r="G84" s="297">
        <v>3.4947001527887429</v>
      </c>
      <c r="H84" s="297">
        <v>3.308894378299573</v>
      </c>
      <c r="I84" s="297">
        <v>2.4016213187229369</v>
      </c>
      <c r="J84" s="297">
        <v>2.1416965996962229</v>
      </c>
      <c r="K84" s="297">
        <v>2.1109407815864931</v>
      </c>
      <c r="L84" s="297">
        <v>1.685979223293143</v>
      </c>
      <c r="M84" s="297">
        <v>0.56800654856425548</v>
      </c>
      <c r="N84" s="297">
        <v>0.52022624047763533</v>
      </c>
      <c r="O84" s="297">
        <v>0.35692060782713331</v>
      </c>
      <c r="P84" s="297">
        <v>0.25219855621600928</v>
      </c>
      <c r="Q84" s="297">
        <v>0.49773240216574383</v>
      </c>
      <c r="R84" s="297">
        <v>0.53685734128210416</v>
      </c>
      <c r="S84" s="297">
        <v>0.66763506629523217</v>
      </c>
      <c r="T84" s="297">
        <v>0.93223041625204806</v>
      </c>
      <c r="U84" s="297">
        <v>0.56603972517718637</v>
      </c>
      <c r="V84" s="297">
        <v>0.89371656092100094</v>
      </c>
      <c r="W84" s="297">
        <v>0.99733305523522153</v>
      </c>
      <c r="DA84" s="122" t="s">
        <v>1655</v>
      </c>
    </row>
    <row r="85" spans="1:105" ht="12" customHeight="1" x14ac:dyDescent="0.25">
      <c r="A85" s="59" t="s">
        <v>34</v>
      </c>
      <c r="B85" s="297">
        <v>15.89414735806284</v>
      </c>
      <c r="C85" s="297">
        <v>14.06367681057835</v>
      </c>
      <c r="D85" s="297">
        <v>13.52816876860302</v>
      </c>
      <c r="E85" s="297">
        <v>11.782646617210069</v>
      </c>
      <c r="F85" s="297">
        <v>13.85891068183019</v>
      </c>
      <c r="G85" s="297">
        <v>14.647953764334821</v>
      </c>
      <c r="H85" s="297">
        <v>13.71169395414206</v>
      </c>
      <c r="I85" s="297">
        <v>8.3252025540427201</v>
      </c>
      <c r="J85" s="297">
        <v>7.8202698280443448</v>
      </c>
      <c r="K85" s="297">
        <v>10.284490760364591</v>
      </c>
      <c r="L85" s="297">
        <v>7.6514076781037303</v>
      </c>
      <c r="M85" s="297">
        <v>3.4791185112663952</v>
      </c>
      <c r="N85" s="297">
        <v>3.609565241320611</v>
      </c>
      <c r="O85" s="297">
        <v>15.986711413862849</v>
      </c>
      <c r="P85" s="297">
        <v>30.278744028244979</v>
      </c>
      <c r="Q85" s="297">
        <v>20.292167835502269</v>
      </c>
      <c r="R85" s="297">
        <v>14.62220410486759</v>
      </c>
      <c r="S85" s="297">
        <v>7.8104897769936441</v>
      </c>
      <c r="T85" s="297">
        <v>4.7794013163002269</v>
      </c>
      <c r="U85" s="297">
        <v>1.760352967571847</v>
      </c>
      <c r="V85" s="297">
        <v>4.639920797389661</v>
      </c>
      <c r="W85" s="297">
        <v>0.92742313446276647</v>
      </c>
      <c r="DA85" s="122" t="s">
        <v>1656</v>
      </c>
    </row>
    <row r="86" spans="1:105" ht="12" customHeight="1" x14ac:dyDescent="0.25">
      <c r="A86" s="59" t="s">
        <v>162</v>
      </c>
      <c r="B86" s="297">
        <v>0</v>
      </c>
      <c r="C86" s="297">
        <v>0</v>
      </c>
      <c r="D86" s="297">
        <v>0</v>
      </c>
      <c r="E86" s="297">
        <v>0</v>
      </c>
      <c r="F86" s="297">
        <v>0</v>
      </c>
      <c r="G86" s="297">
        <v>0</v>
      </c>
      <c r="H86" s="297">
        <v>0</v>
      </c>
      <c r="I86" s="297">
        <v>0</v>
      </c>
      <c r="J86" s="297">
        <v>0</v>
      </c>
      <c r="K86" s="297">
        <v>0</v>
      </c>
      <c r="L86" s="297">
        <v>0</v>
      </c>
      <c r="M86" s="297">
        <v>0</v>
      </c>
      <c r="N86" s="297">
        <v>0</v>
      </c>
      <c r="O86" s="297">
        <v>0</v>
      </c>
      <c r="P86" s="297">
        <v>0</v>
      </c>
      <c r="Q86" s="297">
        <v>0</v>
      </c>
      <c r="R86" s="297">
        <v>0</v>
      </c>
      <c r="S86" s="297">
        <v>0</v>
      </c>
      <c r="T86" s="297">
        <v>0</v>
      </c>
      <c r="U86" s="297">
        <v>0</v>
      </c>
      <c r="V86" s="297">
        <v>0</v>
      </c>
      <c r="W86" s="297">
        <v>0</v>
      </c>
      <c r="DA86" s="122" t="s">
        <v>1657</v>
      </c>
    </row>
    <row r="87" spans="1:105" ht="12" customHeight="1" x14ac:dyDescent="0.25">
      <c r="A87" s="59" t="s">
        <v>73</v>
      </c>
      <c r="B87" s="297">
        <v>0.15541788927752509</v>
      </c>
      <c r="C87" s="297">
        <v>0.31290829576571672</v>
      </c>
      <c r="D87" s="297">
        <v>0.29455178864119869</v>
      </c>
      <c r="E87" s="297">
        <v>0.65362252434870793</v>
      </c>
      <c r="F87" s="297">
        <v>0.63202780960294069</v>
      </c>
      <c r="G87" s="297">
        <v>0.56294339653136316</v>
      </c>
      <c r="H87" s="297">
        <v>0.42318982640037173</v>
      </c>
      <c r="I87" s="297">
        <v>0.82420300849609796</v>
      </c>
      <c r="J87" s="297">
        <v>0.89965943421547445</v>
      </c>
      <c r="K87" s="297">
        <v>1.3929736407866751</v>
      </c>
      <c r="L87" s="297">
        <v>1.4328878890132639</v>
      </c>
      <c r="M87" s="297">
        <v>0.36268129122046422</v>
      </c>
      <c r="N87" s="297">
        <v>0.18207269139498089</v>
      </c>
      <c r="O87" s="297">
        <v>0.89380822104434055</v>
      </c>
      <c r="P87" s="297">
        <v>3.7414973107686351</v>
      </c>
      <c r="Q87" s="297">
        <v>5.0987478501329946</v>
      </c>
      <c r="R87" s="297">
        <v>4.6086311549401744</v>
      </c>
      <c r="S87" s="297">
        <v>4.2329611705840771</v>
      </c>
      <c r="T87" s="297">
        <v>4.9129933993937893</v>
      </c>
      <c r="U87" s="297">
        <v>2.59032055399198</v>
      </c>
      <c r="V87" s="297">
        <v>7.3551329079965972</v>
      </c>
      <c r="W87" s="297">
        <v>8.600630726994174</v>
      </c>
      <c r="DA87" s="122" t="s">
        <v>1658</v>
      </c>
    </row>
    <row r="88" spans="1:105" ht="12" customHeight="1" x14ac:dyDescent="0.25">
      <c r="A88" s="60" t="s">
        <v>1532</v>
      </c>
      <c r="B88" s="264">
        <v>1.075242620662491</v>
      </c>
      <c r="C88" s="264">
        <v>1.0423845095891551</v>
      </c>
      <c r="D88" s="264">
        <v>1.0050413008954391</v>
      </c>
      <c r="E88" s="264">
        <v>1.0496612976006341</v>
      </c>
      <c r="F88" s="264">
        <v>1.1562233417276691</v>
      </c>
      <c r="G88" s="264">
        <v>1.2151861284118139</v>
      </c>
      <c r="H88" s="264">
        <v>1.235728945861267</v>
      </c>
      <c r="I88" s="264">
        <v>0.88062755269828752</v>
      </c>
      <c r="J88" s="264">
        <v>0.82257113291848316</v>
      </c>
      <c r="K88" s="264">
        <v>0.91038442035604161</v>
      </c>
      <c r="L88" s="264">
        <v>0.79585402684004258</v>
      </c>
      <c r="M88" s="264">
        <v>0.40904601589896078</v>
      </c>
      <c r="N88" s="264">
        <v>0.36622281256512951</v>
      </c>
      <c r="O88" s="264">
        <v>0.88792373058730212</v>
      </c>
      <c r="P88" s="264">
        <v>1.2103246584583811</v>
      </c>
      <c r="Q88" s="264">
        <v>1.139226156569102</v>
      </c>
      <c r="R88" s="264">
        <v>1.0074198182141241</v>
      </c>
      <c r="S88" s="264">
        <v>0.82390697694339077</v>
      </c>
      <c r="T88" s="264">
        <v>0.76827816582301578</v>
      </c>
      <c r="U88" s="264">
        <v>0.43606141839411511</v>
      </c>
      <c r="V88" s="264">
        <v>0.87068124555851234</v>
      </c>
      <c r="W88" s="264">
        <v>0.90662854085896638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3.086829532303728</v>
      </c>
      <c r="C89" s="263">
        <f t="shared" si="3"/>
        <v>2.7541253990664618</v>
      </c>
      <c r="D89" s="263">
        <f t="shared" si="3"/>
        <v>2.6373918302112314</v>
      </c>
      <c r="E89" s="263">
        <f t="shared" si="3"/>
        <v>2.5859099273653641</v>
      </c>
      <c r="F89" s="263">
        <f t="shared" si="3"/>
        <v>2.9773165356647713</v>
      </c>
      <c r="G89" s="263">
        <f t="shared" si="3"/>
        <v>2.7523107529932731</v>
      </c>
      <c r="H89" s="263">
        <f t="shared" si="3"/>
        <v>2.7111238460468972</v>
      </c>
      <c r="I89" s="263">
        <f t="shared" si="3"/>
        <v>1.8511675342374247</v>
      </c>
      <c r="J89" s="263">
        <f t="shared" si="3"/>
        <v>1.703545272050468</v>
      </c>
      <c r="K89" s="263">
        <f t="shared" si="3"/>
        <v>1.9123652503331285</v>
      </c>
      <c r="L89" s="263">
        <f t="shared" si="3"/>
        <v>1.6182338355480206</v>
      </c>
      <c r="M89" s="263">
        <f t="shared" si="3"/>
        <v>0.73698210169756062</v>
      </c>
      <c r="N89" s="263">
        <f t="shared" si="3"/>
        <v>0.67935728331924539</v>
      </c>
      <c r="O89" s="263">
        <f t="shared" si="3"/>
        <v>1.6241533269026065</v>
      </c>
      <c r="P89" s="263">
        <f t="shared" si="3"/>
        <v>2.2476328508951138</v>
      </c>
      <c r="Q89" s="263">
        <f t="shared" si="3"/>
        <v>2.265272312929334</v>
      </c>
      <c r="R89" s="263">
        <f t="shared" si="3"/>
        <v>1.9269849302132172</v>
      </c>
      <c r="S89" s="263">
        <f t="shared" si="3"/>
        <v>1.574254382506564</v>
      </c>
      <c r="T89" s="263">
        <f t="shared" si="3"/>
        <v>1.5197153707717739</v>
      </c>
      <c r="U89" s="263">
        <f t="shared" si="3"/>
        <v>0.82165659059296026</v>
      </c>
      <c r="V89" s="263">
        <f t="shared" si="3"/>
        <v>1.755400225522223</v>
      </c>
      <c r="W89" s="263">
        <f t="shared" si="3"/>
        <v>1.8617823304271197</v>
      </c>
      <c r="DA89" s="70"/>
    </row>
    <row r="90" spans="1:105" ht="12" customHeight="1" x14ac:dyDescent="0.25">
      <c r="A90" s="60" t="s">
        <v>1535</v>
      </c>
      <c r="B90" s="264">
        <v>2.0815906601212921</v>
      </c>
      <c r="C90" s="264">
        <v>1.779605408262682</v>
      </c>
      <c r="D90" s="264">
        <v>1.6977838158019649</v>
      </c>
      <c r="E90" s="264">
        <v>1.6045869043591749</v>
      </c>
      <c r="F90" s="264">
        <v>1.896369198111121</v>
      </c>
      <c r="G90" s="264">
        <v>1.6162394052412701</v>
      </c>
      <c r="H90" s="264">
        <v>1.555847122459239</v>
      </c>
      <c r="I90" s="264">
        <v>1.027873301962871</v>
      </c>
      <c r="J90" s="264">
        <v>0.93452769215269837</v>
      </c>
      <c r="K90" s="264">
        <v>1.061251473418936</v>
      </c>
      <c r="L90" s="264">
        <v>0.87419394260775207</v>
      </c>
      <c r="M90" s="264">
        <v>0.35456705620797319</v>
      </c>
      <c r="N90" s="264">
        <v>0.33697743341743752</v>
      </c>
      <c r="O90" s="264">
        <v>0.79403793492748598</v>
      </c>
      <c r="P90" s="264">
        <v>1.116106466744095</v>
      </c>
      <c r="Q90" s="264">
        <v>1.2002155575668421</v>
      </c>
      <c r="R90" s="264">
        <v>0.98515325202709314</v>
      </c>
      <c r="S90" s="264">
        <v>0.80398792880561265</v>
      </c>
      <c r="T90" s="264">
        <v>0.80145601042528936</v>
      </c>
      <c r="U90" s="264">
        <v>0.41398498233891379</v>
      </c>
      <c r="V90" s="264">
        <v>0.94140474534271523</v>
      </c>
      <c r="W90" s="264">
        <v>1.0141799062040679</v>
      </c>
      <c r="DA90" s="72" t="s">
        <v>1660</v>
      </c>
    </row>
    <row r="91" spans="1:105" ht="12" customHeight="1" x14ac:dyDescent="0.25">
      <c r="A91" s="59" t="s">
        <v>30</v>
      </c>
      <c r="B91" s="232">
        <v>0.65895654985361818</v>
      </c>
      <c r="C91" s="232">
        <v>0.68809816758311249</v>
      </c>
      <c r="D91" s="232">
        <v>0.64247545896558511</v>
      </c>
      <c r="E91" s="232">
        <v>0.57501094894451688</v>
      </c>
      <c r="F91" s="232">
        <v>0.69305364019787252</v>
      </c>
      <c r="G91" s="232">
        <v>0.79414269490498379</v>
      </c>
      <c r="H91" s="232">
        <v>0.8188530421574437</v>
      </c>
      <c r="I91" s="232">
        <v>0.48050930463286062</v>
      </c>
      <c r="J91" s="232">
        <v>0.39603195896997001</v>
      </c>
      <c r="K91" s="232">
        <v>0.34505882271886129</v>
      </c>
      <c r="L91" s="232">
        <v>0.3396797574535419</v>
      </c>
      <c r="M91" s="232">
        <v>0.1108526321968698</v>
      </c>
      <c r="N91" s="232">
        <v>2.337899668293376E-3</v>
      </c>
      <c r="O91" s="232">
        <v>9.3084629584187367E-3</v>
      </c>
      <c r="P91" s="232">
        <v>0.2122706642700761</v>
      </c>
      <c r="Q91" s="232">
        <v>0.2896038829222396</v>
      </c>
      <c r="R91" s="232">
        <v>0</v>
      </c>
      <c r="S91" s="232">
        <v>0.13621278195194311</v>
      </c>
      <c r="T91" s="232">
        <v>0.36234007901237941</v>
      </c>
      <c r="U91" s="232">
        <v>0.2029313467025782</v>
      </c>
      <c r="V91" s="232">
        <v>0.42760284406501559</v>
      </c>
      <c r="W91" s="232">
        <v>0.68893623437284135</v>
      </c>
      <c r="DA91" s="71" t="s">
        <v>1661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2.6545426522853251E-2</v>
      </c>
      <c r="M92" s="297">
        <v>1.9484109942145139E-2</v>
      </c>
      <c r="N92" s="297">
        <v>2.4775885860462692E-2</v>
      </c>
      <c r="O92" s="297">
        <v>9.8646412813121226E-2</v>
      </c>
      <c r="P92" s="297">
        <v>0.12551705851728909</v>
      </c>
      <c r="Q92" s="297">
        <v>0.1032062294513921</v>
      </c>
      <c r="R92" s="297">
        <v>9.5386555632044831E-2</v>
      </c>
      <c r="S92" s="297">
        <v>2.253620124494804E-2</v>
      </c>
      <c r="T92" s="297">
        <v>1.367933352544894E-2</v>
      </c>
      <c r="U92" s="297">
        <v>6.714227401900196E-3</v>
      </c>
      <c r="V92" s="297">
        <v>2.8585454074496329E-2</v>
      </c>
      <c r="W92" s="297">
        <v>1.470939052092559E-2</v>
      </c>
      <c r="DA92" s="122" t="s">
        <v>1662</v>
      </c>
    </row>
    <row r="93" spans="1:105" ht="12" customHeight="1" x14ac:dyDescent="0.25">
      <c r="A93" s="59" t="s">
        <v>160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6.2423189144842059E-2</v>
      </c>
      <c r="O93" s="297">
        <v>8.2379473245122473E-2</v>
      </c>
      <c r="P93" s="297">
        <v>0.10491612550204341</v>
      </c>
      <c r="Q93" s="297">
        <v>0.17169463610424479</v>
      </c>
      <c r="R93" s="297">
        <v>0.1594859105997857</v>
      </c>
      <c r="S93" s="297">
        <v>8.1001497164463476E-2</v>
      </c>
      <c r="T93" s="297">
        <v>3.9293366115227407E-2</v>
      </c>
      <c r="U93" s="297">
        <v>2.343520256425935E-2</v>
      </c>
      <c r="V93" s="297">
        <v>7.4502691650249434E-2</v>
      </c>
      <c r="W93" s="297">
        <v>9.4149136541487516E-2</v>
      </c>
      <c r="DA93" s="122" t="s">
        <v>1663</v>
      </c>
    </row>
    <row r="94" spans="1:105" ht="12" customHeight="1" x14ac:dyDescent="0.25">
      <c r="A94" s="59" t="s">
        <v>70</v>
      </c>
      <c r="B94" s="297">
        <v>1.4226341102676741</v>
      </c>
      <c r="C94" s="297">
        <v>1.0915072406795701</v>
      </c>
      <c r="D94" s="297">
        <v>1.0553083568363799</v>
      </c>
      <c r="E94" s="297">
        <v>1.0295759554146591</v>
      </c>
      <c r="F94" s="297">
        <v>1.2033155579132491</v>
      </c>
      <c r="G94" s="297">
        <v>0.82209671033628573</v>
      </c>
      <c r="H94" s="297">
        <v>0.73699408030179547</v>
      </c>
      <c r="I94" s="297">
        <v>0.54736399733001029</v>
      </c>
      <c r="J94" s="297">
        <v>0.53849573318272836</v>
      </c>
      <c r="K94" s="297">
        <v>0.71619265070007487</v>
      </c>
      <c r="L94" s="297">
        <v>0.50796875863135693</v>
      </c>
      <c r="M94" s="297">
        <v>0.2242303140689583</v>
      </c>
      <c r="N94" s="297">
        <v>0.24744045874383941</v>
      </c>
      <c r="O94" s="297">
        <v>0.60370358591082351</v>
      </c>
      <c r="P94" s="297">
        <v>0.67340261845468685</v>
      </c>
      <c r="Q94" s="297">
        <v>0.63571080908896527</v>
      </c>
      <c r="R94" s="297">
        <v>0.73028078579526257</v>
      </c>
      <c r="S94" s="297">
        <v>0.56423744844425805</v>
      </c>
      <c r="T94" s="297">
        <v>0.38614323177223359</v>
      </c>
      <c r="U94" s="297">
        <v>0.18090420567017609</v>
      </c>
      <c r="V94" s="297">
        <v>0.41071375555295381</v>
      </c>
      <c r="W94" s="297">
        <v>0.2163851447688131</v>
      </c>
      <c r="DA94" s="122" t="s">
        <v>1664</v>
      </c>
    </row>
    <row r="95" spans="1:105" ht="12" customHeight="1" x14ac:dyDescent="0.25">
      <c r="A95" s="59" t="s">
        <v>162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DA95" s="122" t="s">
        <v>1665</v>
      </c>
    </row>
    <row r="96" spans="1:105" ht="12" customHeight="1" x14ac:dyDescent="0.25">
      <c r="A96" s="61" t="s">
        <v>1542</v>
      </c>
      <c r="B96" s="265">
        <v>1.0052388721824359</v>
      </c>
      <c r="C96" s="265">
        <v>0.97451999080377971</v>
      </c>
      <c r="D96" s="265">
        <v>0.93960801440926633</v>
      </c>
      <c r="E96" s="265">
        <v>0.98132302300618934</v>
      </c>
      <c r="F96" s="265">
        <v>1.08094733755365</v>
      </c>
      <c r="G96" s="265">
        <v>1.136071347752003</v>
      </c>
      <c r="H96" s="265">
        <v>1.155276723587658</v>
      </c>
      <c r="I96" s="265">
        <v>0.82329423227455367</v>
      </c>
      <c r="J96" s="265">
        <v>0.76901757989776953</v>
      </c>
      <c r="K96" s="265">
        <v>0.85111377691419254</v>
      </c>
      <c r="L96" s="265">
        <v>0.74403989294026862</v>
      </c>
      <c r="M96" s="265">
        <v>0.38241504548958738</v>
      </c>
      <c r="N96" s="265">
        <v>0.34237984990180781</v>
      </c>
      <c r="O96" s="265">
        <v>0.83011539197512063</v>
      </c>
      <c r="P96" s="265">
        <v>1.131526384151019</v>
      </c>
      <c r="Q96" s="265">
        <v>1.0650567553624919</v>
      </c>
      <c r="R96" s="265">
        <v>0.94183167818612412</v>
      </c>
      <c r="S96" s="265">
        <v>0.77026645370095148</v>
      </c>
      <c r="T96" s="265">
        <v>0.71825936034648441</v>
      </c>
      <c r="U96" s="265">
        <v>0.40767160825404641</v>
      </c>
      <c r="V96" s="265">
        <v>0.81399548017950774</v>
      </c>
      <c r="W96" s="265">
        <v>0.84760242422305165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0</v>
      </c>
      <c r="C99" s="225">
        <v>0</v>
      </c>
      <c r="D99" s="225">
        <v>0</v>
      </c>
      <c r="E99" s="225">
        <v>0</v>
      </c>
      <c r="F99" s="225">
        <v>0</v>
      </c>
      <c r="G99" s="225">
        <v>0</v>
      </c>
      <c r="H99" s="225">
        <v>0</v>
      </c>
      <c r="I99" s="225">
        <v>0</v>
      </c>
      <c r="J99" s="225">
        <v>0</v>
      </c>
      <c r="K99" s="225">
        <v>0</v>
      </c>
      <c r="L99" s="225">
        <v>0</v>
      </c>
      <c r="M99" s="225">
        <v>0</v>
      </c>
      <c r="N99" s="225">
        <v>0</v>
      </c>
      <c r="O99" s="225">
        <v>0</v>
      </c>
      <c r="P99" s="225">
        <v>0</v>
      </c>
      <c r="Q99" s="225">
        <v>0</v>
      </c>
      <c r="R99" s="225">
        <v>0</v>
      </c>
      <c r="S99" s="225">
        <v>0</v>
      </c>
      <c r="T99" s="225">
        <v>0</v>
      </c>
      <c r="U99" s="225">
        <v>0</v>
      </c>
      <c r="V99" s="225">
        <v>0</v>
      </c>
      <c r="W99" s="225">
        <v>0</v>
      </c>
      <c r="DA99" s="89" t="s">
        <v>1667</v>
      </c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1668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1669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1670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1671</v>
      </c>
    </row>
    <row r="104" spans="1:105" ht="12" customHeight="1" x14ac:dyDescent="0.25">
      <c r="A104" s="56" t="s">
        <v>96</v>
      </c>
      <c r="B104" s="262">
        <v>0</v>
      </c>
      <c r="C104" s="262">
        <v>0</v>
      </c>
      <c r="D104" s="262">
        <v>0</v>
      </c>
      <c r="E104" s="262">
        <v>0</v>
      </c>
      <c r="F104" s="262">
        <v>0</v>
      </c>
      <c r="G104" s="262">
        <v>0</v>
      </c>
      <c r="H104" s="262">
        <v>0</v>
      </c>
      <c r="I104" s="262">
        <v>0</v>
      </c>
      <c r="J104" s="262">
        <v>0</v>
      </c>
      <c r="K104" s="262">
        <v>0</v>
      </c>
      <c r="L104" s="262">
        <v>0</v>
      </c>
      <c r="M104" s="262">
        <v>0</v>
      </c>
      <c r="N104" s="262">
        <v>0</v>
      </c>
      <c r="O104" s="262">
        <v>0</v>
      </c>
      <c r="P104" s="262">
        <v>0</v>
      </c>
      <c r="Q104" s="262">
        <v>0</v>
      </c>
      <c r="R104" s="262">
        <v>0</v>
      </c>
      <c r="S104" s="262">
        <v>0</v>
      </c>
      <c r="T104" s="262">
        <v>0</v>
      </c>
      <c r="U104" s="262">
        <v>0</v>
      </c>
      <c r="V104" s="262">
        <v>0</v>
      </c>
      <c r="W104" s="262">
        <v>0</v>
      </c>
      <c r="DA104" s="68" t="s">
        <v>1672</v>
      </c>
    </row>
    <row r="105" spans="1:105" ht="12" customHeight="1" x14ac:dyDescent="0.25">
      <c r="A105" s="37" t="s">
        <v>160</v>
      </c>
      <c r="B105" s="228">
        <v>0</v>
      </c>
      <c r="C105" s="228">
        <v>0</v>
      </c>
      <c r="D105" s="228">
        <v>0</v>
      </c>
      <c r="E105" s="228">
        <v>0</v>
      </c>
      <c r="F105" s="228">
        <v>0</v>
      </c>
      <c r="G105" s="228">
        <v>0</v>
      </c>
      <c r="H105" s="228">
        <v>0</v>
      </c>
      <c r="I105" s="228">
        <v>0</v>
      </c>
      <c r="J105" s="228">
        <v>0</v>
      </c>
      <c r="K105" s="228">
        <v>0</v>
      </c>
      <c r="L105" s="228">
        <v>0</v>
      </c>
      <c r="M105" s="228">
        <v>0</v>
      </c>
      <c r="N105" s="228">
        <v>0</v>
      </c>
      <c r="O105" s="228">
        <v>0</v>
      </c>
      <c r="P105" s="228">
        <v>0</v>
      </c>
      <c r="Q105" s="228">
        <v>0</v>
      </c>
      <c r="R105" s="228">
        <v>0</v>
      </c>
      <c r="S105" s="228">
        <v>0</v>
      </c>
      <c r="T105" s="228">
        <v>0</v>
      </c>
      <c r="U105" s="228">
        <v>0</v>
      </c>
      <c r="V105" s="228">
        <v>0</v>
      </c>
      <c r="W105" s="228">
        <v>0</v>
      </c>
      <c r="DA105" s="69" t="s">
        <v>1673</v>
      </c>
    </row>
    <row r="106" spans="1:105" ht="12" customHeight="1" x14ac:dyDescent="0.25">
      <c r="A106" s="37" t="s">
        <v>162</v>
      </c>
      <c r="B106" s="228">
        <v>0</v>
      </c>
      <c r="C106" s="228">
        <v>0</v>
      </c>
      <c r="D106" s="228">
        <v>0</v>
      </c>
      <c r="E106" s="228">
        <v>0</v>
      </c>
      <c r="F106" s="228">
        <v>0</v>
      </c>
      <c r="G106" s="228">
        <v>0</v>
      </c>
      <c r="H106" s="228">
        <v>0</v>
      </c>
      <c r="I106" s="228">
        <v>0</v>
      </c>
      <c r="J106" s="228">
        <v>0</v>
      </c>
      <c r="K106" s="228">
        <v>0</v>
      </c>
      <c r="L106" s="228">
        <v>0</v>
      </c>
      <c r="M106" s="228">
        <v>0</v>
      </c>
      <c r="N106" s="228">
        <v>0</v>
      </c>
      <c r="O106" s="228">
        <v>0</v>
      </c>
      <c r="P106" s="228">
        <v>0</v>
      </c>
      <c r="Q106" s="228">
        <v>0</v>
      </c>
      <c r="R106" s="228">
        <v>0</v>
      </c>
      <c r="S106" s="228">
        <v>0</v>
      </c>
      <c r="T106" s="228">
        <v>0</v>
      </c>
      <c r="U106" s="228">
        <v>0</v>
      </c>
      <c r="V106" s="228">
        <v>0</v>
      </c>
      <c r="W106" s="228">
        <v>0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0</v>
      </c>
      <c r="C110" s="263">
        <f t="shared" si="4"/>
        <v>0</v>
      </c>
      <c r="D110" s="263">
        <f t="shared" si="4"/>
        <v>0</v>
      </c>
      <c r="E110" s="263">
        <f t="shared" si="4"/>
        <v>0</v>
      </c>
      <c r="F110" s="263">
        <f t="shared" si="4"/>
        <v>0</v>
      </c>
      <c r="G110" s="263">
        <f t="shared" si="4"/>
        <v>0</v>
      </c>
      <c r="H110" s="263">
        <f t="shared" si="4"/>
        <v>0</v>
      </c>
      <c r="I110" s="263">
        <f t="shared" si="4"/>
        <v>0</v>
      </c>
      <c r="J110" s="263">
        <f t="shared" si="4"/>
        <v>0</v>
      </c>
      <c r="K110" s="263">
        <f t="shared" si="4"/>
        <v>0</v>
      </c>
      <c r="L110" s="263">
        <f t="shared" si="4"/>
        <v>0</v>
      </c>
      <c r="M110" s="263">
        <f t="shared" si="4"/>
        <v>0</v>
      </c>
      <c r="N110" s="263">
        <f t="shared" si="4"/>
        <v>0</v>
      </c>
      <c r="O110" s="263">
        <f t="shared" si="4"/>
        <v>0</v>
      </c>
      <c r="P110" s="263">
        <f t="shared" si="4"/>
        <v>0</v>
      </c>
      <c r="Q110" s="263">
        <f t="shared" si="4"/>
        <v>0</v>
      </c>
      <c r="R110" s="263">
        <f t="shared" si="4"/>
        <v>0</v>
      </c>
      <c r="S110" s="263">
        <f t="shared" si="4"/>
        <v>0</v>
      </c>
      <c r="T110" s="263">
        <f t="shared" si="4"/>
        <v>0</v>
      </c>
      <c r="U110" s="263">
        <f t="shared" si="4"/>
        <v>0</v>
      </c>
      <c r="V110" s="263">
        <f t="shared" si="4"/>
        <v>0</v>
      </c>
      <c r="W110" s="263">
        <f t="shared" si="4"/>
        <v>0</v>
      </c>
      <c r="DA110" s="70"/>
    </row>
    <row r="111" spans="1:105" ht="12" customHeight="1" x14ac:dyDescent="0.25">
      <c r="A111" s="60" t="s">
        <v>1556</v>
      </c>
      <c r="B111" s="264">
        <v>0</v>
      </c>
      <c r="C111" s="264">
        <v>0</v>
      </c>
      <c r="D111" s="264">
        <v>0</v>
      </c>
      <c r="E111" s="264">
        <v>0</v>
      </c>
      <c r="F111" s="264">
        <v>0</v>
      </c>
      <c r="G111" s="264">
        <v>0</v>
      </c>
      <c r="H111" s="264">
        <v>0</v>
      </c>
      <c r="I111" s="264">
        <v>0</v>
      </c>
      <c r="J111" s="264">
        <v>0</v>
      </c>
      <c r="K111" s="264">
        <v>0</v>
      </c>
      <c r="L111" s="264">
        <v>0</v>
      </c>
      <c r="M111" s="264">
        <v>0</v>
      </c>
      <c r="N111" s="264">
        <v>0</v>
      </c>
      <c r="O111" s="264">
        <v>0</v>
      </c>
      <c r="P111" s="264">
        <v>0</v>
      </c>
      <c r="Q111" s="264">
        <v>0</v>
      </c>
      <c r="R111" s="264">
        <v>0</v>
      </c>
      <c r="S111" s="264">
        <v>0</v>
      </c>
      <c r="T111" s="264">
        <v>0</v>
      </c>
      <c r="U111" s="264">
        <v>0</v>
      </c>
      <c r="V111" s="264">
        <v>0</v>
      </c>
      <c r="W111" s="264">
        <v>0</v>
      </c>
      <c r="DA111" s="72" t="s">
        <v>1678</v>
      </c>
    </row>
    <row r="112" spans="1:105" ht="12" customHeight="1" x14ac:dyDescent="0.25">
      <c r="A112" s="59" t="s">
        <v>30</v>
      </c>
      <c r="B112" s="232">
        <v>0</v>
      </c>
      <c r="C112" s="232">
        <v>0</v>
      </c>
      <c r="D112" s="232">
        <v>0</v>
      </c>
      <c r="E112" s="232">
        <v>0</v>
      </c>
      <c r="F112" s="232">
        <v>0</v>
      </c>
      <c r="G112" s="232">
        <v>0</v>
      </c>
      <c r="H112" s="232">
        <v>0</v>
      </c>
      <c r="I112" s="232">
        <v>0</v>
      </c>
      <c r="J112" s="232">
        <v>0</v>
      </c>
      <c r="K112" s="232">
        <v>0</v>
      </c>
      <c r="L112" s="232">
        <v>0</v>
      </c>
      <c r="M112" s="232">
        <v>0</v>
      </c>
      <c r="N112" s="232">
        <v>0</v>
      </c>
      <c r="O112" s="232">
        <v>0</v>
      </c>
      <c r="P112" s="232">
        <v>0</v>
      </c>
      <c r="Q112" s="232">
        <v>0</v>
      </c>
      <c r="R112" s="232">
        <v>0</v>
      </c>
      <c r="S112" s="232">
        <v>0</v>
      </c>
      <c r="T112" s="232">
        <v>0</v>
      </c>
      <c r="U112" s="232">
        <v>0</v>
      </c>
      <c r="V112" s="232">
        <v>0</v>
      </c>
      <c r="W112" s="232">
        <v>0</v>
      </c>
      <c r="DA112" s="71" t="s">
        <v>1679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1680</v>
      </c>
    </row>
    <row r="114" spans="1:105" ht="12" customHeight="1" x14ac:dyDescent="0.25">
      <c r="A114" s="59" t="s">
        <v>160</v>
      </c>
      <c r="B114" s="297">
        <v>0</v>
      </c>
      <c r="C114" s="297">
        <v>0</v>
      </c>
      <c r="D114" s="297">
        <v>0</v>
      </c>
      <c r="E114" s="297">
        <v>0</v>
      </c>
      <c r="F114" s="297">
        <v>0</v>
      </c>
      <c r="G114" s="297">
        <v>0</v>
      </c>
      <c r="H114" s="297">
        <v>0</v>
      </c>
      <c r="I114" s="297">
        <v>0</v>
      </c>
      <c r="J114" s="297">
        <v>0</v>
      </c>
      <c r="K114" s="297">
        <v>0</v>
      </c>
      <c r="L114" s="297">
        <v>0</v>
      </c>
      <c r="M114" s="297">
        <v>0</v>
      </c>
      <c r="N114" s="297">
        <v>0</v>
      </c>
      <c r="O114" s="297">
        <v>0</v>
      </c>
      <c r="P114" s="297">
        <v>0</v>
      </c>
      <c r="Q114" s="297">
        <v>0</v>
      </c>
      <c r="R114" s="297">
        <v>0</v>
      </c>
      <c r="S114" s="297">
        <v>0</v>
      </c>
      <c r="T114" s="297">
        <v>0</v>
      </c>
      <c r="U114" s="297">
        <v>0</v>
      </c>
      <c r="V114" s="297">
        <v>0</v>
      </c>
      <c r="W114" s="297">
        <v>0</v>
      </c>
      <c r="DA114" s="122" t="s">
        <v>1681</v>
      </c>
    </row>
    <row r="115" spans="1:105" ht="12" customHeight="1" x14ac:dyDescent="0.25">
      <c r="A115" s="59" t="s">
        <v>70</v>
      </c>
      <c r="B115" s="297">
        <v>0</v>
      </c>
      <c r="C115" s="297">
        <v>0</v>
      </c>
      <c r="D115" s="297">
        <v>0</v>
      </c>
      <c r="E115" s="297">
        <v>0</v>
      </c>
      <c r="F115" s="297">
        <v>0</v>
      </c>
      <c r="G115" s="297">
        <v>0</v>
      </c>
      <c r="H115" s="297">
        <v>0</v>
      </c>
      <c r="I115" s="297">
        <v>0</v>
      </c>
      <c r="J115" s="297">
        <v>0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1682</v>
      </c>
    </row>
    <row r="116" spans="1:105" ht="12" customHeight="1" x14ac:dyDescent="0.25">
      <c r="A116" s="59" t="s">
        <v>162</v>
      </c>
      <c r="B116" s="297">
        <v>0</v>
      </c>
      <c r="C116" s="297">
        <v>0</v>
      </c>
      <c r="D116" s="297">
        <v>0</v>
      </c>
      <c r="E116" s="297">
        <v>0</v>
      </c>
      <c r="F116" s="297">
        <v>0</v>
      </c>
      <c r="G116" s="297">
        <v>0</v>
      </c>
      <c r="H116" s="297">
        <v>0</v>
      </c>
      <c r="I116" s="297">
        <v>0</v>
      </c>
      <c r="J116" s="297">
        <v>0</v>
      </c>
      <c r="K116" s="297">
        <v>0</v>
      </c>
      <c r="L116" s="297">
        <v>0</v>
      </c>
      <c r="M116" s="297">
        <v>0</v>
      </c>
      <c r="N116" s="297">
        <v>0</v>
      </c>
      <c r="O116" s="297">
        <v>0</v>
      </c>
      <c r="P116" s="297">
        <v>0</v>
      </c>
      <c r="Q116" s="297">
        <v>0</v>
      </c>
      <c r="R116" s="297">
        <v>0</v>
      </c>
      <c r="S116" s="297">
        <v>0</v>
      </c>
      <c r="T116" s="297">
        <v>0</v>
      </c>
      <c r="U116" s="297">
        <v>0</v>
      </c>
      <c r="V116" s="297">
        <v>0</v>
      </c>
      <c r="W116" s="297">
        <v>0</v>
      </c>
      <c r="DA116" s="122" t="s">
        <v>1683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1684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0</v>
      </c>
      <c r="C119" s="263">
        <f t="shared" si="5"/>
        <v>0</v>
      </c>
      <c r="D119" s="263">
        <f t="shared" si="5"/>
        <v>0</v>
      </c>
      <c r="E119" s="263">
        <f t="shared" si="5"/>
        <v>0</v>
      </c>
      <c r="F119" s="263">
        <f t="shared" si="5"/>
        <v>0</v>
      </c>
      <c r="G119" s="263">
        <f t="shared" si="5"/>
        <v>0</v>
      </c>
      <c r="H119" s="263">
        <f t="shared" si="5"/>
        <v>0</v>
      </c>
      <c r="I119" s="263">
        <f t="shared" si="5"/>
        <v>0</v>
      </c>
      <c r="J119" s="263">
        <f t="shared" si="5"/>
        <v>0</v>
      </c>
      <c r="K119" s="263">
        <f t="shared" si="5"/>
        <v>0</v>
      </c>
      <c r="L119" s="263">
        <f t="shared" si="5"/>
        <v>0</v>
      </c>
      <c r="M119" s="263">
        <f t="shared" si="5"/>
        <v>0</v>
      </c>
      <c r="N119" s="263">
        <f t="shared" si="5"/>
        <v>0</v>
      </c>
      <c r="O119" s="263">
        <f t="shared" si="5"/>
        <v>0</v>
      </c>
      <c r="P119" s="263">
        <f t="shared" si="5"/>
        <v>0</v>
      </c>
      <c r="Q119" s="263">
        <f t="shared" si="5"/>
        <v>0</v>
      </c>
      <c r="R119" s="263">
        <f t="shared" si="5"/>
        <v>0</v>
      </c>
      <c r="S119" s="263">
        <f t="shared" si="5"/>
        <v>0</v>
      </c>
      <c r="T119" s="263">
        <f t="shared" si="5"/>
        <v>0</v>
      </c>
      <c r="U119" s="263">
        <f t="shared" si="5"/>
        <v>0</v>
      </c>
      <c r="V119" s="263">
        <f t="shared" si="5"/>
        <v>0</v>
      </c>
      <c r="W119" s="263">
        <f t="shared" si="5"/>
        <v>0</v>
      </c>
      <c r="DA119" s="70"/>
    </row>
    <row r="120" spans="1:105" ht="12" customHeight="1" x14ac:dyDescent="0.25">
      <c r="A120" s="60" t="s">
        <v>1568</v>
      </c>
      <c r="B120" s="264">
        <v>0</v>
      </c>
      <c r="C120" s="264">
        <v>0</v>
      </c>
      <c r="D120" s="264">
        <v>0</v>
      </c>
      <c r="E120" s="264">
        <v>0</v>
      </c>
      <c r="F120" s="264">
        <v>0</v>
      </c>
      <c r="G120" s="264">
        <v>0</v>
      </c>
      <c r="H120" s="264">
        <v>0</v>
      </c>
      <c r="I120" s="264">
        <v>0</v>
      </c>
      <c r="J120" s="264">
        <v>0</v>
      </c>
      <c r="K120" s="264">
        <v>0</v>
      </c>
      <c r="L120" s="264">
        <v>0</v>
      </c>
      <c r="M120" s="264">
        <v>0</v>
      </c>
      <c r="N120" s="264">
        <v>0</v>
      </c>
      <c r="O120" s="264">
        <v>0</v>
      </c>
      <c r="P120" s="264">
        <v>0</v>
      </c>
      <c r="Q120" s="264">
        <v>0</v>
      </c>
      <c r="R120" s="264">
        <v>0</v>
      </c>
      <c r="S120" s="264">
        <v>0</v>
      </c>
      <c r="T120" s="264">
        <v>0</v>
      </c>
      <c r="U120" s="264">
        <v>0</v>
      </c>
      <c r="V120" s="264">
        <v>0</v>
      </c>
      <c r="W120" s="264">
        <v>0</v>
      </c>
      <c r="DA120" s="72" t="s">
        <v>1686</v>
      </c>
    </row>
    <row r="121" spans="1:105" ht="12" customHeight="1" x14ac:dyDescent="0.25">
      <c r="A121" s="59" t="s">
        <v>30</v>
      </c>
      <c r="B121" s="232">
        <v>0</v>
      </c>
      <c r="C121" s="232">
        <v>0</v>
      </c>
      <c r="D121" s="232">
        <v>0</v>
      </c>
      <c r="E121" s="232">
        <v>0</v>
      </c>
      <c r="F121" s="232">
        <v>0</v>
      </c>
      <c r="G121" s="232">
        <v>0</v>
      </c>
      <c r="H121" s="232">
        <v>0</v>
      </c>
      <c r="I121" s="232">
        <v>0</v>
      </c>
      <c r="J121" s="232">
        <v>0</v>
      </c>
      <c r="K121" s="232">
        <v>0</v>
      </c>
      <c r="L121" s="232">
        <v>0</v>
      </c>
      <c r="M121" s="232">
        <v>0</v>
      </c>
      <c r="N121" s="232">
        <v>0</v>
      </c>
      <c r="O121" s="232">
        <v>0</v>
      </c>
      <c r="P121" s="232">
        <v>0</v>
      </c>
      <c r="Q121" s="232">
        <v>0</v>
      </c>
      <c r="R121" s="232">
        <v>0</v>
      </c>
      <c r="S121" s="232">
        <v>0</v>
      </c>
      <c r="T121" s="232">
        <v>0</v>
      </c>
      <c r="U121" s="232">
        <v>0</v>
      </c>
      <c r="V121" s="232">
        <v>0</v>
      </c>
      <c r="W121" s="232">
        <v>0</v>
      </c>
      <c r="DA121" s="71" t="s">
        <v>1687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1688</v>
      </c>
    </row>
    <row r="123" spans="1:105" ht="12" customHeight="1" x14ac:dyDescent="0.25">
      <c r="A123" s="59" t="s">
        <v>160</v>
      </c>
      <c r="B123" s="297">
        <v>0</v>
      </c>
      <c r="C123" s="297">
        <v>0</v>
      </c>
      <c r="D123" s="297">
        <v>0</v>
      </c>
      <c r="E123" s="297">
        <v>0</v>
      </c>
      <c r="F123" s="297">
        <v>0</v>
      </c>
      <c r="G123" s="297">
        <v>0</v>
      </c>
      <c r="H123" s="297">
        <v>0</v>
      </c>
      <c r="I123" s="297">
        <v>0</v>
      </c>
      <c r="J123" s="297">
        <v>0</v>
      </c>
      <c r="K123" s="297">
        <v>0</v>
      </c>
      <c r="L123" s="297">
        <v>0</v>
      </c>
      <c r="M123" s="297">
        <v>0</v>
      </c>
      <c r="N123" s="297">
        <v>0</v>
      </c>
      <c r="O123" s="297">
        <v>0</v>
      </c>
      <c r="P123" s="297">
        <v>0</v>
      </c>
      <c r="Q123" s="297">
        <v>0</v>
      </c>
      <c r="R123" s="297">
        <v>0</v>
      </c>
      <c r="S123" s="297">
        <v>0</v>
      </c>
      <c r="T123" s="297">
        <v>0</v>
      </c>
      <c r="U123" s="297">
        <v>0</v>
      </c>
      <c r="V123" s="297">
        <v>0</v>
      </c>
      <c r="W123" s="297">
        <v>0</v>
      </c>
      <c r="DA123" s="122" t="s">
        <v>1689</v>
      </c>
    </row>
    <row r="124" spans="1:105" ht="12" customHeight="1" x14ac:dyDescent="0.25">
      <c r="A124" s="59" t="s">
        <v>70</v>
      </c>
      <c r="B124" s="297">
        <v>0</v>
      </c>
      <c r="C124" s="297">
        <v>0</v>
      </c>
      <c r="D124" s="297">
        <v>0</v>
      </c>
      <c r="E124" s="297">
        <v>0</v>
      </c>
      <c r="F124" s="297">
        <v>0</v>
      </c>
      <c r="G124" s="297">
        <v>0</v>
      </c>
      <c r="H124" s="297">
        <v>0</v>
      </c>
      <c r="I124" s="297">
        <v>0</v>
      </c>
      <c r="J124" s="297">
        <v>0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1690</v>
      </c>
    </row>
    <row r="125" spans="1:105" ht="12" customHeight="1" x14ac:dyDescent="0.25">
      <c r="A125" s="59" t="s">
        <v>162</v>
      </c>
      <c r="B125" s="297">
        <v>0</v>
      </c>
      <c r="C125" s="297">
        <v>0</v>
      </c>
      <c r="D125" s="297">
        <v>0</v>
      </c>
      <c r="E125" s="297">
        <v>0</v>
      </c>
      <c r="F125" s="297">
        <v>0</v>
      </c>
      <c r="G125" s="297">
        <v>0</v>
      </c>
      <c r="H125" s="297">
        <v>0</v>
      </c>
      <c r="I125" s="297">
        <v>0</v>
      </c>
      <c r="J125" s="297">
        <v>0</v>
      </c>
      <c r="K125" s="297">
        <v>0</v>
      </c>
      <c r="L125" s="297">
        <v>0</v>
      </c>
      <c r="M125" s="297">
        <v>0</v>
      </c>
      <c r="N125" s="297">
        <v>0</v>
      </c>
      <c r="O125" s="297">
        <v>0</v>
      </c>
      <c r="P125" s="297">
        <v>0</v>
      </c>
      <c r="Q125" s="297">
        <v>0</v>
      </c>
      <c r="R125" s="297">
        <v>0</v>
      </c>
      <c r="S125" s="297">
        <v>0</v>
      </c>
      <c r="T125" s="297">
        <v>0</v>
      </c>
      <c r="U125" s="297">
        <v>0</v>
      </c>
      <c r="V125" s="297">
        <v>0</v>
      </c>
      <c r="W125" s="297">
        <v>0</v>
      </c>
      <c r="DA125" s="122" t="s">
        <v>1691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1692</v>
      </c>
    </row>
    <row r="127" spans="1:105" ht="12" customHeight="1" x14ac:dyDescent="0.25">
      <c r="A127" s="132" t="s">
        <v>1577</v>
      </c>
      <c r="B127" s="318">
        <v>0</v>
      </c>
      <c r="C127" s="318">
        <v>0</v>
      </c>
      <c r="D127" s="318">
        <v>0</v>
      </c>
      <c r="E127" s="318">
        <v>0</v>
      </c>
      <c r="F127" s="318">
        <v>0</v>
      </c>
      <c r="G127" s="318">
        <v>0</v>
      </c>
      <c r="H127" s="318">
        <v>0</v>
      </c>
      <c r="I127" s="318">
        <v>0</v>
      </c>
      <c r="J127" s="318">
        <v>0</v>
      </c>
      <c r="K127" s="318">
        <v>0</v>
      </c>
      <c r="L127" s="318">
        <v>0</v>
      </c>
      <c r="M127" s="318">
        <v>0</v>
      </c>
      <c r="N127" s="318">
        <v>0</v>
      </c>
      <c r="O127" s="318">
        <v>0</v>
      </c>
      <c r="P127" s="318">
        <v>0</v>
      </c>
      <c r="Q127" s="318">
        <v>0</v>
      </c>
      <c r="R127" s="318">
        <v>0</v>
      </c>
      <c r="S127" s="318">
        <v>0</v>
      </c>
      <c r="T127" s="318">
        <v>0</v>
      </c>
      <c r="U127" s="318">
        <v>0</v>
      </c>
      <c r="V127" s="318">
        <v>0</v>
      </c>
      <c r="W127" s="318">
        <v>0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0.99999999999999989</v>
      </c>
      <c r="D132" s="234">
        <f t="shared" si="6"/>
        <v>1</v>
      </c>
      <c r="E132" s="234">
        <f t="shared" si="6"/>
        <v>0.99999999999999978</v>
      </c>
      <c r="F132" s="234">
        <f t="shared" si="6"/>
        <v>0.99999999999999989</v>
      </c>
      <c r="G132" s="234">
        <f t="shared" si="6"/>
        <v>1</v>
      </c>
      <c r="H132" s="234">
        <f t="shared" si="6"/>
        <v>1</v>
      </c>
      <c r="I132" s="234">
        <f t="shared" si="6"/>
        <v>1</v>
      </c>
      <c r="J132" s="234">
        <f t="shared" si="6"/>
        <v>0.99999999999999989</v>
      </c>
      <c r="K132" s="234">
        <f t="shared" si="6"/>
        <v>0.99999999999999989</v>
      </c>
      <c r="L132" s="234">
        <f t="shared" si="6"/>
        <v>0.99999999999999978</v>
      </c>
      <c r="M132" s="234">
        <f t="shared" si="6"/>
        <v>1.0000000000000002</v>
      </c>
      <c r="N132" s="234">
        <f t="shared" si="6"/>
        <v>1</v>
      </c>
      <c r="O132" s="234">
        <f t="shared" si="6"/>
        <v>1</v>
      </c>
      <c r="P132" s="234">
        <f t="shared" si="6"/>
        <v>0.99999999999999978</v>
      </c>
      <c r="Q132" s="234">
        <f t="shared" si="6"/>
        <v>0.99999999999999989</v>
      </c>
      <c r="R132" s="234">
        <f t="shared" si="6"/>
        <v>0.99999999999999989</v>
      </c>
      <c r="S132" s="234">
        <f t="shared" si="6"/>
        <v>1.0000000000000002</v>
      </c>
      <c r="T132" s="234">
        <f t="shared" si="6"/>
        <v>1</v>
      </c>
      <c r="U132" s="234">
        <f t="shared" si="6"/>
        <v>1</v>
      </c>
      <c r="V132" s="234">
        <f t="shared" si="6"/>
        <v>0.99999999999999989</v>
      </c>
      <c r="W132" s="234">
        <f t="shared" si="6"/>
        <v>1.0000000000000002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4.1642614763094969E-3</v>
      </c>
      <c r="C133" s="268">
        <f t="shared" si="7"/>
        <v>4.1502964653454899E-3</v>
      </c>
      <c r="D133" s="268">
        <f t="shared" si="7"/>
        <v>4.1513939178049741E-3</v>
      </c>
      <c r="E133" s="268">
        <f t="shared" si="7"/>
        <v>4.1437292117330977E-3</v>
      </c>
      <c r="F133" s="268">
        <f t="shared" si="7"/>
        <v>4.1463885426683287E-3</v>
      </c>
      <c r="G133" s="268">
        <f t="shared" si="7"/>
        <v>4.1342155037385007E-3</v>
      </c>
      <c r="H133" s="268">
        <f t="shared" si="7"/>
        <v>4.1254718076076001E-3</v>
      </c>
      <c r="I133" s="268">
        <f t="shared" si="7"/>
        <v>4.1193746289834281E-3</v>
      </c>
      <c r="J133" s="268">
        <f t="shared" si="7"/>
        <v>4.1236752010866138E-3</v>
      </c>
      <c r="K133" s="268">
        <f t="shared" si="7"/>
        <v>4.1406177327071919E-3</v>
      </c>
      <c r="L133" s="268">
        <f t="shared" si="7"/>
        <v>4.1222496506681553E-3</v>
      </c>
      <c r="M133" s="268">
        <f t="shared" si="7"/>
        <v>4.1188372790028635E-3</v>
      </c>
      <c r="N133" s="268">
        <f t="shared" si="7"/>
        <v>4.140144513295925E-3</v>
      </c>
      <c r="O133" s="268">
        <f t="shared" si="7"/>
        <v>4.1735544177504023E-3</v>
      </c>
      <c r="P133" s="268">
        <f t="shared" si="7"/>
        <v>4.1809606491639111E-3</v>
      </c>
      <c r="Q133" s="268">
        <f t="shared" si="7"/>
        <v>4.1550446079469602E-3</v>
      </c>
      <c r="R133" s="268">
        <f t="shared" si="7"/>
        <v>4.1437675113057274E-3</v>
      </c>
      <c r="S133" s="268">
        <f t="shared" si="7"/>
        <v>4.1118050469611291E-3</v>
      </c>
      <c r="T133" s="268">
        <f t="shared" si="7"/>
        <v>4.0750273625090117E-3</v>
      </c>
      <c r="U133" s="268">
        <f t="shared" si="7"/>
        <v>4.0477143103687585E-3</v>
      </c>
      <c r="V133" s="268">
        <f t="shared" si="7"/>
        <v>4.0625562294529594E-3</v>
      </c>
      <c r="W133" s="268">
        <f t="shared" si="7"/>
        <v>3.9980077284991816E-3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4.3131647359750524E-4</v>
      </c>
      <c r="C134" s="269">
        <f t="shared" si="8"/>
        <v>4.2987003722048787E-4</v>
      </c>
      <c r="D134" s="269">
        <f t="shared" si="8"/>
        <v>4.2998370667363302E-4</v>
      </c>
      <c r="E134" s="269">
        <f t="shared" si="8"/>
        <v>4.2918982905262133E-4</v>
      </c>
      <c r="F134" s="269">
        <f t="shared" si="8"/>
        <v>4.294652712282957E-4</v>
      </c>
      <c r="G134" s="269">
        <f t="shared" si="8"/>
        <v>4.2820443968492422E-4</v>
      </c>
      <c r="H134" s="269">
        <f t="shared" si="8"/>
        <v>4.2729880486760003E-4</v>
      </c>
      <c r="I134" s="269">
        <f t="shared" si="8"/>
        <v>4.2666728506558153E-4</v>
      </c>
      <c r="J134" s="269">
        <f t="shared" si="8"/>
        <v>4.2711272001354293E-4</v>
      </c>
      <c r="K134" s="269">
        <f t="shared" si="8"/>
        <v>4.2886755530281955E-4</v>
      </c>
      <c r="L134" s="269">
        <f t="shared" si="8"/>
        <v>4.2696506757074546E-4</v>
      </c>
      <c r="M134" s="269">
        <f t="shared" si="8"/>
        <v>4.2661162864246206E-4</v>
      </c>
      <c r="N134" s="269">
        <f t="shared" si="8"/>
        <v>4.2881854125102027E-4</v>
      </c>
      <c r="O134" s="269">
        <f t="shared" si="8"/>
        <v>4.3227899690552576E-4</v>
      </c>
      <c r="P134" s="269">
        <f t="shared" si="8"/>
        <v>4.3304610282192743E-4</v>
      </c>
      <c r="Q134" s="269">
        <f t="shared" si="8"/>
        <v>4.3036182961504678E-4</v>
      </c>
      <c r="R134" s="269">
        <f t="shared" si="8"/>
        <v>4.2919379595928662E-4</v>
      </c>
      <c r="S134" s="269">
        <f t="shared" si="8"/>
        <v>4.2588325998861647E-4</v>
      </c>
      <c r="T134" s="269">
        <f t="shared" si="8"/>
        <v>4.2207398402090591E-4</v>
      </c>
      <c r="U134" s="269">
        <f t="shared" si="8"/>
        <v>4.19245014370624E-4</v>
      </c>
      <c r="V134" s="269">
        <f t="shared" si="8"/>
        <v>4.207822771571312E-4</v>
      </c>
      <c r="W134" s="269">
        <f t="shared" si="8"/>
        <v>4.1409661825560088E-4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4.9661569028768907E-3</v>
      </c>
      <c r="C135" s="269">
        <f t="shared" si="9"/>
        <v>5.5565094169151242E-3</v>
      </c>
      <c r="D135" s="269">
        <f t="shared" si="9"/>
        <v>5.6297341908125983E-3</v>
      </c>
      <c r="E135" s="269">
        <f t="shared" si="9"/>
        <v>6.242944410233541E-3</v>
      </c>
      <c r="F135" s="269">
        <f t="shared" si="9"/>
        <v>5.8303596148101553E-3</v>
      </c>
      <c r="G135" s="269">
        <f t="shared" si="9"/>
        <v>6.880496872952723E-3</v>
      </c>
      <c r="H135" s="269">
        <f t="shared" si="9"/>
        <v>7.2655463758786714E-3</v>
      </c>
      <c r="I135" s="269">
        <f t="shared" si="9"/>
        <v>7.9733762821644991E-3</v>
      </c>
      <c r="J135" s="269">
        <f t="shared" si="9"/>
        <v>8.186677132531895E-3</v>
      </c>
      <c r="K135" s="269">
        <f t="shared" si="9"/>
        <v>7.7027759872933697E-3</v>
      </c>
      <c r="L135" s="269">
        <f t="shared" si="9"/>
        <v>8.2554324639041617E-3</v>
      </c>
      <c r="M135" s="269">
        <f t="shared" si="9"/>
        <v>1.0470316513561548E-2</v>
      </c>
      <c r="N135" s="269">
        <f t="shared" si="9"/>
        <v>9.9840002691011509E-3</v>
      </c>
      <c r="O135" s="269">
        <f t="shared" si="9"/>
        <v>6.5205619338699243E-3</v>
      </c>
      <c r="P135" s="269">
        <f t="shared" si="9"/>
        <v>4.5847950215709239E-3</v>
      </c>
      <c r="Q135" s="269">
        <f t="shared" si="9"/>
        <v>5.6000376431549906E-3</v>
      </c>
      <c r="R135" s="269">
        <f t="shared" si="9"/>
        <v>6.4870418844189207E-3</v>
      </c>
      <c r="S135" s="269">
        <f t="shared" si="9"/>
        <v>8.0302699802613838E-3</v>
      </c>
      <c r="T135" s="269">
        <f t="shared" si="9"/>
        <v>8.3252413203664909E-3</v>
      </c>
      <c r="U135" s="269">
        <f t="shared" si="9"/>
        <v>9.5736937301704097E-3</v>
      </c>
      <c r="V135" s="269">
        <f t="shared" si="9"/>
        <v>7.8923121162284317E-3</v>
      </c>
      <c r="W135" s="269">
        <f t="shared" si="9"/>
        <v>8.0150451172889981E-3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8.2122588596522856E-4</v>
      </c>
      <c r="C136" s="269">
        <f t="shared" si="10"/>
        <v>8.1847187338300381E-4</v>
      </c>
      <c r="D136" s="269">
        <f t="shared" si="10"/>
        <v>8.1868829984264684E-4</v>
      </c>
      <c r="E136" s="269">
        <f t="shared" si="10"/>
        <v>8.1717675810340923E-4</v>
      </c>
      <c r="F136" s="269">
        <f t="shared" si="10"/>
        <v>8.1770119957178997E-4</v>
      </c>
      <c r="G136" s="269">
        <f t="shared" si="10"/>
        <v>8.1530057830030969E-4</v>
      </c>
      <c r="H136" s="269">
        <f t="shared" si="10"/>
        <v>8.1357625103542519E-4</v>
      </c>
      <c r="I136" s="269">
        <f t="shared" si="10"/>
        <v>8.123738383276713E-4</v>
      </c>
      <c r="J136" s="269">
        <f t="shared" si="10"/>
        <v>8.1322194576657436E-4</v>
      </c>
      <c r="K136" s="269">
        <f t="shared" si="10"/>
        <v>8.1656314939169679E-4</v>
      </c>
      <c r="L136" s="269">
        <f t="shared" si="10"/>
        <v>8.129408157481915E-4</v>
      </c>
      <c r="M136" s="269">
        <f t="shared" si="10"/>
        <v>8.1226786858576796E-4</v>
      </c>
      <c r="N136" s="269">
        <f t="shared" si="10"/>
        <v>8.1646982671431843E-4</v>
      </c>
      <c r="O136" s="269">
        <f t="shared" si="10"/>
        <v>8.230585288267415E-4</v>
      </c>
      <c r="P136" s="269">
        <f t="shared" si="10"/>
        <v>8.2451909728259443E-4</v>
      </c>
      <c r="Q136" s="269">
        <f t="shared" si="10"/>
        <v>8.1940824532716818E-4</v>
      </c>
      <c r="R136" s="269">
        <f t="shared" si="10"/>
        <v>8.1718431108744778E-4</v>
      </c>
      <c r="S136" s="269">
        <f t="shared" si="10"/>
        <v>8.1088105581677097E-4</v>
      </c>
      <c r="T136" s="269">
        <f t="shared" si="10"/>
        <v>8.0362820037775413E-4</v>
      </c>
      <c r="U136" s="269">
        <f t="shared" si="10"/>
        <v>7.9824184662213697E-4</v>
      </c>
      <c r="V136" s="269">
        <f t="shared" si="10"/>
        <v>8.0116879254488605E-4</v>
      </c>
      <c r="W136" s="269">
        <f t="shared" si="10"/>
        <v>7.8843930853312054E-4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3.1086618073395953E-3</v>
      </c>
      <c r="C137" s="270">
        <f t="shared" si="11"/>
        <v>3.4782043629109742E-3</v>
      </c>
      <c r="D137" s="270">
        <f t="shared" si="11"/>
        <v>3.5240408240655302E-3</v>
      </c>
      <c r="E137" s="270">
        <f t="shared" si="11"/>
        <v>3.907891601691975E-3</v>
      </c>
      <c r="F137" s="270">
        <f t="shared" si="11"/>
        <v>3.6496261821925002E-3</v>
      </c>
      <c r="G137" s="270">
        <f t="shared" si="11"/>
        <v>4.3069798765473875E-3</v>
      </c>
      <c r="H137" s="270">
        <f t="shared" si="11"/>
        <v>4.5480090480154818E-3</v>
      </c>
      <c r="I137" s="270">
        <f t="shared" si="11"/>
        <v>4.9910888456934071E-3</v>
      </c>
      <c r="J137" s="270">
        <f t="shared" si="11"/>
        <v>5.1246086317126667E-3</v>
      </c>
      <c r="K137" s="270">
        <f t="shared" si="11"/>
        <v>4.8217013659636772E-3</v>
      </c>
      <c r="L137" s="270">
        <f t="shared" si="11"/>
        <v>5.1676473590158856E-3</v>
      </c>
      <c r="M137" s="270">
        <f t="shared" si="11"/>
        <v>6.5540967981922663E-3</v>
      </c>
      <c r="N137" s="270">
        <f t="shared" si="11"/>
        <v>5.808983989956557E-3</v>
      </c>
      <c r="O137" s="270">
        <f t="shared" si="11"/>
        <v>3.975999420674118E-3</v>
      </c>
      <c r="P137" s="270">
        <f t="shared" si="11"/>
        <v>2.8036072779443985E-3</v>
      </c>
      <c r="Q137" s="270">
        <f t="shared" si="11"/>
        <v>3.3813883416968756E-3</v>
      </c>
      <c r="R137" s="270">
        <f t="shared" si="11"/>
        <v>3.8999795997935491E-3</v>
      </c>
      <c r="S137" s="270">
        <f t="shared" si="11"/>
        <v>4.8820596835590733E-3</v>
      </c>
      <c r="T137" s="270">
        <f t="shared" si="11"/>
        <v>5.0983831338354694E-3</v>
      </c>
      <c r="U137" s="270">
        <f t="shared" si="11"/>
        <v>5.7962207967560027E-3</v>
      </c>
      <c r="V137" s="270">
        <f t="shared" si="11"/>
        <v>4.7940940477197462E-3</v>
      </c>
      <c r="W137" s="270">
        <f t="shared" si="11"/>
        <v>4.769449944126437E-3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1.9353099651011313E-2</v>
      </c>
      <c r="C138" s="271">
        <f t="shared" si="12"/>
        <v>2.1653701757801059E-2</v>
      </c>
      <c r="D138" s="271">
        <f t="shared" si="12"/>
        <v>2.1939058498209239E-2</v>
      </c>
      <c r="E138" s="271">
        <f t="shared" si="12"/>
        <v>2.4328737019360534E-2</v>
      </c>
      <c r="F138" s="271">
        <f t="shared" si="12"/>
        <v>2.2720895218048272E-2</v>
      </c>
      <c r="G138" s="271">
        <f t="shared" si="12"/>
        <v>2.6813277195005057E-2</v>
      </c>
      <c r="H138" s="271">
        <f t="shared" si="12"/>
        <v>2.831381403796733E-2</v>
      </c>
      <c r="I138" s="271">
        <f t="shared" si="12"/>
        <v>3.107222521591058E-2</v>
      </c>
      <c r="J138" s="271">
        <f t="shared" si="12"/>
        <v>3.1903458037091562E-2</v>
      </c>
      <c r="K138" s="271">
        <f t="shared" si="12"/>
        <v>3.0017696618716984E-2</v>
      </c>
      <c r="L138" s="271">
        <f t="shared" si="12"/>
        <v>3.2171397372398269E-2</v>
      </c>
      <c r="M138" s="271">
        <f t="shared" si="12"/>
        <v>4.0802794359397064E-2</v>
      </c>
      <c r="N138" s="271">
        <f t="shared" si="12"/>
        <v>3.8907621306065739E-2</v>
      </c>
      <c r="O138" s="271">
        <f t="shared" si="12"/>
        <v>2.541061173755348E-2</v>
      </c>
      <c r="P138" s="271">
        <f t="shared" si="12"/>
        <v>1.7866933459255278E-2</v>
      </c>
      <c r="Q138" s="271">
        <f t="shared" si="12"/>
        <v>2.1823331134505602E-2</v>
      </c>
      <c r="R138" s="271">
        <f t="shared" si="12"/>
        <v>2.5279984197985356E-2</v>
      </c>
      <c r="S138" s="271">
        <f t="shared" si="12"/>
        <v>3.1293939799303165E-2</v>
      </c>
      <c r="T138" s="271">
        <f t="shared" si="12"/>
        <v>3.2443442292053565E-2</v>
      </c>
      <c r="U138" s="271">
        <f t="shared" si="12"/>
        <v>3.7308657863974741E-2</v>
      </c>
      <c r="V138" s="271">
        <f t="shared" si="12"/>
        <v>3.0756318386511366E-2</v>
      </c>
      <c r="W138" s="271">
        <f t="shared" si="12"/>
        <v>3.1234608550605229E-2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0.18552324239921852</v>
      </c>
      <c r="C139" s="271">
        <f t="shared" si="13"/>
        <v>0.18394586294561197</v>
      </c>
      <c r="D139" s="271">
        <f t="shared" si="13"/>
        <v>0.1840062403095819</v>
      </c>
      <c r="E139" s="271">
        <f t="shared" si="13"/>
        <v>0.18185294029802429</v>
      </c>
      <c r="F139" s="271">
        <f t="shared" si="13"/>
        <v>0.18262410704219392</v>
      </c>
      <c r="G139" s="271">
        <f t="shared" si="13"/>
        <v>0.18191741132873263</v>
      </c>
      <c r="H139" s="271">
        <f t="shared" si="13"/>
        <v>0.18058703626940015</v>
      </c>
      <c r="I139" s="271">
        <f t="shared" si="13"/>
        <v>0.17829970959720773</v>
      </c>
      <c r="J139" s="271">
        <f t="shared" si="13"/>
        <v>0.17847026777916894</v>
      </c>
      <c r="K139" s="271">
        <f t="shared" si="13"/>
        <v>0.18114911515681412</v>
      </c>
      <c r="L139" s="271">
        <f t="shared" si="13"/>
        <v>0.17831399290773745</v>
      </c>
      <c r="M139" s="271">
        <f t="shared" si="13"/>
        <v>0.17645268713568268</v>
      </c>
      <c r="N139" s="271">
        <f t="shared" si="13"/>
        <v>0.18030520756769242</v>
      </c>
      <c r="O139" s="271">
        <f t="shared" si="13"/>
        <v>0.1889060522829131</v>
      </c>
      <c r="P139" s="271">
        <f t="shared" si="13"/>
        <v>0.19132449249211012</v>
      </c>
      <c r="Q139" s="271">
        <f t="shared" si="13"/>
        <v>0.18598869026294731</v>
      </c>
      <c r="R139" s="271">
        <f t="shared" si="13"/>
        <v>0.18312915758770801</v>
      </c>
      <c r="S139" s="271">
        <f t="shared" si="13"/>
        <v>0.17614819597502687</v>
      </c>
      <c r="T139" s="271">
        <f t="shared" si="13"/>
        <v>0.16992549915139754</v>
      </c>
      <c r="U139" s="271">
        <f t="shared" si="13"/>
        <v>0.16478256556747259</v>
      </c>
      <c r="V139" s="271">
        <f t="shared" si="13"/>
        <v>0.16796873796156953</v>
      </c>
      <c r="W139" s="271">
        <f t="shared" si="13"/>
        <v>0.15954778812536224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0.75572077561784856</v>
      </c>
      <c r="C140" s="271">
        <f t="shared" si="14"/>
        <v>0.75111756363663296</v>
      </c>
      <c r="D140" s="271">
        <f t="shared" si="14"/>
        <v>0.75028573111718533</v>
      </c>
      <c r="E140" s="271">
        <f t="shared" si="14"/>
        <v>0.74600881001580066</v>
      </c>
      <c r="F140" s="271">
        <f t="shared" si="14"/>
        <v>0.74956888928091403</v>
      </c>
      <c r="G140" s="271">
        <f t="shared" si="14"/>
        <v>0.73925849080894424</v>
      </c>
      <c r="H140" s="271">
        <f t="shared" si="14"/>
        <v>0.73655767935458327</v>
      </c>
      <c r="I140" s="271">
        <f t="shared" si="14"/>
        <v>0.7314176129522808</v>
      </c>
      <c r="J140" s="271">
        <f t="shared" si="14"/>
        <v>0.72899788057414383</v>
      </c>
      <c r="K140" s="271">
        <f t="shared" si="14"/>
        <v>0.73137397730266007</v>
      </c>
      <c r="L140" s="271">
        <f t="shared" si="14"/>
        <v>0.72843228912085034</v>
      </c>
      <c r="M140" s="271">
        <f t="shared" si="14"/>
        <v>0.70702254975583367</v>
      </c>
      <c r="N140" s="271">
        <f t="shared" si="14"/>
        <v>0.70868015774469839</v>
      </c>
      <c r="O140" s="271">
        <f t="shared" si="14"/>
        <v>0.73608504279539255</v>
      </c>
      <c r="P140" s="271">
        <f t="shared" si="14"/>
        <v>0.75395733517893349</v>
      </c>
      <c r="Q140" s="271">
        <f t="shared" si="14"/>
        <v>0.74872680314914219</v>
      </c>
      <c r="R140" s="271">
        <f t="shared" si="14"/>
        <v>0.74232131164856019</v>
      </c>
      <c r="S140" s="271">
        <f t="shared" si="14"/>
        <v>0.73312524700742221</v>
      </c>
      <c r="T140" s="271">
        <f t="shared" si="14"/>
        <v>0.7362814261598003</v>
      </c>
      <c r="U140" s="271">
        <f t="shared" si="14"/>
        <v>0.72843572441103155</v>
      </c>
      <c r="V140" s="271">
        <f t="shared" si="14"/>
        <v>0.7428419834358938</v>
      </c>
      <c r="W140" s="271">
        <f t="shared" si="14"/>
        <v>0.75018564515127373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2.5911259785833033E-2</v>
      </c>
      <c r="C141" s="271">
        <f t="shared" si="15"/>
        <v>2.884951950417879E-2</v>
      </c>
      <c r="D141" s="271">
        <f t="shared" si="15"/>
        <v>2.9215129135824282E-2</v>
      </c>
      <c r="E141" s="271">
        <f t="shared" si="15"/>
        <v>3.2268580855999741E-2</v>
      </c>
      <c r="F141" s="271">
        <f t="shared" si="15"/>
        <v>3.021256764837266E-2</v>
      </c>
      <c r="G141" s="271">
        <f t="shared" si="15"/>
        <v>3.5445623396094389E-2</v>
      </c>
      <c r="H141" s="271">
        <f t="shared" si="15"/>
        <v>3.736156805064441E-2</v>
      </c>
      <c r="I141" s="271">
        <f t="shared" si="15"/>
        <v>4.088757135436627E-2</v>
      </c>
      <c r="J141" s="271">
        <f t="shared" si="15"/>
        <v>4.1953097978484219E-2</v>
      </c>
      <c r="K141" s="271">
        <f t="shared" si="15"/>
        <v>3.9548685131149952E-2</v>
      </c>
      <c r="L141" s="271">
        <f t="shared" si="15"/>
        <v>4.2297085242106666E-2</v>
      </c>
      <c r="M141" s="271">
        <f t="shared" si="15"/>
        <v>5.3339838661101882E-2</v>
      </c>
      <c r="N141" s="271">
        <f t="shared" si="15"/>
        <v>5.0928596241224471E-2</v>
      </c>
      <c r="O141" s="271">
        <f t="shared" si="15"/>
        <v>3.3672839886114268E-2</v>
      </c>
      <c r="P141" s="271">
        <f t="shared" si="15"/>
        <v>2.4024310720917187E-2</v>
      </c>
      <c r="Q141" s="271">
        <f t="shared" si="15"/>
        <v>2.9074934785663767E-2</v>
      </c>
      <c r="R141" s="271">
        <f t="shared" si="15"/>
        <v>3.349237946318142E-2</v>
      </c>
      <c r="S141" s="271">
        <f t="shared" si="15"/>
        <v>4.1171718191660905E-2</v>
      </c>
      <c r="T141" s="271">
        <f t="shared" si="15"/>
        <v>4.2625278395639142E-2</v>
      </c>
      <c r="U141" s="271">
        <f t="shared" si="15"/>
        <v>4.8837936459233296E-2</v>
      </c>
      <c r="V141" s="271">
        <f t="shared" si="15"/>
        <v>4.0462046752922073E-2</v>
      </c>
      <c r="W141" s="271">
        <f t="shared" si="15"/>
        <v>4.1046919456055729E-2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2.4803174443012641E-2</v>
      </c>
      <c r="C142" s="320">
        <f t="shared" si="16"/>
        <v>2.7751654862565821E-2</v>
      </c>
      <c r="D142" s="320">
        <f t="shared" si="16"/>
        <v>2.8117371628275926E-2</v>
      </c>
      <c r="E142" s="320">
        <f t="shared" si="16"/>
        <v>3.1180013494006134E-2</v>
      </c>
      <c r="F142" s="320">
        <f t="shared" si="16"/>
        <v>2.9119383342048437E-2</v>
      </c>
      <c r="G142" s="320">
        <f t="shared" si="16"/>
        <v>3.4364231241986593E-2</v>
      </c>
      <c r="H142" s="320">
        <f t="shared" si="16"/>
        <v>3.6287338017919286E-2</v>
      </c>
      <c r="I142" s="320">
        <f t="shared" si="16"/>
        <v>3.9822552266067249E-2</v>
      </c>
      <c r="J142" s="320">
        <f t="shared" si="16"/>
        <v>4.0887870640813062E-2</v>
      </c>
      <c r="K142" s="320">
        <f t="shared" si="16"/>
        <v>3.8471055233395723E-2</v>
      </c>
      <c r="L142" s="320">
        <f t="shared" si="16"/>
        <v>4.1231265042412694E-2</v>
      </c>
      <c r="M142" s="320">
        <f t="shared" si="16"/>
        <v>5.229337132078541E-2</v>
      </c>
      <c r="N142" s="320">
        <f t="shared" si="16"/>
        <v>4.986449384435402E-2</v>
      </c>
      <c r="O142" s="320">
        <f t="shared" si="16"/>
        <v>3.2566557657200311E-2</v>
      </c>
      <c r="P142" s="320">
        <f t="shared" si="16"/>
        <v>2.2898485273311248E-2</v>
      </c>
      <c r="Q142" s="320">
        <f t="shared" si="16"/>
        <v>2.796905399226245E-2</v>
      </c>
      <c r="R142" s="320">
        <f t="shared" si="16"/>
        <v>3.2399143769533949E-2</v>
      </c>
      <c r="S142" s="320">
        <f t="shared" si="16"/>
        <v>4.0106704447764853E-2</v>
      </c>
      <c r="T142" s="320">
        <f t="shared" si="16"/>
        <v>4.1579921212236755E-2</v>
      </c>
      <c r="U142" s="320">
        <f t="shared" si="16"/>
        <v>4.7815242308561351E-2</v>
      </c>
      <c r="V142" s="320">
        <f t="shared" si="16"/>
        <v>3.9417682124404003E-2</v>
      </c>
      <c r="W142" s="320">
        <f t="shared" si="16"/>
        <v>4.0030664777742281E-2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1.1080853428203899E-3</v>
      </c>
      <c r="C143" s="328">
        <f t="shared" si="17"/>
        <v>1.0978646416129698E-3</v>
      </c>
      <c r="D143" s="328">
        <f t="shared" si="17"/>
        <v>1.0977575075483549E-3</v>
      </c>
      <c r="E143" s="328">
        <f t="shared" si="17"/>
        <v>1.0885673619936067E-3</v>
      </c>
      <c r="F143" s="328">
        <f t="shared" si="17"/>
        <v>1.0931843063242204E-3</v>
      </c>
      <c r="G143" s="328">
        <f t="shared" si="17"/>
        <v>1.0813921541077975E-3</v>
      </c>
      <c r="H143" s="328">
        <f t="shared" si="17"/>
        <v>1.0742300327251223E-3</v>
      </c>
      <c r="I143" s="328">
        <f t="shared" si="17"/>
        <v>1.0650190882990245E-3</v>
      </c>
      <c r="J143" s="328">
        <f t="shared" si="17"/>
        <v>1.0652273376711532E-3</v>
      </c>
      <c r="K143" s="328">
        <f t="shared" si="17"/>
        <v>1.0776298977542252E-3</v>
      </c>
      <c r="L143" s="328">
        <f t="shared" si="17"/>
        <v>1.0658201996939741E-3</v>
      </c>
      <c r="M143" s="328">
        <f t="shared" si="17"/>
        <v>1.046467340316465E-3</v>
      </c>
      <c r="N143" s="328">
        <f t="shared" si="17"/>
        <v>1.0641023968704527E-3</v>
      </c>
      <c r="O143" s="328">
        <f t="shared" si="17"/>
        <v>1.1062822289139536E-3</v>
      </c>
      <c r="P143" s="328">
        <f t="shared" si="17"/>
        <v>1.1258254476059393E-3</v>
      </c>
      <c r="Q143" s="328">
        <f t="shared" si="17"/>
        <v>1.105880793401318E-3</v>
      </c>
      <c r="R143" s="328">
        <f t="shared" si="17"/>
        <v>1.0932356936474708E-3</v>
      </c>
      <c r="S143" s="328">
        <f t="shared" si="17"/>
        <v>1.0650137438960507E-3</v>
      </c>
      <c r="T143" s="328">
        <f t="shared" si="17"/>
        <v>1.0453571834023868E-3</v>
      </c>
      <c r="U143" s="328">
        <f t="shared" si="17"/>
        <v>1.0226941506719458E-3</v>
      </c>
      <c r="V143" s="328">
        <f t="shared" si="17"/>
        <v>1.0443646285180708E-3</v>
      </c>
      <c r="W143" s="328">
        <f t="shared" si="17"/>
        <v>1.0162546783134515E-3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1.0000000000000002</v>
      </c>
      <c r="C146" s="234">
        <f t="shared" si="18"/>
        <v>0.99999999999999989</v>
      </c>
      <c r="D146" s="234">
        <f t="shared" si="18"/>
        <v>1</v>
      </c>
      <c r="E146" s="234">
        <f t="shared" si="18"/>
        <v>0.99999999999999989</v>
      </c>
      <c r="F146" s="234">
        <f t="shared" si="18"/>
        <v>1.0000000000000002</v>
      </c>
      <c r="G146" s="234">
        <f t="shared" si="18"/>
        <v>0.99999999999999989</v>
      </c>
      <c r="H146" s="234">
        <f t="shared" si="18"/>
        <v>1.0000000000000002</v>
      </c>
      <c r="I146" s="234">
        <f t="shared" si="18"/>
        <v>0.99999999999999967</v>
      </c>
      <c r="J146" s="234">
        <f t="shared" si="18"/>
        <v>1</v>
      </c>
      <c r="K146" s="234">
        <f t="shared" si="18"/>
        <v>1.0000000000000002</v>
      </c>
      <c r="L146" s="234">
        <f t="shared" si="18"/>
        <v>0.99999999999999956</v>
      </c>
      <c r="M146" s="234">
        <f t="shared" si="18"/>
        <v>1</v>
      </c>
      <c r="N146" s="234">
        <f t="shared" si="18"/>
        <v>1</v>
      </c>
      <c r="O146" s="234">
        <f t="shared" si="18"/>
        <v>0.99999999999999989</v>
      </c>
      <c r="P146" s="234">
        <f t="shared" si="18"/>
        <v>0.99999999999999978</v>
      </c>
      <c r="Q146" s="234">
        <f t="shared" si="18"/>
        <v>1</v>
      </c>
      <c r="R146" s="234">
        <f t="shared" si="18"/>
        <v>0.99999999999999989</v>
      </c>
      <c r="S146" s="234">
        <f t="shared" si="18"/>
        <v>1</v>
      </c>
      <c r="T146" s="234">
        <f t="shared" si="18"/>
        <v>1</v>
      </c>
      <c r="U146" s="234">
        <f t="shared" si="18"/>
        <v>1</v>
      </c>
      <c r="V146" s="234">
        <f t="shared" si="18"/>
        <v>1.0000000000000004</v>
      </c>
      <c r="W146" s="234">
        <f t="shared" si="18"/>
        <v>1.0000000000000004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6.8128511999284323E-3</v>
      </c>
      <c r="C147" s="268">
        <f t="shared" si="19"/>
        <v>6.7884642569120976E-3</v>
      </c>
      <c r="D147" s="268">
        <f t="shared" si="19"/>
        <v>6.7911928428468736E-3</v>
      </c>
      <c r="E147" s="268">
        <f t="shared" si="19"/>
        <v>6.7733368306612269E-3</v>
      </c>
      <c r="F147" s="268">
        <f t="shared" si="19"/>
        <v>6.7796220636440569E-3</v>
      </c>
      <c r="G147" s="268">
        <f t="shared" si="19"/>
        <v>6.7567040675487007E-3</v>
      </c>
      <c r="H147" s="268">
        <f t="shared" si="19"/>
        <v>6.7424677307480162E-3</v>
      </c>
      <c r="I147" s="268">
        <f t="shared" si="19"/>
        <v>6.7303614591590032E-3</v>
      </c>
      <c r="J147" s="268">
        <f t="shared" si="19"/>
        <v>6.7355215318416432E-3</v>
      </c>
      <c r="K147" s="268">
        <f t="shared" si="19"/>
        <v>6.750233511621781E-3</v>
      </c>
      <c r="L147" s="268">
        <f t="shared" si="19"/>
        <v>6.717778120188778E-3</v>
      </c>
      <c r="M147" s="268">
        <f t="shared" si="19"/>
        <v>6.7117939369458974E-3</v>
      </c>
      <c r="N147" s="268">
        <f t="shared" si="19"/>
        <v>6.7307569355202742E-3</v>
      </c>
      <c r="O147" s="268">
        <f t="shared" si="19"/>
        <v>6.667517660711054E-3</v>
      </c>
      <c r="P147" s="268">
        <f t="shared" si="19"/>
        <v>6.5142231178501493E-3</v>
      </c>
      <c r="Q147" s="268">
        <f t="shared" si="19"/>
        <v>6.629676567110619E-3</v>
      </c>
      <c r="R147" s="268">
        <f t="shared" si="19"/>
        <v>6.613618437467419E-3</v>
      </c>
      <c r="S147" s="268">
        <f t="shared" si="19"/>
        <v>6.6239491292329989E-3</v>
      </c>
      <c r="T147" s="268">
        <f t="shared" si="19"/>
        <v>6.5989279577361518E-3</v>
      </c>
      <c r="U147" s="268">
        <f t="shared" si="19"/>
        <v>6.5666921909170051E-3</v>
      </c>
      <c r="V147" s="268">
        <f t="shared" si="19"/>
        <v>6.5591243207550479E-3</v>
      </c>
      <c r="W147" s="268">
        <f t="shared" si="19"/>
        <v>6.468426535136425E-3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1.9801331804066712E-3</v>
      </c>
      <c r="C148" s="269">
        <f t="shared" si="20"/>
        <v>1.9730451942437206E-3</v>
      </c>
      <c r="D148" s="269">
        <f t="shared" si="20"/>
        <v>1.9738382489261855E-3</v>
      </c>
      <c r="E148" s="269">
        <f t="shared" si="20"/>
        <v>1.9686484566995592E-3</v>
      </c>
      <c r="F148" s="269">
        <f t="shared" si="20"/>
        <v>1.9704752393505617E-3</v>
      </c>
      <c r="G148" s="269">
        <f t="shared" si="20"/>
        <v>1.9638141978621871E-3</v>
      </c>
      <c r="H148" s="269">
        <f t="shared" si="20"/>
        <v>1.9596764525864978E-3</v>
      </c>
      <c r="I148" s="269">
        <f t="shared" si="20"/>
        <v>1.9561578038796734E-3</v>
      </c>
      <c r="J148" s="269">
        <f t="shared" si="20"/>
        <v>1.9576575623262266E-3</v>
      </c>
      <c r="K148" s="269">
        <f t="shared" si="20"/>
        <v>1.9619335516964966E-3</v>
      </c>
      <c r="L148" s="269">
        <f t="shared" si="20"/>
        <v>1.9525004970805007E-3</v>
      </c>
      <c r="M148" s="269">
        <f t="shared" si="20"/>
        <v>1.9507612135633461E-3</v>
      </c>
      <c r="N148" s="269">
        <f t="shared" si="20"/>
        <v>1.9562727478057967E-3</v>
      </c>
      <c r="O148" s="269">
        <f t="shared" si="20"/>
        <v>1.9378924569877754E-3</v>
      </c>
      <c r="P148" s="269">
        <f t="shared" si="20"/>
        <v>1.9235178472130738E-3</v>
      </c>
      <c r="Q148" s="269">
        <f t="shared" si="20"/>
        <v>1.9268940654447626E-3</v>
      </c>
      <c r="R148" s="269">
        <f t="shared" si="20"/>
        <v>1.92222682196789E-3</v>
      </c>
      <c r="S148" s="269">
        <f t="shared" si="20"/>
        <v>1.9252294041381564E-3</v>
      </c>
      <c r="T148" s="269">
        <f t="shared" si="20"/>
        <v>1.9179570815173307E-3</v>
      </c>
      <c r="U148" s="269">
        <f t="shared" si="20"/>
        <v>1.9085878600854709E-3</v>
      </c>
      <c r="V148" s="269">
        <f t="shared" si="20"/>
        <v>1.9063882830841618E-3</v>
      </c>
      <c r="W148" s="269">
        <f t="shared" si="20"/>
        <v>1.8800272648522162E-3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7.0417196767899887E-3</v>
      </c>
      <c r="C149" s="269">
        <f t="shared" si="21"/>
        <v>7.8438643232996205E-3</v>
      </c>
      <c r="D149" s="269">
        <f t="shared" si="21"/>
        <v>7.9396937764809536E-3</v>
      </c>
      <c r="E149" s="269">
        <f t="shared" si="21"/>
        <v>8.7372645558193105E-3</v>
      </c>
      <c r="F149" s="269">
        <f t="shared" si="21"/>
        <v>8.1917604706393948E-3</v>
      </c>
      <c r="G149" s="269">
        <f t="shared" si="21"/>
        <v>9.6366318266436074E-3</v>
      </c>
      <c r="H149" s="269">
        <f t="shared" si="21"/>
        <v>1.013162921317577E-2</v>
      </c>
      <c r="I149" s="269">
        <f t="shared" si="21"/>
        <v>1.1003406999206544E-2</v>
      </c>
      <c r="J149" s="269">
        <f t="shared" si="21"/>
        <v>1.1279935592115252E-2</v>
      </c>
      <c r="K149" s="269">
        <f t="shared" si="21"/>
        <v>1.0733514377588693E-2</v>
      </c>
      <c r="L149" s="269">
        <f t="shared" si="21"/>
        <v>1.1406623090795218E-2</v>
      </c>
      <c r="M149" s="269">
        <f t="shared" si="21"/>
        <v>1.4178586507289516E-2</v>
      </c>
      <c r="N149" s="269">
        <f t="shared" si="21"/>
        <v>1.3604070025918714E-2</v>
      </c>
      <c r="O149" s="269">
        <f t="shared" si="21"/>
        <v>9.7205378488799468E-3</v>
      </c>
      <c r="P149" s="269">
        <f t="shared" si="21"/>
        <v>7.0400139918845332E-3</v>
      </c>
      <c r="Q149" s="269">
        <f t="shared" si="21"/>
        <v>8.3857381815768788E-3</v>
      </c>
      <c r="R149" s="269">
        <f t="shared" si="21"/>
        <v>9.5420157107481557E-3</v>
      </c>
      <c r="S149" s="269">
        <f t="shared" si="21"/>
        <v>1.1309102115379799E-2</v>
      </c>
      <c r="T149" s="269">
        <f t="shared" si="21"/>
        <v>1.1480851231482765E-2</v>
      </c>
      <c r="U149" s="269">
        <f t="shared" si="21"/>
        <v>1.2931851741704413E-2</v>
      </c>
      <c r="V149" s="269">
        <f t="shared" si="21"/>
        <v>1.0930368502971442E-2</v>
      </c>
      <c r="W149" s="269">
        <f t="shared" si="21"/>
        <v>1.0939454234167235E-2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5.5568724365540906E-3</v>
      </c>
      <c r="C150" s="269">
        <f t="shared" si="22"/>
        <v>5.5369813325973922E-3</v>
      </c>
      <c r="D150" s="269">
        <f t="shared" si="22"/>
        <v>5.5392068918422317E-3</v>
      </c>
      <c r="E150" s="269">
        <f t="shared" si="22"/>
        <v>5.5246427131996319E-3</v>
      </c>
      <c r="F150" s="269">
        <f t="shared" si="22"/>
        <v>5.529769236133227E-3</v>
      </c>
      <c r="G150" s="269">
        <f t="shared" si="22"/>
        <v>5.5110762723408211E-3</v>
      </c>
      <c r="H150" s="269">
        <f t="shared" si="22"/>
        <v>5.4994644661757229E-3</v>
      </c>
      <c r="I150" s="269">
        <f t="shared" si="22"/>
        <v>5.4895900384319997E-3</v>
      </c>
      <c r="J150" s="269">
        <f t="shared" si="22"/>
        <v>5.4937988292626406E-3</v>
      </c>
      <c r="K150" s="269">
        <f t="shared" si="22"/>
        <v>5.505798591554271E-3</v>
      </c>
      <c r="L150" s="269">
        <f t="shared" si="22"/>
        <v>5.4793264927546501E-3</v>
      </c>
      <c r="M150" s="269">
        <f t="shared" si="22"/>
        <v>5.4744455197314901E-3</v>
      </c>
      <c r="N150" s="269">
        <f t="shared" si="22"/>
        <v>5.4899126070052373E-3</v>
      </c>
      <c r="O150" s="269">
        <f t="shared" si="22"/>
        <v>5.4383317676792997E-3</v>
      </c>
      <c r="P150" s="269">
        <f t="shared" si="22"/>
        <v>5.3979921210163184E-3</v>
      </c>
      <c r="Q150" s="269">
        <f t="shared" si="22"/>
        <v>5.4074668443415486E-3</v>
      </c>
      <c r="R150" s="269">
        <f t="shared" si="22"/>
        <v>5.3943691007715937E-3</v>
      </c>
      <c r="S150" s="269">
        <f t="shared" si="22"/>
        <v>5.4027952845583926E-3</v>
      </c>
      <c r="T150" s="269">
        <f t="shared" si="22"/>
        <v>5.3823868749012741E-3</v>
      </c>
      <c r="U150" s="269">
        <f t="shared" si="22"/>
        <v>5.3560939119622957E-3</v>
      </c>
      <c r="V150" s="269">
        <f t="shared" si="22"/>
        <v>5.3499212115946677E-3</v>
      </c>
      <c r="W150" s="269">
        <f t="shared" si="22"/>
        <v>5.2759439574068872E-3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7.1534183299185204E-3</v>
      </c>
      <c r="C151" s="270">
        <f t="shared" si="23"/>
        <v>7.9682869246598172E-3</v>
      </c>
      <c r="D151" s="270">
        <f t="shared" si="23"/>
        <v>8.0656364640334065E-3</v>
      </c>
      <c r="E151" s="270">
        <f t="shared" si="23"/>
        <v>8.8758586390415405E-3</v>
      </c>
      <c r="F151" s="270">
        <f t="shared" si="23"/>
        <v>8.3217015437465642E-3</v>
      </c>
      <c r="G151" s="270">
        <f t="shared" si="23"/>
        <v>9.7894920433431627E-3</v>
      </c>
      <c r="H151" s="270">
        <f t="shared" si="23"/>
        <v>1.0292341281967658E-2</v>
      </c>
      <c r="I151" s="270">
        <f t="shared" si="23"/>
        <v>1.117794756572292E-2</v>
      </c>
      <c r="J151" s="270">
        <f t="shared" si="23"/>
        <v>1.145886256888326E-2</v>
      </c>
      <c r="K151" s="270">
        <f t="shared" si="23"/>
        <v>1.0903773796358811E-2</v>
      </c>
      <c r="L151" s="270">
        <f t="shared" si="23"/>
        <v>1.1587559636762272E-2</v>
      </c>
      <c r="M151" s="270">
        <f t="shared" si="23"/>
        <v>1.4403493076824035E-2</v>
      </c>
      <c r="N151" s="270">
        <f t="shared" si="23"/>
        <v>1.2845360715365399E-2</v>
      </c>
      <c r="O151" s="270">
        <f t="shared" si="23"/>
        <v>9.6190777228105252E-3</v>
      </c>
      <c r="P151" s="270">
        <f t="shared" si="23"/>
        <v>7.1142884472715573E-3</v>
      </c>
      <c r="Q151" s="270">
        <f t="shared" si="23"/>
        <v>8.2172642567556135E-3</v>
      </c>
      <c r="R151" s="270">
        <f t="shared" si="23"/>
        <v>9.3097412517252533E-3</v>
      </c>
      <c r="S151" s="270">
        <f t="shared" si="23"/>
        <v>1.1157911524845432E-2</v>
      </c>
      <c r="T151" s="270">
        <f t="shared" si="23"/>
        <v>1.1410155870270977E-2</v>
      </c>
      <c r="U151" s="270">
        <f t="shared" si="23"/>
        <v>1.2705973871355603E-2</v>
      </c>
      <c r="V151" s="270">
        <f t="shared" si="23"/>
        <v>1.0775041501626245E-2</v>
      </c>
      <c r="W151" s="270">
        <f t="shared" si="23"/>
        <v>1.0564278205810218E-2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2.5502951544472106E-2</v>
      </c>
      <c r="C152" s="271">
        <f t="shared" si="24"/>
        <v>2.8408073729187956E-2</v>
      </c>
      <c r="D152" s="271">
        <f t="shared" si="24"/>
        <v>2.8755138652699776E-2</v>
      </c>
      <c r="E152" s="271">
        <f t="shared" si="24"/>
        <v>3.1643695691656676E-2</v>
      </c>
      <c r="F152" s="271">
        <f t="shared" si="24"/>
        <v>2.9668047002102918E-2</v>
      </c>
      <c r="G152" s="271">
        <f t="shared" si="24"/>
        <v>3.4900928438952254E-2</v>
      </c>
      <c r="H152" s="271">
        <f t="shared" si="24"/>
        <v>3.6693657337970982E-2</v>
      </c>
      <c r="I152" s="271">
        <f t="shared" si="24"/>
        <v>3.9850969422967945E-2</v>
      </c>
      <c r="J152" s="271">
        <f t="shared" si="24"/>
        <v>4.0852471276109983E-2</v>
      </c>
      <c r="K152" s="271">
        <f t="shared" si="24"/>
        <v>3.8873501025011435E-2</v>
      </c>
      <c r="L152" s="271">
        <f t="shared" si="24"/>
        <v>4.1311294587519934E-2</v>
      </c>
      <c r="M152" s="271">
        <f t="shared" si="24"/>
        <v>5.1350496932781327E-2</v>
      </c>
      <c r="N152" s="271">
        <f t="shared" si="24"/>
        <v>4.9269774231735203E-2</v>
      </c>
      <c r="O152" s="271">
        <f t="shared" si="24"/>
        <v>3.5204810348144974E-2</v>
      </c>
      <c r="P152" s="271">
        <f t="shared" si="24"/>
        <v>2.5580098376878087E-2</v>
      </c>
      <c r="Q152" s="271">
        <f t="shared" si="24"/>
        <v>3.0370574848965659E-2</v>
      </c>
      <c r="R152" s="271">
        <f t="shared" si="24"/>
        <v>3.4558257851402298E-2</v>
      </c>
      <c r="S152" s="271">
        <f t="shared" si="24"/>
        <v>4.0958103488648652E-2</v>
      </c>
      <c r="T152" s="271">
        <f t="shared" si="24"/>
        <v>4.1580126174416317E-2</v>
      </c>
      <c r="U152" s="271">
        <f t="shared" si="24"/>
        <v>4.6835205530267036E-2</v>
      </c>
      <c r="V152" s="271">
        <f t="shared" si="24"/>
        <v>3.9586446363848671E-2</v>
      </c>
      <c r="W152" s="271">
        <f t="shared" si="24"/>
        <v>3.96193520989628E-2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0.11874970270903043</v>
      </c>
      <c r="C153" s="271">
        <f t="shared" si="25"/>
        <v>0.1167519822403275</v>
      </c>
      <c r="D153" s="271">
        <f t="shared" si="25"/>
        <v>0.1168702996237768</v>
      </c>
      <c r="E153" s="271">
        <f t="shared" si="25"/>
        <v>0.11609589861003208</v>
      </c>
      <c r="F153" s="271">
        <f t="shared" si="25"/>
        <v>0.11683840898693487</v>
      </c>
      <c r="G153" s="271">
        <f t="shared" si="25"/>
        <v>0.11223714582771421</v>
      </c>
      <c r="H153" s="271">
        <f t="shared" si="25"/>
        <v>0.11155654702974174</v>
      </c>
      <c r="I153" s="271">
        <f t="shared" si="25"/>
        <v>0.11171082075959225</v>
      </c>
      <c r="J153" s="271">
        <f t="shared" si="25"/>
        <v>0.11148548528257272</v>
      </c>
      <c r="K153" s="271">
        <f t="shared" si="25"/>
        <v>0.10993208364057491</v>
      </c>
      <c r="L153" s="271">
        <f t="shared" si="25"/>
        <v>0.10959354513447897</v>
      </c>
      <c r="M153" s="271">
        <f t="shared" si="25"/>
        <v>0.10706826503940405</v>
      </c>
      <c r="N153" s="271">
        <f t="shared" si="25"/>
        <v>0.10915426132331671</v>
      </c>
      <c r="O153" s="271">
        <f t="shared" si="25"/>
        <v>8.5929589275574883E-2</v>
      </c>
      <c r="P153" s="271">
        <f t="shared" si="25"/>
        <v>7.3331545019952663E-2</v>
      </c>
      <c r="Q153" s="271">
        <f t="shared" si="25"/>
        <v>8.7015376680841874E-2</v>
      </c>
      <c r="R153" s="271">
        <f t="shared" si="25"/>
        <v>8.9681893298517515E-2</v>
      </c>
      <c r="S153" s="271">
        <f t="shared" si="25"/>
        <v>9.9725739295580013E-2</v>
      </c>
      <c r="T153" s="271">
        <f t="shared" si="25"/>
        <v>0.10529309352999576</v>
      </c>
      <c r="U153" s="271">
        <f t="shared" si="25"/>
        <v>0.10641576558527997</v>
      </c>
      <c r="V153" s="271">
        <f t="shared" si="25"/>
        <v>0.10427651740252204</v>
      </c>
      <c r="W153" s="271">
        <f t="shared" si="25"/>
        <v>0.10622893581713874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9.3972247735751718E-2</v>
      </c>
      <c r="C154" s="320">
        <f t="shared" si="26"/>
        <v>9.2311936958745136E-2</v>
      </c>
      <c r="D154" s="320">
        <f t="shared" si="26"/>
        <v>9.2455820216127221E-2</v>
      </c>
      <c r="E154" s="320">
        <f t="shared" si="26"/>
        <v>9.2070725988371932E-2</v>
      </c>
      <c r="F154" s="320">
        <f t="shared" si="26"/>
        <v>9.2616939914724528E-2</v>
      </c>
      <c r="G154" s="320">
        <f t="shared" si="26"/>
        <v>8.8352771500791086E-2</v>
      </c>
      <c r="H154" s="320">
        <f t="shared" si="26"/>
        <v>8.7933631988156194E-2</v>
      </c>
      <c r="I154" s="320">
        <f t="shared" si="26"/>
        <v>8.8533272254574399E-2</v>
      </c>
      <c r="J154" s="320">
        <f t="shared" si="26"/>
        <v>8.8339991513205096E-2</v>
      </c>
      <c r="K154" s="320">
        <f t="shared" si="26"/>
        <v>8.6251658441956036E-2</v>
      </c>
      <c r="L154" s="320">
        <f t="shared" si="26"/>
        <v>8.6370113234386744E-2</v>
      </c>
      <c r="M154" s="320">
        <f t="shared" si="26"/>
        <v>8.4721019779603973E-2</v>
      </c>
      <c r="N154" s="320">
        <f t="shared" si="26"/>
        <v>8.6289172864625868E-2</v>
      </c>
      <c r="O154" s="320">
        <f t="shared" si="26"/>
        <v>5.9922221624525429E-2</v>
      </c>
      <c r="P154" s="320">
        <f t="shared" si="26"/>
        <v>4.5570955051834991E-2</v>
      </c>
      <c r="Q154" s="320">
        <f t="shared" si="26"/>
        <v>6.0900747845125155E-2</v>
      </c>
      <c r="R154" s="320">
        <f t="shared" si="26"/>
        <v>6.4322876127430359E-2</v>
      </c>
      <c r="S154" s="320">
        <f t="shared" si="26"/>
        <v>7.6073166871327313E-2</v>
      </c>
      <c r="T154" s="320">
        <f t="shared" si="26"/>
        <v>8.2559548926377235E-2</v>
      </c>
      <c r="U154" s="320">
        <f t="shared" si="26"/>
        <v>8.4631037236641407E-2</v>
      </c>
      <c r="V154" s="320">
        <f t="shared" si="26"/>
        <v>8.1467430702638136E-2</v>
      </c>
      <c r="W154" s="320">
        <f t="shared" si="26"/>
        <v>8.4355478553309951E-2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2.4777454973278726E-2</v>
      </c>
      <c r="C155" s="320">
        <f t="shared" si="27"/>
        <v>2.4440045281582352E-2</v>
      </c>
      <c r="D155" s="320">
        <f t="shared" si="27"/>
        <v>2.4414479407649573E-2</v>
      </c>
      <c r="E155" s="320">
        <f t="shared" si="27"/>
        <v>2.4025172621660141E-2</v>
      </c>
      <c r="F155" s="320">
        <f t="shared" si="27"/>
        <v>2.4221469072210348E-2</v>
      </c>
      <c r="G155" s="320">
        <f t="shared" si="27"/>
        <v>2.3884374326923138E-2</v>
      </c>
      <c r="H155" s="320">
        <f t="shared" si="27"/>
        <v>2.3622915041585552E-2</v>
      </c>
      <c r="I155" s="320">
        <f t="shared" si="27"/>
        <v>2.3177548505017864E-2</v>
      </c>
      <c r="J155" s="320">
        <f t="shared" si="27"/>
        <v>2.3145493769367628E-2</v>
      </c>
      <c r="K155" s="320">
        <f t="shared" si="27"/>
        <v>2.3680425198618866E-2</v>
      </c>
      <c r="L155" s="320">
        <f t="shared" si="27"/>
        <v>2.3223431900092226E-2</v>
      </c>
      <c r="M155" s="320">
        <f t="shared" si="27"/>
        <v>2.2347245259800082E-2</v>
      </c>
      <c r="N155" s="320">
        <f t="shared" si="27"/>
        <v>2.2865088458690837E-2</v>
      </c>
      <c r="O155" s="320">
        <f t="shared" si="27"/>
        <v>2.600736765104945E-2</v>
      </c>
      <c r="P155" s="320">
        <f t="shared" si="27"/>
        <v>2.7760589968117682E-2</v>
      </c>
      <c r="Q155" s="320">
        <f t="shared" si="27"/>
        <v>2.6114628835716722E-2</v>
      </c>
      <c r="R155" s="320">
        <f t="shared" si="27"/>
        <v>2.5359017171087152E-2</v>
      </c>
      <c r="S155" s="320">
        <f t="shared" si="27"/>
        <v>2.3652572424252696E-2</v>
      </c>
      <c r="T155" s="320">
        <f t="shared" si="27"/>
        <v>2.2733544603618518E-2</v>
      </c>
      <c r="U155" s="320">
        <f t="shared" si="27"/>
        <v>2.1784728348638562E-2</v>
      </c>
      <c r="V155" s="320">
        <f t="shared" si="27"/>
        <v>2.2809086699883907E-2</v>
      </c>
      <c r="W155" s="320">
        <f t="shared" si="27"/>
        <v>2.1873457263828801E-2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0.74859106637635553</v>
      </c>
      <c r="C157" s="271">
        <f t="shared" si="29"/>
        <v>0.74413843661791279</v>
      </c>
      <c r="D157" s="271">
        <f t="shared" si="29"/>
        <v>0.74304457447059036</v>
      </c>
      <c r="E157" s="271">
        <f t="shared" si="29"/>
        <v>0.73667791357784107</v>
      </c>
      <c r="F157" s="271">
        <f t="shared" si="29"/>
        <v>0.74067252072866341</v>
      </c>
      <c r="G157" s="271">
        <f t="shared" si="29"/>
        <v>0.73432918234419065</v>
      </c>
      <c r="H157" s="271">
        <f t="shared" si="29"/>
        <v>0.73068607720287171</v>
      </c>
      <c r="I157" s="271">
        <f t="shared" si="29"/>
        <v>0.7221350021415236</v>
      </c>
      <c r="J157" s="271">
        <f t="shared" si="29"/>
        <v>0.71989423964189192</v>
      </c>
      <c r="K157" s="271">
        <f t="shared" si="29"/>
        <v>0.72766170275452779</v>
      </c>
      <c r="L157" s="271">
        <f t="shared" si="29"/>
        <v>0.7217600124559026</v>
      </c>
      <c r="M157" s="271">
        <f t="shared" si="29"/>
        <v>0.69952363538904916</v>
      </c>
      <c r="N157" s="271">
        <f t="shared" si="29"/>
        <v>0.7028150978356591</v>
      </c>
      <c r="O157" s="271">
        <f t="shared" si="29"/>
        <v>0.77634028979200764</v>
      </c>
      <c r="P157" s="271">
        <f t="shared" si="29"/>
        <v>0.82132859835125571</v>
      </c>
      <c r="Q157" s="271">
        <f t="shared" si="29"/>
        <v>0.78720570269620693</v>
      </c>
      <c r="R157" s="271">
        <f t="shared" si="29"/>
        <v>0.77200246258968719</v>
      </c>
      <c r="S157" s="271">
        <f t="shared" si="29"/>
        <v>0.73886901226688406</v>
      </c>
      <c r="T157" s="271">
        <f t="shared" si="29"/>
        <v>0.72802488377439711</v>
      </c>
      <c r="U157" s="271">
        <f t="shared" si="29"/>
        <v>0.71252455750244148</v>
      </c>
      <c r="V157" s="271">
        <f t="shared" si="29"/>
        <v>0.73492192931494438</v>
      </c>
      <c r="W157" s="271">
        <f t="shared" si="29"/>
        <v>0.73166709542407549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0.72120821198647023</v>
      </c>
      <c r="C158" s="320">
        <f t="shared" si="30"/>
        <v>0.71363631434132102</v>
      </c>
      <c r="D158" s="320">
        <f t="shared" si="30"/>
        <v>0.71216980402236296</v>
      </c>
      <c r="E158" s="320">
        <f t="shared" si="30"/>
        <v>0.70270166145770974</v>
      </c>
      <c r="F158" s="320">
        <f t="shared" si="30"/>
        <v>0.70881754858262758</v>
      </c>
      <c r="G158" s="320">
        <f t="shared" si="30"/>
        <v>0.69685559659670915</v>
      </c>
      <c r="H158" s="320">
        <f t="shared" si="30"/>
        <v>0.69128761486544865</v>
      </c>
      <c r="I158" s="320">
        <f t="shared" si="30"/>
        <v>0.67934649230563215</v>
      </c>
      <c r="J158" s="320">
        <f t="shared" si="30"/>
        <v>0.67603040409838711</v>
      </c>
      <c r="K158" s="320">
        <f t="shared" si="30"/>
        <v>0.68592271358942158</v>
      </c>
      <c r="L158" s="320">
        <f t="shared" si="30"/>
        <v>0.67740353229025996</v>
      </c>
      <c r="M158" s="320">
        <f t="shared" si="30"/>
        <v>0.64438793166837949</v>
      </c>
      <c r="N158" s="320">
        <f t="shared" si="30"/>
        <v>0.64991349343675298</v>
      </c>
      <c r="O158" s="320">
        <f t="shared" si="30"/>
        <v>0.73854042204314152</v>
      </c>
      <c r="P158" s="320">
        <f t="shared" si="30"/>
        <v>0.79345119303895228</v>
      </c>
      <c r="Q158" s="320">
        <f t="shared" si="30"/>
        <v>0.75459641716405434</v>
      </c>
      <c r="R158" s="320">
        <f t="shared" si="30"/>
        <v>0.73489680675754177</v>
      </c>
      <c r="S158" s="320">
        <f t="shared" si="30"/>
        <v>0.69489175802790848</v>
      </c>
      <c r="T158" s="320">
        <f t="shared" si="30"/>
        <v>0.68337975559926634</v>
      </c>
      <c r="U158" s="320">
        <f t="shared" si="30"/>
        <v>0.66223698152837174</v>
      </c>
      <c r="V158" s="320">
        <f t="shared" si="30"/>
        <v>0.69241744136561767</v>
      </c>
      <c r="W158" s="320">
        <f t="shared" si="30"/>
        <v>0.68912727615430724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2.7382854389885389E-2</v>
      </c>
      <c r="C159" s="320">
        <f t="shared" si="31"/>
        <v>3.0502122276591766E-2</v>
      </c>
      <c r="D159" s="320">
        <f t="shared" si="31"/>
        <v>3.0874770448227427E-2</v>
      </c>
      <c r="E159" s="320">
        <f t="shared" si="31"/>
        <v>3.3976252120131403E-2</v>
      </c>
      <c r="F159" s="320">
        <f t="shared" si="31"/>
        <v>3.1854972146035831E-2</v>
      </c>
      <c r="G159" s="320">
        <f t="shared" si="31"/>
        <v>3.7473585747481469E-2</v>
      </c>
      <c r="H159" s="320">
        <f t="shared" si="31"/>
        <v>3.9398462337423085E-2</v>
      </c>
      <c r="I159" s="320">
        <f t="shared" si="31"/>
        <v>4.2788509835891428E-2</v>
      </c>
      <c r="J159" s="320">
        <f t="shared" si="31"/>
        <v>4.3863835543504759E-2</v>
      </c>
      <c r="K159" s="320">
        <f t="shared" si="31"/>
        <v>4.173898916510619E-2</v>
      </c>
      <c r="L159" s="320">
        <f t="shared" si="31"/>
        <v>4.4356480165642552E-2</v>
      </c>
      <c r="M159" s="320">
        <f t="shared" si="31"/>
        <v>5.5135703720669657E-2</v>
      </c>
      <c r="N159" s="320">
        <f t="shared" si="31"/>
        <v>5.2901604398906066E-2</v>
      </c>
      <c r="O159" s="320">
        <f t="shared" si="31"/>
        <v>3.7799867748866053E-2</v>
      </c>
      <c r="P159" s="320">
        <f t="shared" si="31"/>
        <v>2.7877405312303444E-2</v>
      </c>
      <c r="Q159" s="320">
        <f t="shared" si="31"/>
        <v>3.2609285532152574E-2</v>
      </c>
      <c r="R159" s="320">
        <f t="shared" si="31"/>
        <v>3.7105655832145423E-2</v>
      </c>
      <c r="S159" s="320">
        <f t="shared" si="31"/>
        <v>4.3977254238975513E-2</v>
      </c>
      <c r="T159" s="320">
        <f t="shared" si="31"/>
        <v>4.4645128175130708E-2</v>
      </c>
      <c r="U159" s="320">
        <f t="shared" si="31"/>
        <v>5.0287575974069666E-2</v>
      </c>
      <c r="V159" s="320">
        <f t="shared" si="31"/>
        <v>4.2504487949326666E-2</v>
      </c>
      <c r="W159" s="320">
        <f t="shared" si="31"/>
        <v>4.2539819269768193E-2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7.861128454654423E-2</v>
      </c>
      <c r="C160" s="271">
        <f t="shared" si="32"/>
        <v>8.0590865380858995E-2</v>
      </c>
      <c r="D160" s="271">
        <f t="shared" si="32"/>
        <v>8.1020419028803414E-2</v>
      </c>
      <c r="E160" s="271">
        <f t="shared" si="32"/>
        <v>8.3702740925048674E-2</v>
      </c>
      <c r="F160" s="271">
        <f t="shared" si="32"/>
        <v>8.2027694728785253E-2</v>
      </c>
      <c r="G160" s="271">
        <f t="shared" si="32"/>
        <v>8.4875024981404326E-2</v>
      </c>
      <c r="H160" s="271">
        <f t="shared" si="32"/>
        <v>8.6438139284761989E-2</v>
      </c>
      <c r="I160" s="271">
        <f t="shared" si="32"/>
        <v>8.9945743809515671E-2</v>
      </c>
      <c r="J160" s="271">
        <f t="shared" si="32"/>
        <v>9.0842027714996373E-2</v>
      </c>
      <c r="K160" s="271">
        <f t="shared" si="32"/>
        <v>8.767745875106607E-2</v>
      </c>
      <c r="L160" s="271">
        <f t="shared" si="32"/>
        <v>9.0191359984516634E-2</v>
      </c>
      <c r="M160" s="271">
        <f t="shared" si="32"/>
        <v>9.9338522384411196E-2</v>
      </c>
      <c r="N160" s="271">
        <f t="shared" si="32"/>
        <v>9.8134493577673607E-2</v>
      </c>
      <c r="O160" s="271">
        <f t="shared" si="32"/>
        <v>6.9141953127203989E-2</v>
      </c>
      <c r="P160" s="271">
        <f t="shared" si="32"/>
        <v>5.1769722726677618E-2</v>
      </c>
      <c r="Q160" s="271">
        <f t="shared" si="32"/>
        <v>6.4841305858756124E-2</v>
      </c>
      <c r="R160" s="271">
        <f t="shared" si="32"/>
        <v>7.0975414937712561E-2</v>
      </c>
      <c r="S160" s="271">
        <f t="shared" si="32"/>
        <v>8.402815749073253E-2</v>
      </c>
      <c r="T160" s="271">
        <f t="shared" si="32"/>
        <v>8.831161750528245E-2</v>
      </c>
      <c r="U160" s="271">
        <f t="shared" si="32"/>
        <v>9.475527180598689E-2</v>
      </c>
      <c r="V160" s="271">
        <f t="shared" si="32"/>
        <v>8.5694263098653661E-2</v>
      </c>
      <c r="W160" s="271">
        <f t="shared" si="32"/>
        <v>8.7356486462450464E-2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5.3011192869500755E-2</v>
      </c>
      <c r="C161" s="320">
        <f t="shared" si="33"/>
        <v>5.2074585978169344E-2</v>
      </c>
      <c r="D161" s="320">
        <f t="shared" si="33"/>
        <v>5.2155752740607776E-2</v>
      </c>
      <c r="E161" s="320">
        <f t="shared" si="33"/>
        <v>5.1938515153209901E-2</v>
      </c>
      <c r="F161" s="320">
        <f t="shared" si="33"/>
        <v>5.2246642845114301E-2</v>
      </c>
      <c r="G161" s="320">
        <f t="shared" si="33"/>
        <v>4.984115974062691E-2</v>
      </c>
      <c r="H161" s="320">
        <f t="shared" si="33"/>
        <v>4.9604716683459657E-2</v>
      </c>
      <c r="I161" s="320">
        <f t="shared" si="33"/>
        <v>4.9942982996986615E-2</v>
      </c>
      <c r="J161" s="320">
        <f t="shared" si="33"/>
        <v>4.9833950352715956E-2</v>
      </c>
      <c r="K161" s="320">
        <f t="shared" si="33"/>
        <v>4.8655889490246795E-2</v>
      </c>
      <c r="L161" s="320">
        <f t="shared" si="33"/>
        <v>4.8722711663805124E-2</v>
      </c>
      <c r="M161" s="320">
        <f t="shared" si="33"/>
        <v>4.7792432636776357E-2</v>
      </c>
      <c r="N161" s="320">
        <f t="shared" si="33"/>
        <v>4.8677051954096051E-2</v>
      </c>
      <c r="O161" s="320">
        <f t="shared" si="33"/>
        <v>3.3803048498308612E-2</v>
      </c>
      <c r="P161" s="320">
        <f t="shared" si="33"/>
        <v>2.5707277900740191E-2</v>
      </c>
      <c r="Q161" s="320">
        <f t="shared" si="33"/>
        <v>3.4355050216453534E-2</v>
      </c>
      <c r="R161" s="320">
        <f t="shared" si="33"/>
        <v>3.6285525508558673E-2</v>
      </c>
      <c r="S161" s="320">
        <f t="shared" si="33"/>
        <v>4.2914045565341903E-2</v>
      </c>
      <c r="T161" s="320">
        <f t="shared" si="33"/>
        <v>4.6573113624588734E-2</v>
      </c>
      <c r="U161" s="320">
        <f t="shared" si="33"/>
        <v>4.7741672097842656E-2</v>
      </c>
      <c r="V161" s="320">
        <f t="shared" si="33"/>
        <v>4.5957032907250471E-2</v>
      </c>
      <c r="W161" s="320">
        <f t="shared" si="33"/>
        <v>4.7586225198774944E-2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2.5600091677043479E-2</v>
      </c>
      <c r="C162" s="328">
        <f t="shared" si="34"/>
        <v>2.8516279402689648E-2</v>
      </c>
      <c r="D162" s="328">
        <f t="shared" si="34"/>
        <v>2.8864666288195635E-2</v>
      </c>
      <c r="E162" s="328">
        <f t="shared" si="34"/>
        <v>3.176422577183878E-2</v>
      </c>
      <c r="F162" s="328">
        <f t="shared" si="34"/>
        <v>2.9781051883670948E-2</v>
      </c>
      <c r="G162" s="328">
        <f t="shared" si="34"/>
        <v>3.5033865240777409E-2</v>
      </c>
      <c r="H162" s="328">
        <f t="shared" si="34"/>
        <v>3.6833422601302318E-2</v>
      </c>
      <c r="I162" s="328">
        <f t="shared" si="34"/>
        <v>4.0002760812529056E-2</v>
      </c>
      <c r="J162" s="328">
        <f t="shared" si="34"/>
        <v>4.1008077362280404E-2</v>
      </c>
      <c r="K162" s="328">
        <f t="shared" si="34"/>
        <v>3.9021569260819275E-2</v>
      </c>
      <c r="L162" s="328">
        <f t="shared" si="34"/>
        <v>4.1468648320711517E-2</v>
      </c>
      <c r="M162" s="328">
        <f t="shared" si="34"/>
        <v>5.1546089747634832E-2</v>
      </c>
      <c r="N162" s="328">
        <f t="shared" si="34"/>
        <v>4.9457441623577549E-2</v>
      </c>
      <c r="O162" s="328">
        <f t="shared" si="34"/>
        <v>3.5338904628895378E-2</v>
      </c>
      <c r="P162" s="328">
        <f t="shared" si="34"/>
        <v>2.606244482593743E-2</v>
      </c>
      <c r="Q162" s="328">
        <f t="shared" si="34"/>
        <v>3.0486255642302583E-2</v>
      </c>
      <c r="R162" s="328">
        <f t="shared" si="34"/>
        <v>3.4689889429153888E-2</v>
      </c>
      <c r="S162" s="328">
        <f t="shared" si="34"/>
        <v>4.1114111925390627E-2</v>
      </c>
      <c r="T162" s="328">
        <f t="shared" si="34"/>
        <v>4.1738503880693716E-2</v>
      </c>
      <c r="U162" s="328">
        <f t="shared" si="34"/>
        <v>4.7013599708144227E-2</v>
      </c>
      <c r="V162" s="328">
        <f t="shared" si="34"/>
        <v>3.9737230191403197E-2</v>
      </c>
      <c r="W162" s="328">
        <f t="shared" si="34"/>
        <v>3.977026126367552E-2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</v>
      </c>
      <c r="C165" s="234">
        <f t="shared" si="35"/>
        <v>0</v>
      </c>
      <c r="D165" s="234">
        <f t="shared" si="35"/>
        <v>0</v>
      </c>
      <c r="E165" s="234">
        <f t="shared" si="35"/>
        <v>0</v>
      </c>
      <c r="F165" s="234">
        <f t="shared" si="35"/>
        <v>0</v>
      </c>
      <c r="G165" s="234">
        <f t="shared" si="35"/>
        <v>0</v>
      </c>
      <c r="H165" s="234">
        <f t="shared" si="35"/>
        <v>0</v>
      </c>
      <c r="I165" s="234">
        <f t="shared" si="35"/>
        <v>0</v>
      </c>
      <c r="J165" s="234">
        <f t="shared" si="35"/>
        <v>0</v>
      </c>
      <c r="K165" s="234">
        <f t="shared" si="35"/>
        <v>0</v>
      </c>
      <c r="L165" s="234">
        <f t="shared" si="35"/>
        <v>0</v>
      </c>
      <c r="M165" s="234">
        <f t="shared" si="35"/>
        <v>0</v>
      </c>
      <c r="N165" s="234">
        <f t="shared" si="35"/>
        <v>0</v>
      </c>
      <c r="O165" s="234">
        <f t="shared" si="35"/>
        <v>0</v>
      </c>
      <c r="P165" s="234">
        <f t="shared" si="35"/>
        <v>0</v>
      </c>
      <c r="Q165" s="234">
        <f t="shared" si="35"/>
        <v>0</v>
      </c>
      <c r="R165" s="234">
        <f t="shared" si="35"/>
        <v>0</v>
      </c>
      <c r="S165" s="234">
        <f t="shared" si="35"/>
        <v>0</v>
      </c>
      <c r="T165" s="234">
        <f t="shared" si="35"/>
        <v>0</v>
      </c>
      <c r="U165" s="234">
        <f t="shared" si="35"/>
        <v>0</v>
      </c>
      <c r="V165" s="234">
        <f t="shared" si="35"/>
        <v>0</v>
      </c>
      <c r="W165" s="234">
        <f t="shared" si="35"/>
        <v>0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0</v>
      </c>
      <c r="C166" s="268">
        <f t="shared" si="36"/>
        <v>0</v>
      </c>
      <c r="D166" s="268">
        <f t="shared" si="36"/>
        <v>0</v>
      </c>
      <c r="E166" s="268">
        <f t="shared" si="36"/>
        <v>0</v>
      </c>
      <c r="F166" s="268">
        <f t="shared" si="36"/>
        <v>0</v>
      </c>
      <c r="G166" s="268">
        <f t="shared" si="36"/>
        <v>0</v>
      </c>
      <c r="H166" s="268">
        <f t="shared" si="36"/>
        <v>0</v>
      </c>
      <c r="I166" s="268">
        <f t="shared" si="36"/>
        <v>0</v>
      </c>
      <c r="J166" s="268">
        <f t="shared" si="36"/>
        <v>0</v>
      </c>
      <c r="K166" s="268">
        <f t="shared" si="36"/>
        <v>0</v>
      </c>
      <c r="L166" s="268">
        <f t="shared" si="36"/>
        <v>0</v>
      </c>
      <c r="M166" s="268">
        <f t="shared" si="36"/>
        <v>0</v>
      </c>
      <c r="N166" s="268">
        <f t="shared" si="36"/>
        <v>0</v>
      </c>
      <c r="O166" s="268">
        <f t="shared" si="36"/>
        <v>0</v>
      </c>
      <c r="P166" s="268">
        <f t="shared" si="36"/>
        <v>0</v>
      </c>
      <c r="Q166" s="268">
        <f t="shared" si="36"/>
        <v>0</v>
      </c>
      <c r="R166" s="268">
        <f t="shared" si="36"/>
        <v>0</v>
      </c>
      <c r="S166" s="268">
        <f t="shared" si="36"/>
        <v>0</v>
      </c>
      <c r="T166" s="268">
        <f t="shared" si="36"/>
        <v>0</v>
      </c>
      <c r="U166" s="268">
        <f t="shared" si="36"/>
        <v>0</v>
      </c>
      <c r="V166" s="268">
        <f t="shared" si="36"/>
        <v>0</v>
      </c>
      <c r="W166" s="268">
        <f t="shared" si="36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0</v>
      </c>
      <c r="C167" s="269">
        <f t="shared" si="37"/>
        <v>0</v>
      </c>
      <c r="D167" s="269">
        <f t="shared" si="37"/>
        <v>0</v>
      </c>
      <c r="E167" s="269">
        <f t="shared" si="37"/>
        <v>0</v>
      </c>
      <c r="F167" s="269">
        <f t="shared" si="37"/>
        <v>0</v>
      </c>
      <c r="G167" s="269">
        <f t="shared" si="37"/>
        <v>0</v>
      </c>
      <c r="H167" s="269">
        <f t="shared" si="37"/>
        <v>0</v>
      </c>
      <c r="I167" s="269">
        <f t="shared" si="37"/>
        <v>0</v>
      </c>
      <c r="J167" s="269">
        <f t="shared" si="37"/>
        <v>0</v>
      </c>
      <c r="K167" s="269">
        <f t="shared" si="37"/>
        <v>0</v>
      </c>
      <c r="L167" s="269">
        <f t="shared" si="37"/>
        <v>0</v>
      </c>
      <c r="M167" s="269">
        <f t="shared" si="37"/>
        <v>0</v>
      </c>
      <c r="N167" s="269">
        <f t="shared" si="37"/>
        <v>0</v>
      </c>
      <c r="O167" s="269">
        <f t="shared" si="37"/>
        <v>0</v>
      </c>
      <c r="P167" s="269">
        <f t="shared" si="37"/>
        <v>0</v>
      </c>
      <c r="Q167" s="269">
        <f t="shared" si="37"/>
        <v>0</v>
      </c>
      <c r="R167" s="269">
        <f t="shared" si="37"/>
        <v>0</v>
      </c>
      <c r="S167" s="269">
        <f t="shared" si="37"/>
        <v>0</v>
      </c>
      <c r="T167" s="269">
        <f t="shared" si="37"/>
        <v>0</v>
      </c>
      <c r="U167" s="269">
        <f t="shared" si="37"/>
        <v>0</v>
      </c>
      <c r="V167" s="269">
        <f t="shared" si="37"/>
        <v>0</v>
      </c>
      <c r="W167" s="269">
        <f t="shared" si="37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0</v>
      </c>
      <c r="C168" s="269">
        <f t="shared" si="38"/>
        <v>0</v>
      </c>
      <c r="D168" s="269">
        <f t="shared" si="38"/>
        <v>0</v>
      </c>
      <c r="E168" s="269">
        <f t="shared" si="38"/>
        <v>0</v>
      </c>
      <c r="F168" s="269">
        <f t="shared" si="38"/>
        <v>0</v>
      </c>
      <c r="G168" s="269">
        <f t="shared" si="38"/>
        <v>0</v>
      </c>
      <c r="H168" s="269">
        <f t="shared" si="38"/>
        <v>0</v>
      </c>
      <c r="I168" s="269">
        <f t="shared" si="38"/>
        <v>0</v>
      </c>
      <c r="J168" s="269">
        <f t="shared" si="38"/>
        <v>0</v>
      </c>
      <c r="K168" s="269">
        <f t="shared" si="38"/>
        <v>0</v>
      </c>
      <c r="L168" s="269">
        <f t="shared" si="38"/>
        <v>0</v>
      </c>
      <c r="M168" s="269">
        <f t="shared" si="38"/>
        <v>0</v>
      </c>
      <c r="N168" s="269">
        <f t="shared" si="38"/>
        <v>0</v>
      </c>
      <c r="O168" s="269">
        <f t="shared" si="38"/>
        <v>0</v>
      </c>
      <c r="P168" s="269">
        <f t="shared" si="38"/>
        <v>0</v>
      </c>
      <c r="Q168" s="269">
        <f t="shared" si="38"/>
        <v>0</v>
      </c>
      <c r="R168" s="269">
        <f t="shared" si="38"/>
        <v>0</v>
      </c>
      <c r="S168" s="269">
        <f t="shared" si="38"/>
        <v>0</v>
      </c>
      <c r="T168" s="269">
        <f t="shared" si="38"/>
        <v>0</v>
      </c>
      <c r="U168" s="269">
        <f t="shared" si="38"/>
        <v>0</v>
      </c>
      <c r="V168" s="269">
        <f t="shared" si="38"/>
        <v>0</v>
      </c>
      <c r="W168" s="269">
        <f t="shared" si="38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0</v>
      </c>
      <c r="C169" s="269">
        <f t="shared" si="39"/>
        <v>0</v>
      </c>
      <c r="D169" s="269">
        <f t="shared" si="39"/>
        <v>0</v>
      </c>
      <c r="E169" s="269">
        <f t="shared" si="39"/>
        <v>0</v>
      </c>
      <c r="F169" s="269">
        <f t="shared" si="39"/>
        <v>0</v>
      </c>
      <c r="G169" s="269">
        <f t="shared" si="39"/>
        <v>0</v>
      </c>
      <c r="H169" s="269">
        <f t="shared" si="39"/>
        <v>0</v>
      </c>
      <c r="I169" s="269">
        <f t="shared" si="39"/>
        <v>0</v>
      </c>
      <c r="J169" s="269">
        <f t="shared" si="39"/>
        <v>0</v>
      </c>
      <c r="K169" s="269">
        <f t="shared" si="39"/>
        <v>0</v>
      </c>
      <c r="L169" s="269">
        <f t="shared" si="39"/>
        <v>0</v>
      </c>
      <c r="M169" s="269">
        <f t="shared" si="39"/>
        <v>0</v>
      </c>
      <c r="N169" s="269">
        <f t="shared" si="39"/>
        <v>0</v>
      </c>
      <c r="O169" s="269">
        <f t="shared" si="39"/>
        <v>0</v>
      </c>
      <c r="P169" s="269">
        <f t="shared" si="39"/>
        <v>0</v>
      </c>
      <c r="Q169" s="269">
        <f t="shared" si="39"/>
        <v>0</v>
      </c>
      <c r="R169" s="269">
        <f t="shared" si="39"/>
        <v>0</v>
      </c>
      <c r="S169" s="269">
        <f t="shared" si="39"/>
        <v>0</v>
      </c>
      <c r="T169" s="269">
        <f t="shared" si="39"/>
        <v>0</v>
      </c>
      <c r="U169" s="269">
        <f t="shared" si="39"/>
        <v>0</v>
      </c>
      <c r="V169" s="269">
        <f t="shared" si="39"/>
        <v>0</v>
      </c>
      <c r="W169" s="269">
        <f t="shared" si="39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0</v>
      </c>
      <c r="C170" s="270">
        <f t="shared" si="40"/>
        <v>0</v>
      </c>
      <c r="D170" s="270">
        <f t="shared" si="40"/>
        <v>0</v>
      </c>
      <c r="E170" s="270">
        <f t="shared" si="40"/>
        <v>0</v>
      </c>
      <c r="F170" s="270">
        <f t="shared" si="40"/>
        <v>0</v>
      </c>
      <c r="G170" s="270">
        <f t="shared" si="40"/>
        <v>0</v>
      </c>
      <c r="H170" s="270">
        <f t="shared" si="40"/>
        <v>0</v>
      </c>
      <c r="I170" s="270">
        <f t="shared" si="40"/>
        <v>0</v>
      </c>
      <c r="J170" s="270">
        <f t="shared" si="40"/>
        <v>0</v>
      </c>
      <c r="K170" s="270">
        <f t="shared" si="40"/>
        <v>0</v>
      </c>
      <c r="L170" s="270">
        <f t="shared" si="40"/>
        <v>0</v>
      </c>
      <c r="M170" s="270">
        <f t="shared" si="40"/>
        <v>0</v>
      </c>
      <c r="N170" s="270">
        <f t="shared" si="40"/>
        <v>0</v>
      </c>
      <c r="O170" s="270">
        <f t="shared" si="40"/>
        <v>0</v>
      </c>
      <c r="P170" s="270">
        <f t="shared" si="40"/>
        <v>0</v>
      </c>
      <c r="Q170" s="270">
        <f t="shared" si="40"/>
        <v>0</v>
      </c>
      <c r="R170" s="270">
        <f t="shared" si="40"/>
        <v>0</v>
      </c>
      <c r="S170" s="270">
        <f t="shared" si="40"/>
        <v>0</v>
      </c>
      <c r="T170" s="270">
        <f t="shared" si="40"/>
        <v>0</v>
      </c>
      <c r="U170" s="270">
        <f t="shared" si="40"/>
        <v>0</v>
      </c>
      <c r="V170" s="270">
        <f t="shared" si="40"/>
        <v>0</v>
      </c>
      <c r="W170" s="270">
        <f t="shared" si="40"/>
        <v>0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</v>
      </c>
      <c r="C171" s="271">
        <f t="shared" si="41"/>
        <v>0</v>
      </c>
      <c r="D171" s="271">
        <f t="shared" si="41"/>
        <v>0</v>
      </c>
      <c r="E171" s="271">
        <f t="shared" si="41"/>
        <v>0</v>
      </c>
      <c r="F171" s="271">
        <f t="shared" si="41"/>
        <v>0</v>
      </c>
      <c r="G171" s="271">
        <f t="shared" si="41"/>
        <v>0</v>
      </c>
      <c r="H171" s="271">
        <f t="shared" si="41"/>
        <v>0</v>
      </c>
      <c r="I171" s="271">
        <f t="shared" si="41"/>
        <v>0</v>
      </c>
      <c r="J171" s="271">
        <f t="shared" si="41"/>
        <v>0</v>
      </c>
      <c r="K171" s="271">
        <f t="shared" si="41"/>
        <v>0</v>
      </c>
      <c r="L171" s="271">
        <f t="shared" si="41"/>
        <v>0</v>
      </c>
      <c r="M171" s="271">
        <f t="shared" si="41"/>
        <v>0</v>
      </c>
      <c r="N171" s="271">
        <f t="shared" si="41"/>
        <v>0</v>
      </c>
      <c r="O171" s="271">
        <f t="shared" si="41"/>
        <v>0</v>
      </c>
      <c r="P171" s="271">
        <f t="shared" si="41"/>
        <v>0</v>
      </c>
      <c r="Q171" s="271">
        <f t="shared" si="41"/>
        <v>0</v>
      </c>
      <c r="R171" s="271">
        <f t="shared" si="41"/>
        <v>0</v>
      </c>
      <c r="S171" s="271">
        <f t="shared" si="41"/>
        <v>0</v>
      </c>
      <c r="T171" s="271">
        <f t="shared" si="41"/>
        <v>0</v>
      </c>
      <c r="U171" s="271">
        <f t="shared" si="41"/>
        <v>0</v>
      </c>
      <c r="V171" s="271">
        <f t="shared" si="41"/>
        <v>0</v>
      </c>
      <c r="W171" s="271">
        <f t="shared" si="41"/>
        <v>0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</v>
      </c>
      <c r="C172" s="320">
        <f t="shared" si="42"/>
        <v>0</v>
      </c>
      <c r="D172" s="320">
        <f t="shared" si="42"/>
        <v>0</v>
      </c>
      <c r="E172" s="320">
        <f t="shared" si="42"/>
        <v>0</v>
      </c>
      <c r="F172" s="320">
        <f t="shared" si="42"/>
        <v>0</v>
      </c>
      <c r="G172" s="320">
        <f t="shared" si="42"/>
        <v>0</v>
      </c>
      <c r="H172" s="320">
        <f t="shared" si="42"/>
        <v>0</v>
      </c>
      <c r="I172" s="320">
        <f t="shared" si="42"/>
        <v>0</v>
      </c>
      <c r="J172" s="320">
        <f t="shared" si="42"/>
        <v>0</v>
      </c>
      <c r="K172" s="320">
        <f t="shared" si="42"/>
        <v>0</v>
      </c>
      <c r="L172" s="320">
        <f t="shared" si="42"/>
        <v>0</v>
      </c>
      <c r="M172" s="320">
        <f t="shared" si="42"/>
        <v>0</v>
      </c>
      <c r="N172" s="320">
        <f t="shared" si="42"/>
        <v>0</v>
      </c>
      <c r="O172" s="320">
        <f t="shared" si="42"/>
        <v>0</v>
      </c>
      <c r="P172" s="320">
        <f t="shared" si="42"/>
        <v>0</v>
      </c>
      <c r="Q172" s="320">
        <f t="shared" si="42"/>
        <v>0</v>
      </c>
      <c r="R172" s="320">
        <f t="shared" si="42"/>
        <v>0</v>
      </c>
      <c r="S172" s="320">
        <f t="shared" si="42"/>
        <v>0</v>
      </c>
      <c r="T172" s="320">
        <f t="shared" si="42"/>
        <v>0</v>
      </c>
      <c r="U172" s="320">
        <f t="shared" si="42"/>
        <v>0</v>
      </c>
      <c r="V172" s="320">
        <f t="shared" si="42"/>
        <v>0</v>
      </c>
      <c r="W172" s="320">
        <f t="shared" si="42"/>
        <v>0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</v>
      </c>
      <c r="C173" s="320">
        <f t="shared" si="43"/>
        <v>0</v>
      </c>
      <c r="D173" s="320">
        <f t="shared" si="43"/>
        <v>0</v>
      </c>
      <c r="E173" s="320">
        <f t="shared" si="43"/>
        <v>0</v>
      </c>
      <c r="F173" s="320">
        <f t="shared" si="43"/>
        <v>0</v>
      </c>
      <c r="G173" s="320">
        <f t="shared" si="43"/>
        <v>0</v>
      </c>
      <c r="H173" s="320">
        <f t="shared" si="43"/>
        <v>0</v>
      </c>
      <c r="I173" s="320">
        <f t="shared" si="43"/>
        <v>0</v>
      </c>
      <c r="J173" s="320">
        <f t="shared" si="43"/>
        <v>0</v>
      </c>
      <c r="K173" s="320">
        <f t="shared" si="43"/>
        <v>0</v>
      </c>
      <c r="L173" s="320">
        <f t="shared" si="43"/>
        <v>0</v>
      </c>
      <c r="M173" s="320">
        <f t="shared" si="43"/>
        <v>0</v>
      </c>
      <c r="N173" s="320">
        <f t="shared" si="43"/>
        <v>0</v>
      </c>
      <c r="O173" s="320">
        <f t="shared" si="43"/>
        <v>0</v>
      </c>
      <c r="P173" s="320">
        <f t="shared" si="43"/>
        <v>0</v>
      </c>
      <c r="Q173" s="320">
        <f t="shared" si="43"/>
        <v>0</v>
      </c>
      <c r="R173" s="320">
        <f t="shared" si="43"/>
        <v>0</v>
      </c>
      <c r="S173" s="320">
        <f t="shared" si="43"/>
        <v>0</v>
      </c>
      <c r="T173" s="320">
        <f t="shared" si="43"/>
        <v>0</v>
      </c>
      <c r="U173" s="320">
        <f t="shared" si="43"/>
        <v>0</v>
      </c>
      <c r="V173" s="320">
        <f t="shared" si="43"/>
        <v>0</v>
      </c>
      <c r="W173" s="320">
        <f t="shared" si="43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0</v>
      </c>
      <c r="C174" s="271">
        <f t="shared" si="44"/>
        <v>0</v>
      </c>
      <c r="D174" s="271">
        <f t="shared" si="44"/>
        <v>0</v>
      </c>
      <c r="E174" s="271">
        <f t="shared" si="44"/>
        <v>0</v>
      </c>
      <c r="F174" s="271">
        <f t="shared" si="44"/>
        <v>0</v>
      </c>
      <c r="G174" s="271">
        <f t="shared" si="44"/>
        <v>0</v>
      </c>
      <c r="H174" s="271">
        <f t="shared" si="44"/>
        <v>0</v>
      </c>
      <c r="I174" s="271">
        <f t="shared" si="44"/>
        <v>0</v>
      </c>
      <c r="J174" s="271">
        <f t="shared" si="44"/>
        <v>0</v>
      </c>
      <c r="K174" s="271">
        <f t="shared" si="44"/>
        <v>0</v>
      </c>
      <c r="L174" s="271">
        <f t="shared" si="44"/>
        <v>0</v>
      </c>
      <c r="M174" s="271">
        <f t="shared" si="44"/>
        <v>0</v>
      </c>
      <c r="N174" s="271">
        <f t="shared" si="44"/>
        <v>0</v>
      </c>
      <c r="O174" s="271">
        <f t="shared" si="44"/>
        <v>0</v>
      </c>
      <c r="P174" s="271">
        <f t="shared" si="44"/>
        <v>0</v>
      </c>
      <c r="Q174" s="271">
        <f t="shared" si="44"/>
        <v>0</v>
      </c>
      <c r="R174" s="271">
        <f t="shared" si="44"/>
        <v>0</v>
      </c>
      <c r="S174" s="271">
        <f t="shared" si="44"/>
        <v>0</v>
      </c>
      <c r="T174" s="271">
        <f t="shared" si="44"/>
        <v>0</v>
      </c>
      <c r="U174" s="271">
        <f t="shared" si="44"/>
        <v>0</v>
      </c>
      <c r="V174" s="271">
        <f t="shared" si="44"/>
        <v>0</v>
      </c>
      <c r="W174" s="271">
        <f t="shared" si="44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0</v>
      </c>
      <c r="C175" s="271">
        <f t="shared" si="45"/>
        <v>0</v>
      </c>
      <c r="D175" s="271">
        <f t="shared" si="45"/>
        <v>0</v>
      </c>
      <c r="E175" s="271">
        <f t="shared" si="45"/>
        <v>0</v>
      </c>
      <c r="F175" s="271">
        <f t="shared" si="45"/>
        <v>0</v>
      </c>
      <c r="G175" s="271">
        <f t="shared" si="45"/>
        <v>0</v>
      </c>
      <c r="H175" s="271">
        <f t="shared" si="45"/>
        <v>0</v>
      </c>
      <c r="I175" s="271">
        <f t="shared" si="45"/>
        <v>0</v>
      </c>
      <c r="J175" s="271">
        <f t="shared" si="45"/>
        <v>0</v>
      </c>
      <c r="K175" s="271">
        <f t="shared" si="45"/>
        <v>0</v>
      </c>
      <c r="L175" s="271">
        <f t="shared" si="45"/>
        <v>0</v>
      </c>
      <c r="M175" s="271">
        <f t="shared" si="45"/>
        <v>0</v>
      </c>
      <c r="N175" s="271">
        <f t="shared" si="45"/>
        <v>0</v>
      </c>
      <c r="O175" s="271">
        <f t="shared" si="45"/>
        <v>0</v>
      </c>
      <c r="P175" s="271">
        <f t="shared" si="45"/>
        <v>0</v>
      </c>
      <c r="Q175" s="271">
        <f t="shared" si="45"/>
        <v>0</v>
      </c>
      <c r="R175" s="271">
        <f t="shared" si="45"/>
        <v>0</v>
      </c>
      <c r="S175" s="271">
        <f t="shared" si="45"/>
        <v>0</v>
      </c>
      <c r="T175" s="271">
        <f t="shared" si="45"/>
        <v>0</v>
      </c>
      <c r="U175" s="271">
        <f t="shared" si="45"/>
        <v>0</v>
      </c>
      <c r="V175" s="271">
        <f t="shared" si="45"/>
        <v>0</v>
      </c>
      <c r="W175" s="271">
        <f t="shared" si="45"/>
        <v>0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0</v>
      </c>
      <c r="C176" s="320">
        <f t="shared" si="46"/>
        <v>0</v>
      </c>
      <c r="D176" s="320">
        <f t="shared" si="46"/>
        <v>0</v>
      </c>
      <c r="E176" s="320">
        <f t="shared" si="46"/>
        <v>0</v>
      </c>
      <c r="F176" s="320">
        <f t="shared" si="46"/>
        <v>0</v>
      </c>
      <c r="G176" s="320">
        <f t="shared" si="46"/>
        <v>0</v>
      </c>
      <c r="H176" s="320">
        <f t="shared" si="46"/>
        <v>0</v>
      </c>
      <c r="I176" s="320">
        <f t="shared" si="46"/>
        <v>0</v>
      </c>
      <c r="J176" s="320">
        <f t="shared" si="46"/>
        <v>0</v>
      </c>
      <c r="K176" s="320">
        <f t="shared" si="46"/>
        <v>0</v>
      </c>
      <c r="L176" s="320">
        <f t="shared" si="46"/>
        <v>0</v>
      </c>
      <c r="M176" s="320">
        <f t="shared" si="46"/>
        <v>0</v>
      </c>
      <c r="N176" s="320">
        <f t="shared" si="46"/>
        <v>0</v>
      </c>
      <c r="O176" s="320">
        <f t="shared" si="46"/>
        <v>0</v>
      </c>
      <c r="P176" s="320">
        <f t="shared" si="46"/>
        <v>0</v>
      </c>
      <c r="Q176" s="320">
        <f t="shared" si="46"/>
        <v>0</v>
      </c>
      <c r="R176" s="320">
        <f t="shared" si="46"/>
        <v>0</v>
      </c>
      <c r="S176" s="320">
        <f t="shared" si="46"/>
        <v>0</v>
      </c>
      <c r="T176" s="320">
        <f t="shared" si="46"/>
        <v>0</v>
      </c>
      <c r="U176" s="320">
        <f t="shared" si="46"/>
        <v>0</v>
      </c>
      <c r="V176" s="320">
        <f t="shared" si="46"/>
        <v>0</v>
      </c>
      <c r="W176" s="320">
        <f t="shared" si="46"/>
        <v>0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0</v>
      </c>
      <c r="C177" s="320">
        <f t="shared" si="47"/>
        <v>0</v>
      </c>
      <c r="D177" s="320">
        <f t="shared" si="47"/>
        <v>0</v>
      </c>
      <c r="E177" s="320">
        <f t="shared" si="47"/>
        <v>0</v>
      </c>
      <c r="F177" s="320">
        <f t="shared" si="47"/>
        <v>0</v>
      </c>
      <c r="G177" s="320">
        <f t="shared" si="47"/>
        <v>0</v>
      </c>
      <c r="H177" s="320">
        <f t="shared" si="47"/>
        <v>0</v>
      </c>
      <c r="I177" s="320">
        <f t="shared" si="47"/>
        <v>0</v>
      </c>
      <c r="J177" s="320">
        <f t="shared" si="47"/>
        <v>0</v>
      </c>
      <c r="K177" s="320">
        <f t="shared" si="47"/>
        <v>0</v>
      </c>
      <c r="L177" s="320">
        <f t="shared" si="47"/>
        <v>0</v>
      </c>
      <c r="M177" s="320">
        <f t="shared" si="47"/>
        <v>0</v>
      </c>
      <c r="N177" s="320">
        <f t="shared" si="47"/>
        <v>0</v>
      </c>
      <c r="O177" s="320">
        <f t="shared" si="47"/>
        <v>0</v>
      </c>
      <c r="P177" s="320">
        <f t="shared" si="47"/>
        <v>0</v>
      </c>
      <c r="Q177" s="320">
        <f t="shared" si="47"/>
        <v>0</v>
      </c>
      <c r="R177" s="320">
        <f t="shared" si="47"/>
        <v>0</v>
      </c>
      <c r="S177" s="320">
        <f t="shared" si="47"/>
        <v>0</v>
      </c>
      <c r="T177" s="320">
        <f t="shared" si="47"/>
        <v>0</v>
      </c>
      <c r="U177" s="320">
        <f t="shared" si="47"/>
        <v>0</v>
      </c>
      <c r="V177" s="320">
        <f t="shared" si="47"/>
        <v>0</v>
      </c>
      <c r="W177" s="320">
        <f t="shared" si="47"/>
        <v>0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0</v>
      </c>
      <c r="C178" s="321">
        <f t="shared" si="48"/>
        <v>0</v>
      </c>
      <c r="D178" s="321">
        <f t="shared" si="48"/>
        <v>0</v>
      </c>
      <c r="E178" s="321">
        <f t="shared" si="48"/>
        <v>0</v>
      </c>
      <c r="F178" s="321">
        <f t="shared" si="48"/>
        <v>0</v>
      </c>
      <c r="G178" s="321">
        <f t="shared" si="48"/>
        <v>0</v>
      </c>
      <c r="H178" s="321">
        <f t="shared" si="48"/>
        <v>0</v>
      </c>
      <c r="I178" s="321">
        <f t="shared" si="48"/>
        <v>0</v>
      </c>
      <c r="J178" s="321">
        <f t="shared" si="48"/>
        <v>0</v>
      </c>
      <c r="K178" s="321">
        <f t="shared" si="48"/>
        <v>0</v>
      </c>
      <c r="L178" s="321">
        <f t="shared" si="48"/>
        <v>0</v>
      </c>
      <c r="M178" s="321">
        <f t="shared" si="48"/>
        <v>0</v>
      </c>
      <c r="N178" s="321">
        <f t="shared" si="48"/>
        <v>0</v>
      </c>
      <c r="O178" s="321">
        <f t="shared" si="48"/>
        <v>0</v>
      </c>
      <c r="P178" s="321">
        <f t="shared" si="48"/>
        <v>0</v>
      </c>
      <c r="Q178" s="321">
        <f t="shared" si="48"/>
        <v>0</v>
      </c>
      <c r="R178" s="321">
        <f t="shared" si="48"/>
        <v>0</v>
      </c>
      <c r="S178" s="321">
        <f t="shared" si="48"/>
        <v>0</v>
      </c>
      <c r="T178" s="321">
        <f t="shared" si="48"/>
        <v>0</v>
      </c>
      <c r="U178" s="321">
        <f t="shared" si="48"/>
        <v>0</v>
      </c>
      <c r="V178" s="321">
        <f t="shared" si="48"/>
        <v>0</v>
      </c>
      <c r="W178" s="321">
        <f t="shared" si="48"/>
        <v>0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0.45969965969496213</v>
      </c>
      <c r="C183" s="322">
        <f>IF(C$5=0,0,C$5/NMM_fec!C$5)</f>
        <v>0.46124646745690967</v>
      </c>
      <c r="D183" s="322">
        <f>IF(D$5=0,0,D$5/NMM_fec!D$5)</f>
        <v>0.46112453345602156</v>
      </c>
      <c r="E183" s="322">
        <f>IF(E$5=0,0,E$5/NMM_fec!E$5)</f>
        <v>0.46362689878522362</v>
      </c>
      <c r="F183" s="322">
        <f>IF(F$5=0,0,F$5/NMM_fec!F$5)</f>
        <v>0.46720662418889919</v>
      </c>
      <c r="G183" s="322">
        <f>IF(G$5=0,0,G$5/NMM_fec!G$5)</f>
        <v>0.46858229616802238</v>
      </c>
      <c r="H183" s="322">
        <f>IF(H$5=0,0,H$5/NMM_fec!H$5)</f>
        <v>0.46957542892998894</v>
      </c>
      <c r="I183" s="322">
        <f>IF(I$5=0,0,I$5/NMM_fec!I$5)</f>
        <v>0.47335866815226163</v>
      </c>
      <c r="J183" s="322">
        <f>IF(J$5=0,0,J$5/NMM_fec!J$5)</f>
        <v>0.47924613421221091</v>
      </c>
      <c r="K183" s="322">
        <f>IF(K$5=0,0,K$5/NMM_fec!K$5)</f>
        <v>0.47728516043760699</v>
      </c>
      <c r="L183" s="322">
        <f>IF(L$5=0,0,L$5/NMM_fec!L$5)</f>
        <v>0.47941186641755146</v>
      </c>
      <c r="M183" s="322">
        <f>IF(M$5=0,0,M$5/NMM_fec!M$5)</f>
        <v>0.47980904925417944</v>
      </c>
      <c r="N183" s="322">
        <f>IF(N$5=0,0,N$5/NMM_fec!N$5)</f>
        <v>0.47733971423449501</v>
      </c>
      <c r="O183" s="322">
        <f>IF(O$5=0,0,O$5/NMM_fec!O$5)</f>
        <v>0.47351854104485736</v>
      </c>
      <c r="P183" s="322">
        <f>IF(P$5=0,0,P$5/NMM_fec!P$5)</f>
        <v>0.47267974149897474</v>
      </c>
      <c r="Q183" s="322">
        <f>IF(Q$5=0,0,Q$5/NMM_fec!Q$5)</f>
        <v>0.47562796199236329</v>
      </c>
      <c r="R183" s="322">
        <f>IF(R$5=0,0,R$5/NMM_fec!R$5)</f>
        <v>0.47692236436360835</v>
      </c>
      <c r="S183" s="322">
        <f>IF(S$5=0,0,S$5/NMM_fec!S$5)</f>
        <v>0.48062964471674896</v>
      </c>
      <c r="T183" s="322">
        <f>IF(T$5=0,0,T$5/NMM_fec!T$5)</f>
        <v>0.48496739360541058</v>
      </c>
      <c r="U183" s="322">
        <f>IF(U$5=0,0,U$5/NMM_fec!U$5)</f>
        <v>0.49838961433766976</v>
      </c>
      <c r="V183" s="322">
        <f>IF(V$5=0,0,V$5/NMM_fec!V$5)</f>
        <v>0.49656882518137407</v>
      </c>
      <c r="W183" s="322">
        <f>IF(W$5=0,0,W$5/NMM_fec!W$5)</f>
        <v>0.50458601160606043</v>
      </c>
      <c r="DA183" s="95"/>
    </row>
    <row r="184" spans="1:105" ht="12" customHeight="1" x14ac:dyDescent="0.25">
      <c r="A184" s="55" t="s">
        <v>92</v>
      </c>
      <c r="B184" s="275">
        <f>IF(B$6=0,0,B$6/NMM_fec!B$6)</f>
        <v>0.39066172853795839</v>
      </c>
      <c r="C184" s="275">
        <f>IF(C$6=0,0,C$6/NMM_fec!C$6)</f>
        <v>0.39066172853795833</v>
      </c>
      <c r="D184" s="275">
        <f>IF(D$6=0,0,D$6/NMM_fec!D$6)</f>
        <v>0.39066172853795827</v>
      </c>
      <c r="E184" s="275">
        <f>IF(E$6=0,0,E$6/NMM_fec!E$6)</f>
        <v>0.39205652459556156</v>
      </c>
      <c r="F184" s="275">
        <f>IF(F$6=0,0,F$6/NMM_fec!F$6)</f>
        <v>0.39533719932018258</v>
      </c>
      <c r="G184" s="275">
        <f>IF(G$6=0,0,G$6/NMM_fec!G$6)</f>
        <v>0.39533719932018263</v>
      </c>
      <c r="H184" s="275">
        <f>IF(H$6=0,0,H$6/NMM_fec!H$6)</f>
        <v>0.39533719932018252</v>
      </c>
      <c r="I184" s="275">
        <f>IF(I$6=0,0,I$6/NMM_fec!I$6)</f>
        <v>0.39793333164621836</v>
      </c>
      <c r="J184" s="275">
        <f>IF(J$6=0,0,J$6/NMM_fec!J$6)</f>
        <v>0.40330328845027591</v>
      </c>
      <c r="K184" s="275">
        <f>IF(K$6=0,0,K$6/NMM_fec!K$6)</f>
        <v>0.4033032884502758</v>
      </c>
      <c r="L184" s="275">
        <f>IF(L$6=0,0,L$6/NMM_fec!L$6)</f>
        <v>0.40330328845027585</v>
      </c>
      <c r="M184" s="275">
        <f>IF(M$6=0,0,M$6/NMM_fec!M$6)</f>
        <v>0.40330328845027585</v>
      </c>
      <c r="N184" s="275">
        <f>IF(N$6=0,0,N$6/NMM_fec!N$6)</f>
        <v>0.4033032884502758</v>
      </c>
      <c r="O184" s="275">
        <f>IF(O$6=0,0,O$6/NMM_fec!O$6)</f>
        <v>0.40330328845027591</v>
      </c>
      <c r="P184" s="275">
        <f>IF(P$6=0,0,P$6/NMM_fec!P$6)</f>
        <v>0.40330328845027591</v>
      </c>
      <c r="Q184" s="275">
        <f>IF(Q$6=0,0,Q$6/NMM_fec!Q$6)</f>
        <v>0.4033032884502758</v>
      </c>
      <c r="R184" s="275">
        <f>IF(R$6=0,0,R$6/NMM_fec!R$6)</f>
        <v>0.40330328845027602</v>
      </c>
      <c r="S184" s="275">
        <f>IF(S$6=0,0,S$6/NMM_fec!S$6)</f>
        <v>0.40330328845027591</v>
      </c>
      <c r="T184" s="275">
        <f>IF(T$6=0,0,T$6/NMM_fec!T$6)</f>
        <v>0.40330328845027602</v>
      </c>
      <c r="U184" s="275">
        <f>IF(U$6=0,0,U$6/NMM_fec!U$6)</f>
        <v>0.41168735679447843</v>
      </c>
      <c r="V184" s="275">
        <f>IF(V$6=0,0,V$6/NMM_fec!V$6)</f>
        <v>0.41168735679447849</v>
      </c>
      <c r="W184" s="275">
        <f>IF(W$6=0,0,W$6/NMM_fec!W$6)</f>
        <v>0.41168735679447843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0.10119795982828778</v>
      </c>
      <c r="C185" s="276">
        <f>IF(C$7=0,0,C$7/NMM_fec!C$7)</f>
        <v>0.10119795982828776</v>
      </c>
      <c r="D185" s="276">
        <f>IF(D$7=0,0,D$7/NMM_fec!D$7)</f>
        <v>0.10119795982828778</v>
      </c>
      <c r="E185" s="276">
        <f>IF(E$7=0,0,E$7/NMM_fec!E$7)</f>
        <v>0.10155927117540704</v>
      </c>
      <c r="F185" s="276">
        <f>IF(F$7=0,0,F$7/NMM_fec!F$7)</f>
        <v>0.1024091050975431</v>
      </c>
      <c r="G185" s="276">
        <f>IF(G$7=0,0,G$7/NMM_fec!G$7)</f>
        <v>0.10240910509754311</v>
      </c>
      <c r="H185" s="276">
        <f>IF(H$7=0,0,H$7/NMM_fec!H$7)</f>
        <v>0.10240910509754311</v>
      </c>
      <c r="I185" s="276">
        <f>IF(I$7=0,0,I$7/NMM_fec!I$7)</f>
        <v>0.10308161349969022</v>
      </c>
      <c r="J185" s="276">
        <f>IF(J$7=0,0,J$7/NMM_fec!J$7)</f>
        <v>0.10447266010917106</v>
      </c>
      <c r="K185" s="276">
        <f>IF(K$7=0,0,K$7/NMM_fec!K$7)</f>
        <v>0.10447266010917111</v>
      </c>
      <c r="L185" s="276">
        <f>IF(L$7=0,0,L$7/NMM_fec!L$7)</f>
        <v>0.10447266010917103</v>
      </c>
      <c r="M185" s="276">
        <f>IF(M$7=0,0,M$7/NMM_fec!M$7)</f>
        <v>0.10447266010917104</v>
      </c>
      <c r="N185" s="276">
        <f>IF(N$7=0,0,N$7/NMM_fec!N$7)</f>
        <v>0.10447266010917106</v>
      </c>
      <c r="O185" s="276">
        <f>IF(O$7=0,0,O$7/NMM_fec!O$7)</f>
        <v>0.10447266010917104</v>
      </c>
      <c r="P185" s="276">
        <f>IF(P$7=0,0,P$7/NMM_fec!P$7)</f>
        <v>0.10447266010917107</v>
      </c>
      <c r="Q185" s="276">
        <f>IF(Q$7=0,0,Q$7/NMM_fec!Q$7)</f>
        <v>0.10447266010917103</v>
      </c>
      <c r="R185" s="276">
        <f>IF(R$7=0,0,R$7/NMM_fec!R$7)</f>
        <v>0.10447266010917106</v>
      </c>
      <c r="S185" s="276">
        <f>IF(S$7=0,0,S$7/NMM_fec!S$7)</f>
        <v>0.10447266010917103</v>
      </c>
      <c r="T185" s="276">
        <f>IF(T$7=0,0,T$7/NMM_fec!T$7)</f>
        <v>0.10447266010917104</v>
      </c>
      <c r="U185" s="276">
        <f>IF(U$7=0,0,U$7/NMM_fec!U$7)</f>
        <v>0.10664448946821663</v>
      </c>
      <c r="V185" s="276">
        <f>IF(V$7=0,0,V$7/NMM_fec!V$7)</f>
        <v>0.10664448946821665</v>
      </c>
      <c r="W185" s="276">
        <f>IF(W$7=0,0,W$7/NMM_fec!W$7)</f>
        <v>0.10664448946821661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0.55472528675467847</v>
      </c>
      <c r="C186" s="276">
        <f>IF(C$8=0,0,C$8/NMM_fec!C$8)</f>
        <v>0.55472528675467858</v>
      </c>
      <c r="D186" s="276">
        <f>IF(D$8=0,0,D$8/NMM_fec!D$8)</f>
        <v>0.55472528675467858</v>
      </c>
      <c r="E186" s="276">
        <f>IF(E$8=0,0,E$8/NMM_fec!E$8)</f>
        <v>0.55670584585862226</v>
      </c>
      <c r="F186" s="276">
        <f>IF(F$8=0,0,F$8/NMM_fec!F$8)</f>
        <v>0.56136428331082699</v>
      </c>
      <c r="G186" s="276">
        <f>IF(G$8=0,0,G$8/NMM_fec!G$8)</f>
        <v>0.56136428331082677</v>
      </c>
      <c r="H186" s="276">
        <f>IF(H$8=0,0,H$8/NMM_fec!H$8)</f>
        <v>0.56136428331082688</v>
      </c>
      <c r="I186" s="276">
        <f>IF(I$8=0,0,I$8/NMM_fec!I$8)</f>
        <v>0.56505069573316224</v>
      </c>
      <c r="J186" s="276">
        <f>IF(J$8=0,0,J$8/NMM_fec!J$8)</f>
        <v>0.57267583689848522</v>
      </c>
      <c r="K186" s="276">
        <f>IF(K$8=0,0,K$8/NMM_fec!K$8)</f>
        <v>0.57267583689848522</v>
      </c>
      <c r="L186" s="276">
        <f>IF(L$8=0,0,L$8/NMM_fec!L$8)</f>
        <v>0.57267583689848522</v>
      </c>
      <c r="M186" s="276">
        <f>IF(M$8=0,0,M$8/NMM_fec!M$8)</f>
        <v>0.57267583689848511</v>
      </c>
      <c r="N186" s="276">
        <f>IF(N$8=0,0,N$8/NMM_fec!N$8)</f>
        <v>0.572675836898485</v>
      </c>
      <c r="O186" s="276">
        <f>IF(O$8=0,0,O$8/NMM_fec!O$8)</f>
        <v>0.57267583689848511</v>
      </c>
      <c r="P186" s="276">
        <f>IF(P$8=0,0,P$8/NMM_fec!P$8)</f>
        <v>0.57267583689848522</v>
      </c>
      <c r="Q186" s="276">
        <f>IF(Q$8=0,0,Q$8/NMM_fec!Q$8)</f>
        <v>0.57267583689848478</v>
      </c>
      <c r="R186" s="276">
        <f>IF(R$8=0,0,R$8/NMM_fec!R$8)</f>
        <v>0.57267583689848511</v>
      </c>
      <c r="S186" s="276">
        <f>IF(S$8=0,0,S$8/NMM_fec!S$8)</f>
        <v>0.57267583689848511</v>
      </c>
      <c r="T186" s="276">
        <f>IF(T$8=0,0,T$8/NMM_fec!T$8)</f>
        <v>0.57267583689848511</v>
      </c>
      <c r="U186" s="276">
        <f>IF(U$8=0,0,U$8/NMM_fec!U$8)</f>
        <v>0.58458090559772613</v>
      </c>
      <c r="V186" s="276">
        <f>IF(V$8=0,0,V$8/NMM_fec!V$8)</f>
        <v>0.58458090559772613</v>
      </c>
      <c r="W186" s="276">
        <f>IF(W$8=0,0,W$8/NMM_fec!W$8)</f>
        <v>0.58458090559772613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0.38612996311697206</v>
      </c>
      <c r="C187" s="276">
        <f>IF(C$9=0,0,C$9/NMM_fec!C$9)</f>
        <v>0.38612996311697217</v>
      </c>
      <c r="D187" s="276">
        <f>IF(D$9=0,0,D$9/NMM_fec!D$9)</f>
        <v>0.38612996311697223</v>
      </c>
      <c r="E187" s="276">
        <f>IF(E$9=0,0,E$9/NMM_fec!E$9)</f>
        <v>0.38750857922122595</v>
      </c>
      <c r="F187" s="276">
        <f>IF(F$9=0,0,F$9/NMM_fec!F$9)</f>
        <v>0.39075119736853586</v>
      </c>
      <c r="G187" s="276">
        <f>IF(G$9=0,0,G$9/NMM_fec!G$9)</f>
        <v>0.39075119736853597</v>
      </c>
      <c r="H187" s="276">
        <f>IF(H$9=0,0,H$9/NMM_fec!H$9)</f>
        <v>0.39075119736853603</v>
      </c>
      <c r="I187" s="276">
        <f>IF(I$9=0,0,I$9/NMM_fec!I$9)</f>
        <v>0.39331721396568409</v>
      </c>
      <c r="J187" s="276">
        <f>IF(J$9=0,0,J$9/NMM_fec!J$9)</f>
        <v>0.3986248780423533</v>
      </c>
      <c r="K187" s="276">
        <f>IF(K$9=0,0,K$9/NMM_fec!K$9)</f>
        <v>0.39862487804235319</v>
      </c>
      <c r="L187" s="276">
        <f>IF(L$9=0,0,L$9/NMM_fec!L$9)</f>
        <v>0.3986248780423533</v>
      </c>
      <c r="M187" s="276">
        <f>IF(M$9=0,0,M$9/NMM_fec!M$9)</f>
        <v>0.3986248780423533</v>
      </c>
      <c r="N187" s="276">
        <f>IF(N$9=0,0,N$9/NMM_fec!N$9)</f>
        <v>0.39862487804235336</v>
      </c>
      <c r="O187" s="276">
        <f>IF(O$9=0,0,O$9/NMM_fec!O$9)</f>
        <v>0.39862487804235336</v>
      </c>
      <c r="P187" s="276">
        <f>IF(P$9=0,0,P$9/NMM_fec!P$9)</f>
        <v>0.39862487804235341</v>
      </c>
      <c r="Q187" s="276">
        <f>IF(Q$9=0,0,Q$9/NMM_fec!Q$9)</f>
        <v>0.3986248780423533</v>
      </c>
      <c r="R187" s="276">
        <f>IF(R$9=0,0,R$9/NMM_fec!R$9)</f>
        <v>0.39862487804235325</v>
      </c>
      <c r="S187" s="276">
        <f>IF(S$9=0,0,S$9/NMM_fec!S$9)</f>
        <v>0.3986248780423533</v>
      </c>
      <c r="T187" s="276">
        <f>IF(T$9=0,0,T$9/NMM_fec!T$9)</f>
        <v>0.39862487804235319</v>
      </c>
      <c r="U187" s="276">
        <f>IF(U$9=0,0,U$9/NMM_fec!U$9)</f>
        <v>0.40691168927577714</v>
      </c>
      <c r="V187" s="276">
        <f>IF(V$9=0,0,V$9/NMM_fec!V$9)</f>
        <v>0.40691168927577703</v>
      </c>
      <c r="W187" s="276">
        <f>IF(W$9=0,0,W$9/NMM_fec!W$9)</f>
        <v>0.40691168927577731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0.6897061086080023</v>
      </c>
      <c r="C188" s="277">
        <f>IF(C$10=0,0,C$10/NMM_fec!C$10)</f>
        <v>0.68970610860800197</v>
      </c>
      <c r="D188" s="277">
        <f>IF(D$10=0,0,D$10/NMM_fec!D$10)</f>
        <v>0.6897061086080023</v>
      </c>
      <c r="E188" s="277">
        <f>IF(E$10=0,0,E$10/NMM_fec!E$10)</f>
        <v>0.69216859543718701</v>
      </c>
      <c r="F188" s="277">
        <f>IF(F$10=0,0,F$10/NMM_fec!F$10)</f>
        <v>0.69796056642547666</v>
      </c>
      <c r="G188" s="277">
        <f>IF(G$10=0,0,G$10/NMM_fec!G$10)</f>
        <v>0.69796056642547699</v>
      </c>
      <c r="H188" s="277">
        <f>IF(H$10=0,0,H$10/NMM_fec!H$10)</f>
        <v>0.69796056642547677</v>
      </c>
      <c r="I188" s="277">
        <f>IF(I$10=0,0,I$10/NMM_fec!I$10)</f>
        <v>0.70254399037827309</v>
      </c>
      <c r="J188" s="277">
        <f>IF(J$10=0,0,J$10/NMM_fec!J$10)</f>
        <v>0.71202455051550606</v>
      </c>
      <c r="K188" s="277">
        <f>IF(K$10=0,0,K$10/NMM_fec!K$10)</f>
        <v>0.71202455051550617</v>
      </c>
      <c r="L188" s="277">
        <f>IF(L$10=0,0,L$10/NMM_fec!L$10)</f>
        <v>0.71202455051550595</v>
      </c>
      <c r="M188" s="277">
        <f>IF(M$10=0,0,M$10/NMM_fec!M$10)</f>
        <v>0.71202455051550595</v>
      </c>
      <c r="N188" s="277">
        <f>IF(N$10=0,0,N$10/NMM_fec!N$10)</f>
        <v>0.67496797731419578</v>
      </c>
      <c r="O188" s="277">
        <f>IF(O$10=0,0,O$10/NMM_fec!O$10)</f>
        <v>0.69980105824227901</v>
      </c>
      <c r="P188" s="277">
        <f>IF(P$10=0,0,P$10/NMM_fec!P$10)</f>
        <v>0.69977414192317744</v>
      </c>
      <c r="Q188" s="277">
        <f>IF(Q$10=0,0,Q$10/NMM_fec!Q$10)</f>
        <v>0.68261031959036289</v>
      </c>
      <c r="R188" s="277">
        <f>IF(R$10=0,0,R$10/NMM_fec!R$10)</f>
        <v>0.68739197454505663</v>
      </c>
      <c r="S188" s="277">
        <f>IF(S$10=0,0,S$10/NMM_fec!S$10)</f>
        <v>0.69334121113158487</v>
      </c>
      <c r="T188" s="277">
        <f>IF(T$10=0,0,T$10/NMM_fec!T$10)</f>
        <v>0.69346920997570027</v>
      </c>
      <c r="U188" s="277">
        <f>IF(U$10=0,0,U$10/NMM_fec!U$10)</f>
        <v>0.70595849147710088</v>
      </c>
      <c r="V188" s="277">
        <f>IF(V$10=0,0,V$10/NMM_fec!V$10)</f>
        <v>0.69739462351666703</v>
      </c>
      <c r="W188" s="277">
        <f>IF(W$10=0,0,W$10/NMM_fec!W$10)</f>
        <v>0.66783154871851425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0.54557313947804031</v>
      </c>
      <c r="C189" s="278">
        <f>IF(C$16=0,0,C$16/NMM_fec!C$16)</f>
        <v>0.54557313947804031</v>
      </c>
      <c r="D189" s="278">
        <f>IF(D$16=0,0,D$16/NMM_fec!D$16)</f>
        <v>0.54557313947804054</v>
      </c>
      <c r="E189" s="278">
        <f>IF(E$16=0,0,E$16/NMM_fec!E$16)</f>
        <v>0.54752102228428856</v>
      </c>
      <c r="F189" s="278">
        <f>IF(F$16=0,0,F$16/NMM_fec!F$16)</f>
        <v>0.55210260240429743</v>
      </c>
      <c r="G189" s="278">
        <f>IF(G$16=0,0,G$16/NMM_fec!G$16)</f>
        <v>0.5521026024042972</v>
      </c>
      <c r="H189" s="278">
        <f>IF(H$16=0,0,H$16/NMM_fec!H$16)</f>
        <v>0.5521026024042972</v>
      </c>
      <c r="I189" s="278">
        <f>IF(I$16=0,0,I$16/NMM_fec!I$16)</f>
        <v>0.55572819447065225</v>
      </c>
      <c r="J189" s="278">
        <f>IF(J$16=0,0,J$16/NMM_fec!J$16)</f>
        <v>0.56322753207767984</v>
      </c>
      <c r="K189" s="278">
        <f>IF(K$16=0,0,K$16/NMM_fec!K$16)</f>
        <v>0.56322753207767962</v>
      </c>
      <c r="L189" s="278">
        <f>IF(L$16=0,0,L$16/NMM_fec!L$16)</f>
        <v>0.56322753207767984</v>
      </c>
      <c r="M189" s="278">
        <f>IF(M$16=0,0,M$16/NMM_fec!M$16)</f>
        <v>0.56322753207767962</v>
      </c>
      <c r="N189" s="278">
        <f>IF(N$16=0,0,N$16/NMM_fec!N$16)</f>
        <v>0.56322753207767962</v>
      </c>
      <c r="O189" s="278">
        <f>IF(O$16=0,0,O$16/NMM_fec!O$16)</f>
        <v>0.56322753207767995</v>
      </c>
      <c r="P189" s="278">
        <f>IF(P$16=0,0,P$16/NMM_fec!P$16)</f>
        <v>0.56322753207767984</v>
      </c>
      <c r="Q189" s="278">
        <f>IF(Q$16=0,0,Q$16/NMM_fec!Q$16)</f>
        <v>0.56322753207767984</v>
      </c>
      <c r="R189" s="278">
        <f>IF(R$16=0,0,R$16/NMM_fec!R$16)</f>
        <v>0.56322753207768006</v>
      </c>
      <c r="S189" s="278">
        <f>IF(S$16=0,0,S$16/NMM_fec!S$16)</f>
        <v>0.56322753207767973</v>
      </c>
      <c r="T189" s="278">
        <f>IF(T$16=0,0,T$16/NMM_fec!T$16)</f>
        <v>0.56322753207767995</v>
      </c>
      <c r="U189" s="278">
        <f>IF(U$16=0,0,U$16/NMM_fec!U$16)</f>
        <v>0.57493618474059516</v>
      </c>
      <c r="V189" s="278">
        <f>IF(V$16=0,0,V$16/NMM_fec!V$16)</f>
        <v>0.57493618474059516</v>
      </c>
      <c r="W189" s="278">
        <f>IF(W$16=0,0,W$16/NMM_fec!W$16)</f>
        <v>0.57493618474059538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0.35086514611187897</v>
      </c>
      <c r="C190" s="278">
        <f>IF(C$17=0,0,C$17/NMM_fec!C$17)</f>
        <v>0.35096904472032286</v>
      </c>
      <c r="D190" s="278">
        <f>IF(D$17=0,0,D$17/NMM_fec!D$17)</f>
        <v>0.35121933342497486</v>
      </c>
      <c r="E190" s="278">
        <f>IF(E$17=0,0,E$17/NMM_fec!E$17)</f>
        <v>0.35097708862639693</v>
      </c>
      <c r="F190" s="278">
        <f>IF(F$17=0,0,F$17/NMM_fec!F$17)</f>
        <v>0.35384379875405808</v>
      </c>
      <c r="G190" s="278">
        <f>IF(G$17=0,0,G$17/NMM_fec!G$17)</f>
        <v>0.35698074313909656</v>
      </c>
      <c r="H190" s="278">
        <f>IF(H$17=0,0,H$17/NMM_fec!H$17)</f>
        <v>0.35643331189940802</v>
      </c>
      <c r="I190" s="278">
        <f>IF(I$17=0,0,I$17/NMM_fec!I$17)</f>
        <v>0.35713036136883636</v>
      </c>
      <c r="J190" s="278">
        <f>IF(J$17=0,0,J$17/NMM_fec!J$17)</f>
        <v>0.36261025336977321</v>
      </c>
      <c r="K190" s="278">
        <f>IF(K$17=0,0,K$17/NMM_fec!K$17)</f>
        <v>0.36479278028486445</v>
      </c>
      <c r="L190" s="278">
        <f>IF(L$17=0,0,L$17/NMM_fec!L$17)</f>
        <v>0.36266033353896332</v>
      </c>
      <c r="M190" s="278">
        <f>IF(M$17=0,0,M$17/NMM_fec!M$17)</f>
        <v>0.3667892947501773</v>
      </c>
      <c r="N190" s="278">
        <f>IF(N$17=0,0,N$17/NMM_fec!N$17)</f>
        <v>0.37093113028342639</v>
      </c>
      <c r="O190" s="278">
        <f>IF(O$17=0,0,O$17/NMM_fec!O$17)</f>
        <v>0.37314463428001132</v>
      </c>
      <c r="P190" s="278">
        <f>IF(P$17=0,0,P$17/NMM_fec!P$17)</f>
        <v>0.3707204918086176</v>
      </c>
      <c r="Q190" s="278">
        <f>IF(Q$17=0,0,Q$17/NMM_fec!Q$17)</f>
        <v>0.36605991893833056</v>
      </c>
      <c r="R190" s="278">
        <f>IF(R$17=0,0,R$17/NMM_fec!R$17)</f>
        <v>0.36438109851987049</v>
      </c>
      <c r="S190" s="278">
        <f>IF(S$17=0,0,S$17/NMM_fec!S$17)</f>
        <v>0.3584764944118875</v>
      </c>
      <c r="T190" s="278">
        <f>IF(T$17=0,0,T$17/NMM_fec!T$17)</f>
        <v>0.35015431975915151</v>
      </c>
      <c r="U190" s="278">
        <f>IF(U$17=0,0,U$17/NMM_fec!U$17)</f>
        <v>0.35333175276595979</v>
      </c>
      <c r="V190" s="278">
        <f>IF(V$17=0,0,V$17/NMM_fec!V$17)</f>
        <v>0.35304530427662451</v>
      </c>
      <c r="W190" s="278">
        <f>IF(W$17=0,0,W$17/NMM_fec!W$17)</f>
        <v>0.34160476312702498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0.49224793497085345</v>
      </c>
      <c r="C191" s="278">
        <f>IF(C$25=0,0,C$25/NMM_fec!C$25)</f>
        <v>0.4935911275847607</v>
      </c>
      <c r="D191" s="278">
        <f>IF(D$25=0,0,D$25/NMM_fec!D$25)</f>
        <v>0.49323420664131479</v>
      </c>
      <c r="E191" s="278">
        <f>IF(E$25=0,0,E$25/NMM_fec!E$25)</f>
        <v>0.49588735544554036</v>
      </c>
      <c r="F191" s="278">
        <f>IF(F$25=0,0,F$25/NMM_fec!F$25)</f>
        <v>0.50020228884541817</v>
      </c>
      <c r="G191" s="278">
        <f>IF(G$25=0,0,G$25/NMM_fec!G$25)</f>
        <v>0.49962881975606915</v>
      </c>
      <c r="H191" s="278">
        <f>IF(H$25=0,0,H$25/NMM_fec!H$25)</f>
        <v>0.50070175721329069</v>
      </c>
      <c r="I191" s="278">
        <f>IF(I$25=0,0,I$25/NMM_fec!I$25)</f>
        <v>0.5045708883297092</v>
      </c>
      <c r="J191" s="278">
        <f>IF(J$25=0,0,J$25/NMM_fec!J$25)</f>
        <v>0.51013028720931386</v>
      </c>
      <c r="K191" s="278">
        <f>IF(K$25=0,0,K$25/NMM_fec!K$25)</f>
        <v>0.50725946535921262</v>
      </c>
      <c r="L191" s="278">
        <f>IF(L$25=0,0,L$25/NMM_fec!L$25)</f>
        <v>0.51025169765143785</v>
      </c>
      <c r="M191" s="278">
        <f>IF(M$25=0,0,M$25/NMM_fec!M$25)</f>
        <v>0.50617685014436564</v>
      </c>
      <c r="N191" s="278">
        <f>IF(N$25=0,0,N$25/NMM_fec!N$25)</f>
        <v>0.50212971662644712</v>
      </c>
      <c r="O191" s="278">
        <f>IF(O$25=0,0,O$25/NMM_fec!O$25)</f>
        <v>0.50077191011438749</v>
      </c>
      <c r="P191" s="278">
        <f>IF(P$25=0,0,P$25/NMM_fec!P$25)</f>
        <v>0.50315689879537384</v>
      </c>
      <c r="Q191" s="278">
        <f>IF(Q$25=0,0,Q$25/NMM_fec!Q$25)</f>
        <v>0.50753928298483353</v>
      </c>
      <c r="R191" s="278">
        <f>IF(R$25=0,0,R$25/NMM_fec!R$25)</f>
        <v>0.5087107446310124</v>
      </c>
      <c r="S191" s="278">
        <f>IF(S$25=0,0,S$25/NMM_fec!S$25)</f>
        <v>0.51385584191660716</v>
      </c>
      <c r="T191" s="278">
        <f>IF(T$25=0,0,T$25/NMM_fec!T$25)</f>
        <v>0.52254707049618632</v>
      </c>
      <c r="U191" s="278">
        <f>IF(U$25=0,0,U$25/NMM_fec!U$25)</f>
        <v>0.53795169770571227</v>
      </c>
      <c r="V191" s="278">
        <f>IF(V$25=0,0,V$25/NMM_fec!V$25)</f>
        <v>0.53774831666182876</v>
      </c>
      <c r="W191" s="278">
        <f>IF(W$25=0,0,W$25/NMM_fec!W$25)</f>
        <v>0.55320044115994438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0.57137832007663203</v>
      </c>
      <c r="C192" s="279">
        <f>IF(C$33=0,0,C$33/NMM_fec!C$33)</f>
        <v>0.57185989365393886</v>
      </c>
      <c r="D192" s="279">
        <f>IF(D$33=0,0,D$33/NMM_fec!D$33)</f>
        <v>0.57191753415357882</v>
      </c>
      <c r="E192" s="279">
        <f>IF(E$33=0,0,E$33/NMM_fec!E$33)</f>
        <v>0.57434337569606386</v>
      </c>
      <c r="F192" s="279">
        <f>IF(F$33=0,0,F$33/NMM_fec!F$33)</f>
        <v>0.57888312961711585</v>
      </c>
      <c r="G192" s="279">
        <f>IF(G$33=0,0,G$33/NMM_fec!G$33)</f>
        <v>0.57952874478226246</v>
      </c>
      <c r="H192" s="279">
        <f>IF(H$33=0,0,H$33/NMM_fec!H$33)</f>
        <v>0.57969814316227719</v>
      </c>
      <c r="I192" s="279">
        <f>IF(I$33=0,0,I$33/NMM_fec!I$33)</f>
        <v>0.58378672064662673</v>
      </c>
      <c r="J192" s="279">
        <f>IF(J$33=0,0,J$33/NMM_fec!J$33)</f>
        <v>0.59175510932596043</v>
      </c>
      <c r="K192" s="279">
        <f>IF(K$33=0,0,K$33/NMM_fec!K$33)</f>
        <v>0.59160481203483717</v>
      </c>
      <c r="L192" s="279">
        <f>IF(L$33=0,0,L$33/NMM_fec!L$33)</f>
        <v>0.59180353425819543</v>
      </c>
      <c r="M192" s="279">
        <f>IF(M$33=0,0,M$33/NMM_fec!M$33)</f>
        <v>0.59245012321927759</v>
      </c>
      <c r="N192" s="279">
        <f>IF(N$33=0,0,N$33/NMM_fec!N$33)</f>
        <v>0.59240805593781654</v>
      </c>
      <c r="O192" s="279">
        <f>IF(O$33=0,0,O$33/NMM_fec!O$33)</f>
        <v>0.59116689001578226</v>
      </c>
      <c r="P192" s="279">
        <f>IF(P$33=0,0,P$33/NMM_fec!P$33)</f>
        <v>0.58969397007155533</v>
      </c>
      <c r="Q192" s="279">
        <f>IF(Q$33=0,0,Q$33/NMM_fec!Q$33)</f>
        <v>0.59053777687935549</v>
      </c>
      <c r="R192" s="279">
        <f>IF(R$33=0,0,R$33/NMM_fec!R$33)</f>
        <v>0.59108538257508503</v>
      </c>
      <c r="S192" s="279">
        <f>IF(S$33=0,0,S$33/NMM_fec!S$33)</f>
        <v>0.59172926295931305</v>
      </c>
      <c r="T192" s="279">
        <f>IF(T$33=0,0,T$33/NMM_fec!T$33)</f>
        <v>0.59176801641896581</v>
      </c>
      <c r="U192" s="279">
        <f>IF(U$33=0,0,U$33/NMM_fec!U$33)</f>
        <v>0.60443762044896709</v>
      </c>
      <c r="V192" s="279">
        <f>IF(V$33=0,0,V$33/NMM_fec!V$33)</f>
        <v>0.60389165662696875</v>
      </c>
      <c r="W192" s="279">
        <f>IF(W$33=0,0,W$33/NMM_fec!W$33)</f>
        <v>0.60385625716906277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0.41713270202507446</v>
      </c>
      <c r="C194" s="322">
        <f>IF(C$48=0,0,C$48/NMM_fec!C$48)</f>
        <v>0.41918885828843999</v>
      </c>
      <c r="D194" s="322">
        <f>IF(D$48=0,0,D$48/NMM_fec!D$48)</f>
        <v>0.41902043532516969</v>
      </c>
      <c r="E194" s="322">
        <f>IF(E$48=0,0,E$48/NMM_fec!E$48)</f>
        <v>0.42012506575866609</v>
      </c>
      <c r="F194" s="322">
        <f>IF(F$48=0,0,F$48/NMM_fec!F$48)</f>
        <v>0.42197176237891454</v>
      </c>
      <c r="G194" s="322">
        <f>IF(G$48=0,0,G$48/NMM_fec!G$48)</f>
        <v>0.42340304412614249</v>
      </c>
      <c r="H194" s="322">
        <f>IF(H$48=0,0,H$48/NMM_fec!H$48)</f>
        <v>0.42429703555164278</v>
      </c>
      <c r="I194" s="322">
        <f>IF(I$48=0,0,I$48/NMM_fec!I$48)</f>
        <v>0.42506024198266257</v>
      </c>
      <c r="J194" s="322">
        <f>IF(J$48=0,0,J$48/NMM_fec!J$48)</f>
        <v>0.42473460398517149</v>
      </c>
      <c r="K194" s="322">
        <f>IF(K$48=0,0,K$48/NMM_fec!K$48)</f>
        <v>0.4238089046159072</v>
      </c>
      <c r="L194" s="322">
        <f>IF(L$48=0,0,L$48/NMM_fec!L$48)</f>
        <v>0.42585643932853867</v>
      </c>
      <c r="M194" s="322">
        <f>IF(M$48=0,0,M$48/NMM_fec!M$48)</f>
        <v>0.4262361296136532</v>
      </c>
      <c r="N194" s="322">
        <f>IF(N$48=0,0,N$48/NMM_fec!N$48)</f>
        <v>0.42503526689093368</v>
      </c>
      <c r="O194" s="322">
        <f>IF(O$48=0,0,O$48/NMM_fec!O$48)</f>
        <v>0.42906659060219621</v>
      </c>
      <c r="P194" s="322">
        <f>IF(P$48=0,0,P$48/NMM_fec!P$48)</f>
        <v>0.455999644506076</v>
      </c>
      <c r="Q194" s="322">
        <f>IF(Q$48=0,0,Q$48/NMM_fec!Q$48)</f>
        <v>0.45520066217443284</v>
      </c>
      <c r="R194" s="322">
        <f>IF(R$48=0,0,R$48/NMM_fec!R$48)</f>
        <v>0.45630590755837508</v>
      </c>
      <c r="S194" s="322">
        <f>IF(S$48=0,0,S$48/NMM_fec!S$48)</f>
        <v>0.45559425419471178</v>
      </c>
      <c r="T194" s="322">
        <f>IF(T$48=0,0,T$48/NMM_fec!T$48)</f>
        <v>0.46676669298676715</v>
      </c>
      <c r="U194" s="322">
        <f>IF(U$48=0,0,U$48/NMM_fec!U$48)</f>
        <v>0.46905804178787397</v>
      </c>
      <c r="V194" s="322">
        <f>IF(V$48=0,0,V$48/NMM_fec!V$48)</f>
        <v>0.46959923756064331</v>
      </c>
      <c r="W194" s="322">
        <f>IF(W$48=0,0,W$48/NMM_fec!W$48)</f>
        <v>0.47618377720740829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0.39494728538119039</v>
      </c>
      <c r="C195" s="275">
        <f>IF(C$49=0,0,C$49/NMM_fec!C$49)</f>
        <v>0.39547338161356149</v>
      </c>
      <c r="D195" s="275">
        <f>IF(D$49=0,0,D$49/NMM_fec!D$49)</f>
        <v>0.39547338161356138</v>
      </c>
      <c r="E195" s="275">
        <f>IF(E$49=0,0,E$49/NMM_fec!E$49)</f>
        <v>0.3954733816135616</v>
      </c>
      <c r="F195" s="275">
        <f>IF(F$49=0,0,F$49/NMM_fec!F$49)</f>
        <v>0.39758030722607146</v>
      </c>
      <c r="G195" s="275">
        <f>IF(G$49=0,0,G$49/NMM_fec!G$49)</f>
        <v>0.39758030722607146</v>
      </c>
      <c r="H195" s="275">
        <f>IF(H$49=0,0,H$49/NMM_fec!H$49)</f>
        <v>0.39758030722607135</v>
      </c>
      <c r="I195" s="275">
        <f>IF(I$49=0,0,I$49/NMM_fec!I$49)</f>
        <v>0.39758030722607135</v>
      </c>
      <c r="J195" s="275">
        <f>IF(J$49=0,0,J$49/NMM_fec!J$49)</f>
        <v>0.39758030722607157</v>
      </c>
      <c r="K195" s="275">
        <f>IF(K$49=0,0,K$49/NMM_fec!K$49)</f>
        <v>0.39758030722607129</v>
      </c>
      <c r="L195" s="275">
        <f>IF(L$49=0,0,L$49/NMM_fec!L$49)</f>
        <v>0.39758030722607135</v>
      </c>
      <c r="M195" s="275">
        <f>IF(M$49=0,0,M$49/NMM_fec!M$49)</f>
        <v>0.39758030722607129</v>
      </c>
      <c r="N195" s="275">
        <f>IF(N$49=0,0,N$49/NMM_fec!N$49)</f>
        <v>0.39758030722607152</v>
      </c>
      <c r="O195" s="275">
        <f>IF(O$49=0,0,O$49/NMM_fec!O$49)</f>
        <v>0.39758030722607141</v>
      </c>
      <c r="P195" s="275">
        <f>IF(P$49=0,0,P$49/NMM_fec!P$49)</f>
        <v>0.41282227650346409</v>
      </c>
      <c r="Q195" s="275">
        <f>IF(Q$49=0,0,Q$49/NMM_fec!Q$49)</f>
        <v>0.41940269577297062</v>
      </c>
      <c r="R195" s="275">
        <f>IF(R$49=0,0,R$49/NMM_fec!R$49)</f>
        <v>0.41940269577297073</v>
      </c>
      <c r="S195" s="275">
        <f>IF(S$49=0,0,S$49/NMM_fec!S$49)</f>
        <v>0.41940269577297073</v>
      </c>
      <c r="T195" s="275">
        <f>IF(T$49=0,0,T$49/NMM_fec!T$49)</f>
        <v>0.42806452353568658</v>
      </c>
      <c r="U195" s="275">
        <f>IF(U$49=0,0,U$49/NMM_fec!U$49)</f>
        <v>0.42806452353568669</v>
      </c>
      <c r="V195" s="275">
        <f>IF(V$49=0,0,V$49/NMM_fec!V$49)</f>
        <v>0.42806452353568647</v>
      </c>
      <c r="W195" s="275">
        <f>IF(W$49=0,0,W$49/NMM_fec!W$49)</f>
        <v>0.42806452353568641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0.10252397787029614</v>
      </c>
      <c r="C196" s="276">
        <f>IF(C$50=0,0,C$50/NMM_fec!C$50)</f>
        <v>0.10266054667449286</v>
      </c>
      <c r="D196" s="276">
        <f>IF(D$50=0,0,D$50/NMM_fec!D$50)</f>
        <v>0.10266054667449287</v>
      </c>
      <c r="E196" s="276">
        <f>IF(E$50=0,0,E$50/NMM_fec!E$50)</f>
        <v>0.10266054667449287</v>
      </c>
      <c r="F196" s="276">
        <f>IF(F$50=0,0,F$50/NMM_fec!F$50)</f>
        <v>0.10320748142469081</v>
      </c>
      <c r="G196" s="276">
        <f>IF(G$50=0,0,G$50/NMM_fec!G$50)</f>
        <v>0.1032074814246908</v>
      </c>
      <c r="H196" s="276">
        <f>IF(H$50=0,0,H$50/NMM_fec!H$50)</f>
        <v>0.10320748142469081</v>
      </c>
      <c r="I196" s="276">
        <f>IF(I$50=0,0,I$50/NMM_fec!I$50)</f>
        <v>0.10320748142469084</v>
      </c>
      <c r="J196" s="276">
        <f>IF(J$50=0,0,J$50/NMM_fec!J$50)</f>
        <v>0.10320748142469083</v>
      </c>
      <c r="K196" s="276">
        <f>IF(K$50=0,0,K$50/NMM_fec!K$50)</f>
        <v>0.10320748142469083</v>
      </c>
      <c r="L196" s="276">
        <f>IF(L$50=0,0,L$50/NMM_fec!L$50)</f>
        <v>0.10320748142469083</v>
      </c>
      <c r="M196" s="276">
        <f>IF(M$50=0,0,M$50/NMM_fec!M$50)</f>
        <v>0.1032074814246908</v>
      </c>
      <c r="N196" s="276">
        <f>IF(N$50=0,0,N$50/NMM_fec!N$50)</f>
        <v>0.10320748142469083</v>
      </c>
      <c r="O196" s="276">
        <f>IF(O$50=0,0,O$50/NMM_fec!O$50)</f>
        <v>0.10320748142469084</v>
      </c>
      <c r="P196" s="276">
        <f>IF(P$50=0,0,P$50/NMM_fec!P$50)</f>
        <v>0.10887233383227204</v>
      </c>
      <c r="Q196" s="276">
        <f>IF(Q$50=0,0,Q$50/NMM_fec!Q$50)</f>
        <v>0.10887233383227204</v>
      </c>
      <c r="R196" s="276">
        <f>IF(R$50=0,0,R$50/NMM_fec!R$50)</f>
        <v>0.10887233383227204</v>
      </c>
      <c r="S196" s="276">
        <f>IF(S$50=0,0,S$50/NMM_fec!S$50)</f>
        <v>0.10887233383227209</v>
      </c>
      <c r="T196" s="276">
        <f>IF(T$50=0,0,T$50/NMM_fec!T$50)</f>
        <v>0.11112084919300905</v>
      </c>
      <c r="U196" s="276">
        <f>IF(U$50=0,0,U$50/NMM_fec!U$50)</f>
        <v>0.11112084919300907</v>
      </c>
      <c r="V196" s="276">
        <f>IF(V$50=0,0,V$50/NMM_fec!V$50)</f>
        <v>0.11112084919300909</v>
      </c>
      <c r="W196" s="276">
        <f>IF(W$50=0,0,W$50/NMM_fec!W$50)</f>
        <v>0.11112084919300906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0.55993876760115846</v>
      </c>
      <c r="C197" s="276">
        <f>IF(C$51=0,0,C$51/NMM_fec!C$51)</f>
        <v>0.56068464353675107</v>
      </c>
      <c r="D197" s="276">
        <f>IF(D$51=0,0,D$51/NMM_fec!D$51)</f>
        <v>0.56068464353675118</v>
      </c>
      <c r="E197" s="276">
        <f>IF(E$51=0,0,E$51/NMM_fec!E$51)</f>
        <v>0.56068464353675118</v>
      </c>
      <c r="F197" s="276">
        <f>IF(F$51=0,0,F$51/NMM_fec!F$51)</f>
        <v>0.56367174934697961</v>
      </c>
      <c r="G197" s="276">
        <f>IF(G$51=0,0,G$51/NMM_fec!G$51)</f>
        <v>0.56367174934697961</v>
      </c>
      <c r="H197" s="276">
        <f>IF(H$51=0,0,H$51/NMM_fec!H$51)</f>
        <v>0.5636717493469795</v>
      </c>
      <c r="I197" s="276">
        <f>IF(I$51=0,0,I$51/NMM_fec!I$51)</f>
        <v>0.56367174934697972</v>
      </c>
      <c r="J197" s="276">
        <f>IF(J$51=0,0,J$51/NMM_fec!J$51)</f>
        <v>0.56367174934697961</v>
      </c>
      <c r="K197" s="276">
        <f>IF(K$51=0,0,K$51/NMM_fec!K$51)</f>
        <v>0.56367174934697983</v>
      </c>
      <c r="L197" s="276">
        <f>IF(L$51=0,0,L$51/NMM_fec!L$51)</f>
        <v>0.5636717493469795</v>
      </c>
      <c r="M197" s="276">
        <f>IF(M$51=0,0,M$51/NMM_fec!M$51)</f>
        <v>0.56367174934697994</v>
      </c>
      <c r="N197" s="276">
        <f>IF(N$51=0,0,N$51/NMM_fec!N$51)</f>
        <v>0.56367174934697983</v>
      </c>
      <c r="O197" s="276">
        <f>IF(O$51=0,0,O$51/NMM_fec!O$51)</f>
        <v>0.56367174934697972</v>
      </c>
      <c r="P197" s="276">
        <f>IF(P$51=0,0,P$51/NMM_fec!P$51)</f>
        <v>0.58392057632801475</v>
      </c>
      <c r="Q197" s="276">
        <f>IF(Q$51=0,0,Q$51/NMM_fec!Q$51)</f>
        <v>0.59461056523799372</v>
      </c>
      <c r="R197" s="276">
        <f>IF(R$51=0,0,R$51/NMM_fec!R$51)</f>
        <v>0.59461056523799372</v>
      </c>
      <c r="S197" s="276">
        <f>IF(S$51=0,0,S$51/NMM_fec!S$51)</f>
        <v>0.59461056523799383</v>
      </c>
      <c r="T197" s="276">
        <f>IF(T$51=0,0,T$51/NMM_fec!T$51)</f>
        <v>0.60689092097698161</v>
      </c>
      <c r="U197" s="276">
        <f>IF(U$51=0,0,U$51/NMM_fec!U$51)</f>
        <v>0.60689092097698139</v>
      </c>
      <c r="V197" s="276">
        <f>IF(V$51=0,0,V$51/NMM_fec!V$51)</f>
        <v>0.6068909209769815</v>
      </c>
      <c r="W197" s="276">
        <f>IF(W$51=0,0,W$51/NMM_fec!W$51)</f>
        <v>0.60689092097698161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0.39117357107910877</v>
      </c>
      <c r="C198" s="276">
        <f>IF(C$52=0,0,C$52/NMM_fec!C$52)</f>
        <v>0.39169464047131697</v>
      </c>
      <c r="D198" s="276">
        <f>IF(D$52=0,0,D$52/NMM_fec!D$52)</f>
        <v>0.39169464047131686</v>
      </c>
      <c r="E198" s="276">
        <f>IF(E$52=0,0,E$52/NMM_fec!E$52)</f>
        <v>0.39169464047131686</v>
      </c>
      <c r="F198" s="276">
        <f>IF(F$52=0,0,F$52/NMM_fec!F$52)</f>
        <v>0.39378143444699398</v>
      </c>
      <c r="G198" s="276">
        <f>IF(G$52=0,0,G$52/NMM_fec!G$52)</f>
        <v>0.39378143444699415</v>
      </c>
      <c r="H198" s="276">
        <f>IF(H$52=0,0,H$52/NMM_fec!H$52)</f>
        <v>0.39378143444699404</v>
      </c>
      <c r="I198" s="276">
        <f>IF(I$52=0,0,I$52/NMM_fec!I$52)</f>
        <v>0.39378143444699409</v>
      </c>
      <c r="J198" s="276">
        <f>IF(J$52=0,0,J$52/NMM_fec!J$52)</f>
        <v>0.39378143444699426</v>
      </c>
      <c r="K198" s="276">
        <f>IF(K$52=0,0,K$52/NMM_fec!K$52)</f>
        <v>0.39378143444699409</v>
      </c>
      <c r="L198" s="276">
        <f>IF(L$52=0,0,L$52/NMM_fec!L$52)</f>
        <v>0.39378143444699426</v>
      </c>
      <c r="M198" s="276">
        <f>IF(M$52=0,0,M$52/NMM_fec!M$52)</f>
        <v>0.39378143444699393</v>
      </c>
      <c r="N198" s="276">
        <f>IF(N$52=0,0,N$52/NMM_fec!N$52)</f>
        <v>0.39378143444699409</v>
      </c>
      <c r="O198" s="276">
        <f>IF(O$52=0,0,O$52/NMM_fec!O$52)</f>
        <v>0.39378143444699387</v>
      </c>
      <c r="P198" s="276">
        <f>IF(P$52=0,0,P$52/NMM_fec!P$52)</f>
        <v>0.4153953104586432</v>
      </c>
      <c r="Q198" s="276">
        <f>IF(Q$52=0,0,Q$52/NMM_fec!Q$52)</f>
        <v>0.41539531045864314</v>
      </c>
      <c r="R198" s="276">
        <f>IF(R$52=0,0,R$52/NMM_fec!R$52)</f>
        <v>0.41539531045864309</v>
      </c>
      <c r="S198" s="276">
        <f>IF(S$52=0,0,S$52/NMM_fec!S$52)</f>
        <v>0.4153953104586432</v>
      </c>
      <c r="T198" s="276">
        <f>IF(T$52=0,0,T$52/NMM_fec!T$52)</f>
        <v>0.4239743746108211</v>
      </c>
      <c r="U198" s="276">
        <f>IF(U$52=0,0,U$52/NMM_fec!U$52)</f>
        <v>0.4239743746108211</v>
      </c>
      <c r="V198" s="276">
        <f>IF(V$52=0,0,V$52/NMM_fec!V$52)</f>
        <v>0.42397437461082121</v>
      </c>
      <c r="W198" s="276">
        <f>IF(W$52=0,0,W$52/NMM_fec!W$52)</f>
        <v>0.42397437461082094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0.69631710040699357</v>
      </c>
      <c r="C199" s="277">
        <f>IF(C$53=0,0,C$53/NMM_fec!C$53)</f>
        <v>0.69724464141466513</v>
      </c>
      <c r="D199" s="277">
        <f>IF(D$53=0,0,D$53/NMM_fec!D$53)</f>
        <v>0.69724464141466547</v>
      </c>
      <c r="E199" s="277">
        <f>IF(E$53=0,0,E$53/NMM_fec!E$53)</f>
        <v>0.69724464141466491</v>
      </c>
      <c r="F199" s="277">
        <f>IF(F$53=0,0,F$53/NMM_fec!F$53)</f>
        <v>0.70095928483058378</v>
      </c>
      <c r="G199" s="277">
        <f>IF(G$53=0,0,G$53/NMM_fec!G$53)</f>
        <v>0.7009592848305839</v>
      </c>
      <c r="H199" s="277">
        <f>IF(H$53=0,0,H$53/NMM_fec!H$53)</f>
        <v>0.7009592848305839</v>
      </c>
      <c r="I199" s="277">
        <f>IF(I$53=0,0,I$53/NMM_fec!I$53)</f>
        <v>0.7009592848305839</v>
      </c>
      <c r="J199" s="277">
        <f>IF(J$53=0,0,J$53/NMM_fec!J$53)</f>
        <v>0.7009592848305839</v>
      </c>
      <c r="K199" s="277">
        <f>IF(K$53=0,0,K$53/NMM_fec!K$53)</f>
        <v>0.70095928483058401</v>
      </c>
      <c r="L199" s="277">
        <f>IF(L$53=0,0,L$53/NMM_fec!L$53)</f>
        <v>0.70095928483058401</v>
      </c>
      <c r="M199" s="277">
        <f>IF(M$53=0,0,M$53/NMM_fec!M$53)</f>
        <v>0.70095928483058378</v>
      </c>
      <c r="N199" s="277">
        <f>IF(N$53=0,0,N$53/NMM_fec!N$53)</f>
        <v>0.66447859181142244</v>
      </c>
      <c r="O199" s="277">
        <f>IF(O$53=0,0,O$53/NMM_fec!O$53)</f>
        <v>0.68892575256576238</v>
      </c>
      <c r="P199" s="277">
        <f>IF(P$53=0,0,P$53/NMM_fec!P$53)</f>
        <v>0.72671155794047504</v>
      </c>
      <c r="Q199" s="277">
        <f>IF(Q$53=0,0,Q$53/NMM_fec!Q$53)</f>
        <v>0.70888702382234747</v>
      </c>
      <c r="R199" s="277">
        <f>IF(R$53=0,0,R$53/NMM_fec!R$53)</f>
        <v>0.71385274592249426</v>
      </c>
      <c r="S199" s="277">
        <f>IF(S$53=0,0,S$53/NMM_fec!S$53)</f>
        <v>0.72003099505938084</v>
      </c>
      <c r="T199" s="277">
        <f>IF(T$53=0,0,T$53/NMM_fec!T$53)</f>
        <v>0.73503730157369984</v>
      </c>
      <c r="U199" s="277">
        <f>IF(U$53=0,0,U$53/NMM_fec!U$53)</f>
        <v>0.73303649309389585</v>
      </c>
      <c r="V199" s="277">
        <f>IF(V$53=0,0,V$53/NMM_fec!V$53)</f>
        <v>0.72414414628764001</v>
      </c>
      <c r="W199" s="277">
        <f>IF(W$53=0,0,W$53/NMM_fec!W$53)</f>
        <v>0.69344713940021252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0.47555124891833683</v>
      </c>
      <c r="C200" s="278">
        <f>IF(C$59=0,0,C$59/NMM_fec!C$59)</f>
        <v>0.47618471502790571</v>
      </c>
      <c r="D200" s="278">
        <f>IF(D$59=0,0,D$59/NMM_fec!D$59)</f>
        <v>0.47618471502790594</v>
      </c>
      <c r="E200" s="278">
        <f>IF(E$59=0,0,E$59/NMM_fec!E$59)</f>
        <v>0.47618471502790577</v>
      </c>
      <c r="F200" s="278">
        <f>IF(F$59=0,0,F$59/NMM_fec!F$59)</f>
        <v>0.47872163867188028</v>
      </c>
      <c r="G200" s="278">
        <f>IF(G$59=0,0,G$59/NMM_fec!G$59)</f>
        <v>0.47872163867188017</v>
      </c>
      <c r="H200" s="278">
        <f>IF(H$59=0,0,H$59/NMM_fec!H$59)</f>
        <v>0.47872163867188033</v>
      </c>
      <c r="I200" s="278">
        <f>IF(I$59=0,0,I$59/NMM_fec!I$59)</f>
        <v>0.47872163867188045</v>
      </c>
      <c r="J200" s="278">
        <f>IF(J$59=0,0,J$59/NMM_fec!J$59)</f>
        <v>0.47872163867188056</v>
      </c>
      <c r="K200" s="278">
        <f>IF(K$59=0,0,K$59/NMM_fec!K$59)</f>
        <v>0.47872163867188039</v>
      </c>
      <c r="L200" s="278">
        <f>IF(L$59=0,0,L$59/NMM_fec!L$59)</f>
        <v>0.47872163867188045</v>
      </c>
      <c r="M200" s="278">
        <f>IF(M$59=0,0,M$59/NMM_fec!M$59)</f>
        <v>0.47872163867188039</v>
      </c>
      <c r="N200" s="278">
        <f>IF(N$59=0,0,N$59/NMM_fec!N$59)</f>
        <v>0.47872163867188033</v>
      </c>
      <c r="O200" s="278">
        <f>IF(O$59=0,0,O$59/NMM_fec!O$59)</f>
        <v>0.4787216386718805</v>
      </c>
      <c r="P200" s="278">
        <f>IF(P$59=0,0,P$59/NMM_fec!P$59)</f>
        <v>0.49753947480469246</v>
      </c>
      <c r="Q200" s="278">
        <f>IF(Q$59=0,0,Q$59/NMM_fec!Q$59)</f>
        <v>0.50499771275058436</v>
      </c>
      <c r="R200" s="278">
        <f>IF(R$59=0,0,R$59/NMM_fec!R$59)</f>
        <v>0.50499771275058414</v>
      </c>
      <c r="S200" s="278">
        <f>IF(S$59=0,0,S$59/NMM_fec!S$59)</f>
        <v>0.50499771275058403</v>
      </c>
      <c r="T200" s="278">
        <f>IF(T$59=0,0,T$59/NMM_fec!T$59)</f>
        <v>0.51542731478342108</v>
      </c>
      <c r="U200" s="278">
        <f>IF(U$59=0,0,U$59/NMM_fec!U$59)</f>
        <v>0.51542731478342096</v>
      </c>
      <c r="V200" s="278">
        <f>IF(V$59=0,0,V$59/NMM_fec!V$59)</f>
        <v>0.51542731478342096</v>
      </c>
      <c r="W200" s="278">
        <f>IF(W$59=0,0,W$59/NMM_fec!W$59)</f>
        <v>0.51542731478342119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0.30921525902164088</v>
      </c>
      <c r="C201" s="278">
        <f>IF(C$60=0,0,C$60/NMM_fec!C$60)</f>
        <v>0.30904349842729167</v>
      </c>
      <c r="D201" s="278">
        <f>IF(D$60=0,0,D$60/NMM_fec!D$60)</f>
        <v>0.30910030771366526</v>
      </c>
      <c r="E201" s="278">
        <f>IF(E$60=0,0,E$60/NMM_fec!E$60)</f>
        <v>0.3090922273634169</v>
      </c>
      <c r="F201" s="278">
        <f>IF(F$60=0,0,F$60/NMM_fec!F$60)</f>
        <v>0.31069164797391696</v>
      </c>
      <c r="G201" s="278">
        <f>IF(G$60=0,0,G$60/NMM_fec!G$60)</f>
        <v>0.31008339664852491</v>
      </c>
      <c r="H201" s="278">
        <f>IF(H$60=0,0,H$60/NMM_fec!H$60)</f>
        <v>0.30966320157495858</v>
      </c>
      <c r="I201" s="278">
        <f>IF(I$60=0,0,I$60/NMM_fec!I$60)</f>
        <v>0.30984669133670423</v>
      </c>
      <c r="J201" s="278">
        <f>IF(J$60=0,0,J$60/NMM_fec!J$60)</f>
        <v>0.31029129822265128</v>
      </c>
      <c r="K201" s="278">
        <f>IF(K$60=0,0,K$60/NMM_fec!K$60)</f>
        <v>0.31183915065797774</v>
      </c>
      <c r="L201" s="278">
        <f>IF(L$60=0,0,L$60/NMM_fec!L$60)</f>
        <v>0.31182220139375078</v>
      </c>
      <c r="M201" s="278">
        <f>IF(M$60=0,0,M$60/NMM_fec!M$60)</f>
        <v>0.3131436675937127</v>
      </c>
      <c r="N201" s="278">
        <f>IF(N$60=0,0,N$60/NMM_fec!N$60)</f>
        <v>0.32014957278058298</v>
      </c>
      <c r="O201" s="278">
        <f>IF(O$60=0,0,O$60/NMM_fec!O$60)</f>
        <v>0.32618432003842129</v>
      </c>
      <c r="P201" s="278">
        <f>IF(P$60=0,0,P$60/NMM_fec!P$60)</f>
        <v>0.34747253151739321</v>
      </c>
      <c r="Q201" s="278">
        <f>IF(Q$60=0,0,Q$60/NMM_fec!Q$60)</f>
        <v>0.34113527685528344</v>
      </c>
      <c r="R201" s="278">
        <f>IF(R$60=0,0,R$60/NMM_fec!R$60)</f>
        <v>0.34265783774535924</v>
      </c>
      <c r="S201" s="278">
        <f>IF(S$60=0,0,S$60/NMM_fec!S$60)</f>
        <v>0.33453823881068073</v>
      </c>
      <c r="T201" s="278">
        <f>IF(T$60=0,0,T$60/NMM_fec!T$60)</f>
        <v>0.33557127210599763</v>
      </c>
      <c r="U201" s="278">
        <f>IF(U$60=0,0,U$60/NMM_fec!U$60)</f>
        <v>0.33435784080971015</v>
      </c>
      <c r="V201" s="278">
        <f>IF(V$60=0,0,V$60/NMM_fec!V$60)</f>
        <v>0.33660492496913719</v>
      </c>
      <c r="W201" s="278">
        <f>IF(W$60=0,0,W$60/NMM_fec!W$60)</f>
        <v>0.33285128878396886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0.45081936552990931</v>
      </c>
      <c r="C202" s="278">
        <f>IF(C$79=0,0,C$79/NMM_fec!C$79)</f>
        <v>0.45286917515534386</v>
      </c>
      <c r="D202" s="278">
        <f>IF(D$79=0,0,D$79/NMM_fec!D$79)</f>
        <v>0.4525863538916633</v>
      </c>
      <c r="E202" s="278">
        <f>IF(E$79=0,0,E$79/NMM_fec!E$79)</f>
        <v>0.45363717693039229</v>
      </c>
      <c r="F202" s="278">
        <f>IF(F$79=0,0,F$79/NMM_fec!F$79)</f>
        <v>0.4560176557273688</v>
      </c>
      <c r="G202" s="278">
        <f>IF(G$79=0,0,G$79/NMM_fec!G$79)</f>
        <v>0.45598475804369365</v>
      </c>
      <c r="H202" s="278">
        <f>IF(H$79=0,0,H$79/NMM_fec!H$79)</f>
        <v>0.45708739327902392</v>
      </c>
      <c r="I202" s="278">
        <f>IF(I$79=0,0,I$79/NMM_fec!I$79)</f>
        <v>0.45789653240327394</v>
      </c>
      <c r="J202" s="278">
        <f>IF(J$79=0,0,J$79/NMM_fec!J$79)</f>
        <v>0.45693412844222636</v>
      </c>
      <c r="K202" s="278">
        <f>IF(K$79=0,0,K$79/NMM_fec!K$79)</f>
        <v>0.45428394818705448</v>
      </c>
      <c r="L202" s="278">
        <f>IF(L$79=0,0,L$79/NMM_fec!L$79)</f>
        <v>0.4570677319493604</v>
      </c>
      <c r="M202" s="278">
        <f>IF(M$79=0,0,M$79/NMM_fec!M$79)</f>
        <v>0.45467892218780587</v>
      </c>
      <c r="N202" s="278">
        <f>IF(N$79=0,0,N$79/NMM_fec!N$79)</f>
        <v>0.45106469711767566</v>
      </c>
      <c r="O202" s="278">
        <f>IF(O$79=0,0,O$79/NMM_fec!O$79)</f>
        <v>0.44820117378974583</v>
      </c>
      <c r="P202" s="278">
        <f>IF(P$79=0,0,P$79/NMM_fec!P$79)</f>
        <v>0.47398042916955646</v>
      </c>
      <c r="Q202" s="278">
        <f>IF(Q$79=0,0,Q$79/NMM_fec!Q$79)</f>
        <v>0.47845937472467126</v>
      </c>
      <c r="R202" s="278">
        <f>IF(R$79=0,0,R$79/NMM_fec!R$79)</f>
        <v>0.47993862594934777</v>
      </c>
      <c r="S202" s="278">
        <f>IF(S$79=0,0,S$79/NMM_fec!S$79)</f>
        <v>0.48526127779583206</v>
      </c>
      <c r="T202" s="278">
        <f>IF(T$79=0,0,T$79/NMM_fec!T$79)</f>
        <v>0.50330840197837157</v>
      </c>
      <c r="U202" s="278">
        <f>IF(U$79=0,0,U$79/NMM_fec!U$79)</f>
        <v>0.50781965714757171</v>
      </c>
      <c r="V202" s="278">
        <f>IF(V$79=0,0,V$79/NMM_fec!V$79)</f>
        <v>0.50699883433644344</v>
      </c>
      <c r="W202" s="278">
        <f>IF(W$79=0,0,W$79/NMM_fec!W$79)</f>
        <v>0.52079433247753548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0.34857186698669801</v>
      </c>
      <c r="C203" s="279">
        <f>IF(C$89=0,0,C$89/NMM_fec!C$89)</f>
        <v>0.3519033978062896</v>
      </c>
      <c r="D203" s="279">
        <f>IF(D$89=0,0,D$89/NMM_fec!D$89)</f>
        <v>0.35227785329604128</v>
      </c>
      <c r="E203" s="279">
        <f>IF(E$89=0,0,E$89/NMM_fec!E$89)</f>
        <v>0.3553790883475918</v>
      </c>
      <c r="F203" s="279">
        <f>IF(F$89=0,0,F$89/NMM_fec!F$89)</f>
        <v>0.35512395422148618</v>
      </c>
      <c r="G203" s="279">
        <f>IF(G$89=0,0,G$89/NMM_fec!G$89)</f>
        <v>0.36048171023835807</v>
      </c>
      <c r="H203" s="279">
        <f>IF(H$89=0,0,H$89/NMM_fec!H$89)</f>
        <v>0.3619696532786405</v>
      </c>
      <c r="I203" s="279">
        <f>IF(I$89=0,0,I$89/NMM_fec!I$89)</f>
        <v>0.36494051784712983</v>
      </c>
      <c r="J203" s="279">
        <f>IF(J$89=0,0,J$89/NMM_fec!J$89)</f>
        <v>0.36618915338830105</v>
      </c>
      <c r="K203" s="279">
        <f>IF(K$89=0,0,K$89/NMM_fec!K$89)</f>
        <v>0.36611836480367815</v>
      </c>
      <c r="L203" s="279">
        <f>IF(L$89=0,0,L$89/NMM_fec!L$89)</f>
        <v>0.36835926426909776</v>
      </c>
      <c r="M203" s="279">
        <f>IF(M$89=0,0,M$89/NMM_fec!M$89)</f>
        <v>0.37764174093951813</v>
      </c>
      <c r="N203" s="279">
        <f>IF(N$89=0,0,N$89/NMM_fec!N$89)</f>
        <v>0.38116085057024524</v>
      </c>
      <c r="O203" s="279">
        <f>IF(O$89=0,0,O$89/NMM_fec!O$89)</f>
        <v>0.38205657264153881</v>
      </c>
      <c r="P203" s="279">
        <f>IF(P$89=0,0,P$89/NMM_fec!P$89)</f>
        <v>0.40005168756129567</v>
      </c>
      <c r="Q203" s="279">
        <f>IF(Q$89=0,0,Q$89/NMM_fec!Q$89)</f>
        <v>0.39511751125389089</v>
      </c>
      <c r="R203" s="279">
        <f>IF(R$89=0,0,R$89/NMM_fec!R$89)</f>
        <v>0.40028720042753985</v>
      </c>
      <c r="S203" s="279">
        <f>IF(S$89=0,0,S$89/NMM_fec!S$89)</f>
        <v>0.39615369085865376</v>
      </c>
      <c r="T203" s="279">
        <f>IF(T$89=0,0,T$89/NMM_fec!T$89)</f>
        <v>0.3984034921545837</v>
      </c>
      <c r="U203" s="279">
        <f>IF(U$89=0,0,U$89/NMM_fec!U$89)</f>
        <v>0.40167559866798969</v>
      </c>
      <c r="V203" s="279">
        <f>IF(V$89=0,0,V$89/NMM_fec!V$89)</f>
        <v>0.39794441626467475</v>
      </c>
      <c r="W203" s="279">
        <f>IF(W$89=0,0,W$89/NMM_fec!W$89)</f>
        <v>0.39460919080577084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</v>
      </c>
      <c r="C205" s="322">
        <f>IF(C$99=0,0,C$99/NMM_fec!C$99)</f>
        <v>0</v>
      </c>
      <c r="D205" s="322">
        <f>IF(D$99=0,0,D$99/NMM_fec!D$99)</f>
        <v>0</v>
      </c>
      <c r="E205" s="322">
        <f>IF(E$99=0,0,E$99/NMM_fec!E$99)</f>
        <v>0</v>
      </c>
      <c r="F205" s="322">
        <f>IF(F$99=0,0,F$99/NMM_fec!F$99)</f>
        <v>0</v>
      </c>
      <c r="G205" s="322">
        <f>IF(G$99=0,0,G$99/NMM_fec!G$99)</f>
        <v>0</v>
      </c>
      <c r="H205" s="322">
        <f>IF(H$99=0,0,H$99/NMM_fec!H$99)</f>
        <v>0</v>
      </c>
      <c r="I205" s="322">
        <f>IF(I$99=0,0,I$99/NMM_fec!I$99)</f>
        <v>0</v>
      </c>
      <c r="J205" s="322">
        <f>IF(J$99=0,0,J$99/NMM_fec!J$99)</f>
        <v>0</v>
      </c>
      <c r="K205" s="322">
        <f>IF(K$99=0,0,K$99/NMM_fec!K$99)</f>
        <v>0</v>
      </c>
      <c r="L205" s="322">
        <f>IF(L$99=0,0,L$99/NMM_fec!L$99)</f>
        <v>0</v>
      </c>
      <c r="M205" s="322">
        <f>IF(M$99=0,0,M$99/NMM_fec!M$99)</f>
        <v>0</v>
      </c>
      <c r="N205" s="322">
        <f>IF(N$99=0,0,N$99/NMM_fec!N$99)</f>
        <v>0</v>
      </c>
      <c r="O205" s="322">
        <f>IF(O$99=0,0,O$99/NMM_fec!O$99)</f>
        <v>0</v>
      </c>
      <c r="P205" s="322">
        <f>IF(P$99=0,0,P$99/NMM_fec!P$99)</f>
        <v>0</v>
      </c>
      <c r="Q205" s="322">
        <f>IF(Q$99=0,0,Q$99/NMM_fec!Q$99)</f>
        <v>0</v>
      </c>
      <c r="R205" s="322">
        <f>IF(R$99=0,0,R$99/NMM_fec!R$99)</f>
        <v>0</v>
      </c>
      <c r="S205" s="322">
        <f>IF(S$99=0,0,S$99/NMM_fec!S$99)</f>
        <v>0</v>
      </c>
      <c r="T205" s="322">
        <f>IF(T$99=0,0,T$99/NMM_fec!T$99)</f>
        <v>0</v>
      </c>
      <c r="U205" s="322">
        <f>IF(U$99=0,0,U$99/NMM_fec!U$99)</f>
        <v>0</v>
      </c>
      <c r="V205" s="322">
        <f>IF(V$99=0,0,V$99/NMM_fec!V$99)</f>
        <v>0</v>
      </c>
      <c r="W205" s="322">
        <f>IF(W$99=0,0,W$99/NMM_fec!W$99)</f>
        <v>0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</v>
      </c>
      <c r="C206" s="275">
        <f>IF(C$100=0,0,C$100/NMM_fec!C$100)</f>
        <v>0</v>
      </c>
      <c r="D206" s="275">
        <f>IF(D$100=0,0,D$100/NMM_fec!D$100)</f>
        <v>0</v>
      </c>
      <c r="E206" s="275">
        <f>IF(E$100=0,0,E$100/NMM_fec!E$100)</f>
        <v>0</v>
      </c>
      <c r="F206" s="275">
        <f>IF(F$100=0,0,F$100/NMM_fec!F$100)</f>
        <v>0</v>
      </c>
      <c r="G206" s="275">
        <f>IF(G$100=0,0,G$100/NMM_fec!G$100)</f>
        <v>0</v>
      </c>
      <c r="H206" s="275">
        <f>IF(H$100=0,0,H$100/NMM_fec!H$100)</f>
        <v>0</v>
      </c>
      <c r="I206" s="275">
        <f>IF(I$100=0,0,I$100/NMM_fec!I$100)</f>
        <v>0</v>
      </c>
      <c r="J206" s="275">
        <f>IF(J$100=0,0,J$100/NMM_fec!J$100)</f>
        <v>0</v>
      </c>
      <c r="K206" s="275">
        <f>IF(K$100=0,0,K$100/NMM_fec!K$100)</f>
        <v>0</v>
      </c>
      <c r="L206" s="275">
        <f>IF(L$100=0,0,L$100/NMM_fec!L$100)</f>
        <v>0</v>
      </c>
      <c r="M206" s="275">
        <f>IF(M$100=0,0,M$100/NMM_fec!M$100)</f>
        <v>0</v>
      </c>
      <c r="N206" s="275">
        <f>IF(N$100=0,0,N$100/NMM_fec!N$100)</f>
        <v>0</v>
      </c>
      <c r="O206" s="275">
        <f>IF(O$100=0,0,O$100/NMM_fec!O$100)</f>
        <v>0</v>
      </c>
      <c r="P206" s="275">
        <f>IF(P$100=0,0,P$100/NMM_fec!P$100)</f>
        <v>0</v>
      </c>
      <c r="Q206" s="275">
        <f>IF(Q$100=0,0,Q$100/NMM_fec!Q$100)</f>
        <v>0</v>
      </c>
      <c r="R206" s="275">
        <f>IF(R$100=0,0,R$100/NMM_fec!R$100)</f>
        <v>0</v>
      </c>
      <c r="S206" s="275">
        <f>IF(S$100=0,0,S$100/NMM_fec!S$100)</f>
        <v>0</v>
      </c>
      <c r="T206" s="275">
        <f>IF(T$100=0,0,T$100/NMM_fec!T$100)</f>
        <v>0</v>
      </c>
      <c r="U206" s="275">
        <f>IF(U$100=0,0,U$100/NMM_fec!U$100)</f>
        <v>0</v>
      </c>
      <c r="V206" s="275">
        <f>IF(V$100=0,0,V$100/NMM_fec!V$100)</f>
        <v>0</v>
      </c>
      <c r="W206" s="275">
        <f>IF(W$100=0,0,W$100/NMM_fec!W$100)</f>
        <v>0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</v>
      </c>
      <c r="C207" s="276">
        <f>IF(C$101=0,0,C$101/NMM_fec!C$101)</f>
        <v>0</v>
      </c>
      <c r="D207" s="276">
        <f>IF(D$101=0,0,D$101/NMM_fec!D$101)</f>
        <v>0</v>
      </c>
      <c r="E207" s="276">
        <f>IF(E$101=0,0,E$101/NMM_fec!E$101)</f>
        <v>0</v>
      </c>
      <c r="F207" s="276">
        <f>IF(F$101=0,0,F$101/NMM_fec!F$101)</f>
        <v>0</v>
      </c>
      <c r="G207" s="276">
        <f>IF(G$101=0,0,G$101/NMM_fec!G$101)</f>
        <v>0</v>
      </c>
      <c r="H207" s="276">
        <f>IF(H$101=0,0,H$101/NMM_fec!H$101)</f>
        <v>0</v>
      </c>
      <c r="I207" s="276">
        <f>IF(I$101=0,0,I$101/NMM_fec!I$101)</f>
        <v>0</v>
      </c>
      <c r="J207" s="276">
        <f>IF(J$101=0,0,J$101/NMM_fec!J$101)</f>
        <v>0</v>
      </c>
      <c r="K207" s="276">
        <f>IF(K$101=0,0,K$101/NMM_fec!K$101)</f>
        <v>0</v>
      </c>
      <c r="L207" s="276">
        <f>IF(L$101=0,0,L$101/NMM_fec!L$101)</f>
        <v>0</v>
      </c>
      <c r="M207" s="276">
        <f>IF(M$101=0,0,M$101/NMM_fec!M$101)</f>
        <v>0</v>
      </c>
      <c r="N207" s="276">
        <f>IF(N$101=0,0,N$101/NMM_fec!N$101)</f>
        <v>0</v>
      </c>
      <c r="O207" s="276">
        <f>IF(O$101=0,0,O$101/NMM_fec!O$101)</f>
        <v>0</v>
      </c>
      <c r="P207" s="276">
        <f>IF(P$101=0,0,P$101/NMM_fec!P$101)</f>
        <v>0</v>
      </c>
      <c r="Q207" s="276">
        <f>IF(Q$101=0,0,Q$101/NMM_fec!Q$101)</f>
        <v>0</v>
      </c>
      <c r="R207" s="276">
        <f>IF(R$101=0,0,R$101/NMM_fec!R$101)</f>
        <v>0</v>
      </c>
      <c r="S207" s="276">
        <f>IF(S$101=0,0,S$101/NMM_fec!S$101)</f>
        <v>0</v>
      </c>
      <c r="T207" s="276">
        <f>IF(T$101=0,0,T$101/NMM_fec!T$101)</f>
        <v>0</v>
      </c>
      <c r="U207" s="276">
        <f>IF(U$101=0,0,U$101/NMM_fec!U$101)</f>
        <v>0</v>
      </c>
      <c r="V207" s="276">
        <f>IF(V$101=0,0,V$101/NMM_fec!V$101)</f>
        <v>0</v>
      </c>
      <c r="W207" s="276">
        <f>IF(W$101=0,0,W$101/NMM_fec!W$101)</f>
        <v>0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</v>
      </c>
      <c r="C208" s="276">
        <f>IF(C$102=0,0,C$102/NMM_fec!C$102)</f>
        <v>0</v>
      </c>
      <c r="D208" s="276">
        <f>IF(D$102=0,0,D$102/NMM_fec!D$102)</f>
        <v>0</v>
      </c>
      <c r="E208" s="276">
        <f>IF(E$102=0,0,E$102/NMM_fec!E$102)</f>
        <v>0</v>
      </c>
      <c r="F208" s="276">
        <f>IF(F$102=0,0,F$102/NMM_fec!F$102)</f>
        <v>0</v>
      </c>
      <c r="G208" s="276">
        <f>IF(G$102=0,0,G$102/NMM_fec!G$102)</f>
        <v>0</v>
      </c>
      <c r="H208" s="276">
        <f>IF(H$102=0,0,H$102/NMM_fec!H$102)</f>
        <v>0</v>
      </c>
      <c r="I208" s="276">
        <f>IF(I$102=0,0,I$102/NMM_fec!I$102)</f>
        <v>0</v>
      </c>
      <c r="J208" s="276">
        <f>IF(J$102=0,0,J$102/NMM_fec!J$102)</f>
        <v>0</v>
      </c>
      <c r="K208" s="276">
        <f>IF(K$102=0,0,K$102/NMM_fec!K$102)</f>
        <v>0</v>
      </c>
      <c r="L208" s="276">
        <f>IF(L$102=0,0,L$102/NMM_fec!L$102)</f>
        <v>0</v>
      </c>
      <c r="M208" s="276">
        <f>IF(M$102=0,0,M$102/NMM_fec!M$102)</f>
        <v>0</v>
      </c>
      <c r="N208" s="276">
        <f>IF(N$102=0,0,N$102/NMM_fec!N$102)</f>
        <v>0</v>
      </c>
      <c r="O208" s="276">
        <f>IF(O$102=0,0,O$102/NMM_fec!O$102)</f>
        <v>0</v>
      </c>
      <c r="P208" s="276">
        <f>IF(P$102=0,0,P$102/NMM_fec!P$102)</f>
        <v>0</v>
      </c>
      <c r="Q208" s="276">
        <f>IF(Q$102=0,0,Q$102/NMM_fec!Q$102)</f>
        <v>0</v>
      </c>
      <c r="R208" s="276">
        <f>IF(R$102=0,0,R$102/NMM_fec!R$102)</f>
        <v>0</v>
      </c>
      <c r="S208" s="276">
        <f>IF(S$102=0,0,S$102/NMM_fec!S$102)</f>
        <v>0</v>
      </c>
      <c r="T208" s="276">
        <f>IF(T$102=0,0,T$102/NMM_fec!T$102)</f>
        <v>0</v>
      </c>
      <c r="U208" s="276">
        <f>IF(U$102=0,0,U$102/NMM_fec!U$102)</f>
        <v>0</v>
      </c>
      <c r="V208" s="276">
        <f>IF(V$102=0,0,V$102/NMM_fec!V$102)</f>
        <v>0</v>
      </c>
      <c r="W208" s="276">
        <f>IF(W$102=0,0,W$102/NMM_fec!W$102)</f>
        <v>0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</v>
      </c>
      <c r="C209" s="276">
        <f>IF(C$103=0,0,C$103/NMM_fec!C$103)</f>
        <v>0</v>
      </c>
      <c r="D209" s="276">
        <f>IF(D$103=0,0,D$103/NMM_fec!D$103)</f>
        <v>0</v>
      </c>
      <c r="E209" s="276">
        <f>IF(E$103=0,0,E$103/NMM_fec!E$103)</f>
        <v>0</v>
      </c>
      <c r="F209" s="276">
        <f>IF(F$103=0,0,F$103/NMM_fec!F$103)</f>
        <v>0</v>
      </c>
      <c r="G209" s="276">
        <f>IF(G$103=0,0,G$103/NMM_fec!G$103)</f>
        <v>0</v>
      </c>
      <c r="H209" s="276">
        <f>IF(H$103=0,0,H$103/NMM_fec!H$103)</f>
        <v>0</v>
      </c>
      <c r="I209" s="276">
        <f>IF(I$103=0,0,I$103/NMM_fec!I$103)</f>
        <v>0</v>
      </c>
      <c r="J209" s="276">
        <f>IF(J$103=0,0,J$103/NMM_fec!J$103)</f>
        <v>0</v>
      </c>
      <c r="K209" s="276">
        <f>IF(K$103=0,0,K$103/NMM_fec!K$103)</f>
        <v>0</v>
      </c>
      <c r="L209" s="276">
        <f>IF(L$103=0,0,L$103/NMM_fec!L$103)</f>
        <v>0</v>
      </c>
      <c r="M209" s="276">
        <f>IF(M$103=0,0,M$103/NMM_fec!M$103)</f>
        <v>0</v>
      </c>
      <c r="N209" s="276">
        <f>IF(N$103=0,0,N$103/NMM_fec!N$103)</f>
        <v>0</v>
      </c>
      <c r="O209" s="276">
        <f>IF(O$103=0,0,O$103/NMM_fec!O$103)</f>
        <v>0</v>
      </c>
      <c r="P209" s="276">
        <f>IF(P$103=0,0,P$103/NMM_fec!P$103)</f>
        <v>0</v>
      </c>
      <c r="Q209" s="276">
        <f>IF(Q$103=0,0,Q$103/NMM_fec!Q$103)</f>
        <v>0</v>
      </c>
      <c r="R209" s="276">
        <f>IF(R$103=0,0,R$103/NMM_fec!R$103)</f>
        <v>0</v>
      </c>
      <c r="S209" s="276">
        <f>IF(S$103=0,0,S$103/NMM_fec!S$103)</f>
        <v>0</v>
      </c>
      <c r="T209" s="276">
        <f>IF(T$103=0,0,T$103/NMM_fec!T$103)</f>
        <v>0</v>
      </c>
      <c r="U209" s="276">
        <f>IF(U$103=0,0,U$103/NMM_fec!U$103)</f>
        <v>0</v>
      </c>
      <c r="V209" s="276">
        <f>IF(V$103=0,0,V$103/NMM_fec!V$103)</f>
        <v>0</v>
      </c>
      <c r="W209" s="276">
        <f>IF(W$103=0,0,W$103/NMM_fec!W$103)</f>
        <v>0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</v>
      </c>
      <c r="C210" s="277">
        <f>IF(C$104=0,0,C$104/NMM_fec!C$104)</f>
        <v>0</v>
      </c>
      <c r="D210" s="277">
        <f>IF(D$104=0,0,D$104/NMM_fec!D$104)</f>
        <v>0</v>
      </c>
      <c r="E210" s="277">
        <f>IF(E$104=0,0,E$104/NMM_fec!E$104)</f>
        <v>0</v>
      </c>
      <c r="F210" s="277">
        <f>IF(F$104=0,0,F$104/NMM_fec!F$104)</f>
        <v>0</v>
      </c>
      <c r="G210" s="277">
        <f>IF(G$104=0,0,G$104/NMM_fec!G$104)</f>
        <v>0</v>
      </c>
      <c r="H210" s="277">
        <f>IF(H$104=0,0,H$104/NMM_fec!H$104)</f>
        <v>0</v>
      </c>
      <c r="I210" s="277">
        <f>IF(I$104=0,0,I$104/NMM_fec!I$104)</f>
        <v>0</v>
      </c>
      <c r="J210" s="277">
        <f>IF(J$104=0,0,J$104/NMM_fec!J$104)</f>
        <v>0</v>
      </c>
      <c r="K210" s="277">
        <f>IF(K$104=0,0,K$104/NMM_fec!K$104)</f>
        <v>0</v>
      </c>
      <c r="L210" s="277">
        <f>IF(L$104=0,0,L$104/NMM_fec!L$104)</f>
        <v>0</v>
      </c>
      <c r="M210" s="277">
        <f>IF(M$104=0,0,M$104/NMM_fec!M$104)</f>
        <v>0</v>
      </c>
      <c r="N210" s="277">
        <f>IF(N$104=0,0,N$104/NMM_fec!N$104)</f>
        <v>0</v>
      </c>
      <c r="O210" s="277">
        <f>IF(O$104=0,0,O$104/NMM_fec!O$104)</f>
        <v>0</v>
      </c>
      <c r="P210" s="277">
        <f>IF(P$104=0,0,P$104/NMM_fec!P$104)</f>
        <v>0</v>
      </c>
      <c r="Q210" s="277">
        <f>IF(Q$104=0,0,Q$104/NMM_fec!Q$104)</f>
        <v>0</v>
      </c>
      <c r="R210" s="277">
        <f>IF(R$104=0,0,R$104/NMM_fec!R$104)</f>
        <v>0</v>
      </c>
      <c r="S210" s="277">
        <f>IF(S$104=0,0,S$104/NMM_fec!S$104)</f>
        <v>0</v>
      </c>
      <c r="T210" s="277">
        <f>IF(T$104=0,0,T$104/NMM_fec!T$104)</f>
        <v>0</v>
      </c>
      <c r="U210" s="277">
        <f>IF(U$104=0,0,U$104/NMM_fec!U$104)</f>
        <v>0</v>
      </c>
      <c r="V210" s="277">
        <f>IF(V$104=0,0,V$104/NMM_fec!V$104)</f>
        <v>0</v>
      </c>
      <c r="W210" s="277">
        <f>IF(W$104=0,0,W$104/NMM_fec!W$104)</f>
        <v>0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</v>
      </c>
      <c r="C211" s="278">
        <f>IF(C$110=0,0,C$110/NMM_fec!C$110)</f>
        <v>0</v>
      </c>
      <c r="D211" s="278">
        <f>IF(D$110=0,0,D$110/NMM_fec!D$110)</f>
        <v>0</v>
      </c>
      <c r="E211" s="278">
        <f>IF(E$110=0,0,E$110/NMM_fec!E$110)</f>
        <v>0</v>
      </c>
      <c r="F211" s="278">
        <f>IF(F$110=0,0,F$110/NMM_fec!F$110)</f>
        <v>0</v>
      </c>
      <c r="G211" s="278">
        <f>IF(G$110=0,0,G$110/NMM_fec!G$110)</f>
        <v>0</v>
      </c>
      <c r="H211" s="278">
        <f>IF(H$110=0,0,H$110/NMM_fec!H$110)</f>
        <v>0</v>
      </c>
      <c r="I211" s="278">
        <f>IF(I$110=0,0,I$110/NMM_fec!I$110)</f>
        <v>0</v>
      </c>
      <c r="J211" s="278">
        <f>IF(J$110=0,0,J$110/NMM_fec!J$110)</f>
        <v>0</v>
      </c>
      <c r="K211" s="278">
        <f>IF(K$110=0,0,K$110/NMM_fec!K$110)</f>
        <v>0</v>
      </c>
      <c r="L211" s="278">
        <f>IF(L$110=0,0,L$110/NMM_fec!L$110)</f>
        <v>0</v>
      </c>
      <c r="M211" s="278">
        <f>IF(M$110=0,0,M$110/NMM_fec!M$110)</f>
        <v>0</v>
      </c>
      <c r="N211" s="278">
        <f>IF(N$110=0,0,N$110/NMM_fec!N$110)</f>
        <v>0</v>
      </c>
      <c r="O211" s="278">
        <f>IF(O$110=0,0,O$110/NMM_fec!O$110)</f>
        <v>0</v>
      </c>
      <c r="P211" s="278">
        <f>IF(P$110=0,0,P$110/NMM_fec!P$110)</f>
        <v>0</v>
      </c>
      <c r="Q211" s="278">
        <f>IF(Q$110=0,0,Q$110/NMM_fec!Q$110)</f>
        <v>0</v>
      </c>
      <c r="R211" s="278">
        <f>IF(R$110=0,0,R$110/NMM_fec!R$110)</f>
        <v>0</v>
      </c>
      <c r="S211" s="278">
        <f>IF(S$110=0,0,S$110/NMM_fec!S$110)</f>
        <v>0</v>
      </c>
      <c r="T211" s="278">
        <f>IF(T$110=0,0,T$110/NMM_fec!T$110)</f>
        <v>0</v>
      </c>
      <c r="U211" s="278">
        <f>IF(U$110=0,0,U$110/NMM_fec!U$110)</f>
        <v>0</v>
      </c>
      <c r="V211" s="278">
        <f>IF(V$110=0,0,V$110/NMM_fec!V$110)</f>
        <v>0</v>
      </c>
      <c r="W211" s="278">
        <f>IF(W$110=0,0,W$110/NMM_fec!W$110)</f>
        <v>0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</v>
      </c>
      <c r="C212" s="278">
        <f>IF(C$118=0,0,C$118/NMM_fec!C$118)</f>
        <v>0</v>
      </c>
      <c r="D212" s="278">
        <f>IF(D$118=0,0,D$118/NMM_fec!D$118)</f>
        <v>0</v>
      </c>
      <c r="E212" s="278">
        <f>IF(E$118=0,0,E$118/NMM_fec!E$118)</f>
        <v>0</v>
      </c>
      <c r="F212" s="278">
        <f>IF(F$118=0,0,F$118/NMM_fec!F$118)</f>
        <v>0</v>
      </c>
      <c r="G212" s="278">
        <f>IF(G$118=0,0,G$118/NMM_fec!G$118)</f>
        <v>0</v>
      </c>
      <c r="H212" s="278">
        <f>IF(H$118=0,0,H$118/NMM_fec!H$118)</f>
        <v>0</v>
      </c>
      <c r="I212" s="278">
        <f>IF(I$118=0,0,I$118/NMM_fec!I$118)</f>
        <v>0</v>
      </c>
      <c r="J212" s="278">
        <f>IF(J$118=0,0,J$118/NMM_fec!J$118)</f>
        <v>0</v>
      </c>
      <c r="K212" s="278">
        <f>IF(K$118=0,0,K$118/NMM_fec!K$118)</f>
        <v>0</v>
      </c>
      <c r="L212" s="278">
        <f>IF(L$118=0,0,L$118/NMM_fec!L$118)</f>
        <v>0</v>
      </c>
      <c r="M212" s="278">
        <f>IF(M$118=0,0,M$118/NMM_fec!M$118)</f>
        <v>0</v>
      </c>
      <c r="N212" s="278">
        <f>IF(N$118=0,0,N$118/NMM_fec!N$118)</f>
        <v>0</v>
      </c>
      <c r="O212" s="278">
        <f>IF(O$118=0,0,O$118/NMM_fec!O$118)</f>
        <v>0</v>
      </c>
      <c r="P212" s="278">
        <f>IF(P$118=0,0,P$118/NMM_fec!P$118)</f>
        <v>0</v>
      </c>
      <c r="Q212" s="278">
        <f>IF(Q$118=0,0,Q$118/NMM_fec!Q$118)</f>
        <v>0</v>
      </c>
      <c r="R212" s="278">
        <f>IF(R$118=0,0,R$118/NMM_fec!R$118)</f>
        <v>0</v>
      </c>
      <c r="S212" s="278">
        <f>IF(S$118=0,0,S$118/NMM_fec!S$118)</f>
        <v>0</v>
      </c>
      <c r="T212" s="278">
        <f>IF(T$118=0,0,T$118/NMM_fec!T$118)</f>
        <v>0</v>
      </c>
      <c r="U212" s="278">
        <f>IF(U$118=0,0,U$118/NMM_fec!U$118)</f>
        <v>0</v>
      </c>
      <c r="V212" s="278">
        <f>IF(V$118=0,0,V$118/NMM_fec!V$118)</f>
        <v>0</v>
      </c>
      <c r="W212" s="278">
        <f>IF(W$118=0,0,W$118/NMM_fec!W$118)</f>
        <v>0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</v>
      </c>
      <c r="C213" s="278">
        <f>IF(C$119=0,0,C$119/NMM_fec!C$119)</f>
        <v>0</v>
      </c>
      <c r="D213" s="278">
        <f>IF(D$119=0,0,D$119/NMM_fec!D$119)</f>
        <v>0</v>
      </c>
      <c r="E213" s="278">
        <f>IF(E$119=0,0,E$119/NMM_fec!E$119)</f>
        <v>0</v>
      </c>
      <c r="F213" s="278">
        <f>IF(F$119=0,0,F$119/NMM_fec!F$119)</f>
        <v>0</v>
      </c>
      <c r="G213" s="278">
        <f>IF(G$119=0,0,G$119/NMM_fec!G$119)</f>
        <v>0</v>
      </c>
      <c r="H213" s="278">
        <f>IF(H$119=0,0,H$119/NMM_fec!H$119)</f>
        <v>0</v>
      </c>
      <c r="I213" s="278">
        <f>IF(I$119=0,0,I$119/NMM_fec!I$119)</f>
        <v>0</v>
      </c>
      <c r="J213" s="278">
        <f>IF(J$119=0,0,J$119/NMM_fec!J$119)</f>
        <v>0</v>
      </c>
      <c r="K213" s="278">
        <f>IF(K$119=0,0,K$119/NMM_fec!K$119)</f>
        <v>0</v>
      </c>
      <c r="L213" s="278">
        <f>IF(L$119=0,0,L$119/NMM_fec!L$119)</f>
        <v>0</v>
      </c>
      <c r="M213" s="278">
        <f>IF(M$119=0,0,M$119/NMM_fec!M$119)</f>
        <v>0</v>
      </c>
      <c r="N213" s="278">
        <f>IF(N$119=0,0,N$119/NMM_fec!N$119)</f>
        <v>0</v>
      </c>
      <c r="O213" s="278">
        <f>IF(O$119=0,0,O$119/NMM_fec!O$119)</f>
        <v>0</v>
      </c>
      <c r="P213" s="278">
        <f>IF(P$119=0,0,P$119/NMM_fec!P$119)</f>
        <v>0</v>
      </c>
      <c r="Q213" s="278">
        <f>IF(Q$119=0,0,Q$119/NMM_fec!Q$119)</f>
        <v>0</v>
      </c>
      <c r="R213" s="278">
        <f>IF(R$119=0,0,R$119/NMM_fec!R$119)</f>
        <v>0</v>
      </c>
      <c r="S213" s="278">
        <f>IF(S$119=0,0,S$119/NMM_fec!S$119)</f>
        <v>0</v>
      </c>
      <c r="T213" s="278">
        <f>IF(T$119=0,0,T$119/NMM_fec!T$119)</f>
        <v>0</v>
      </c>
      <c r="U213" s="278">
        <f>IF(U$119=0,0,U$119/NMM_fec!U$119)</f>
        <v>0</v>
      </c>
      <c r="V213" s="278">
        <f>IF(V$119=0,0,V$119/NMM_fec!V$119)</f>
        <v>0</v>
      </c>
      <c r="W213" s="278">
        <f>IF(W$119=0,0,W$119/NMM_fec!W$119)</f>
        <v>0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</v>
      </c>
      <c r="C214" s="279">
        <f>IF(C$127=0,0,C$127/NMM_fec!C$127)</f>
        <v>0</v>
      </c>
      <c r="D214" s="279">
        <f>IF(D$127=0,0,D$127/NMM_fec!D$127)</f>
        <v>0</v>
      </c>
      <c r="E214" s="279">
        <f>IF(E$127=0,0,E$127/NMM_fec!E$127)</f>
        <v>0</v>
      </c>
      <c r="F214" s="279">
        <f>IF(F$127=0,0,F$127/NMM_fec!F$127)</f>
        <v>0</v>
      </c>
      <c r="G214" s="279">
        <f>IF(G$127=0,0,G$127/NMM_fec!G$127)</f>
        <v>0</v>
      </c>
      <c r="H214" s="279">
        <f>IF(H$127=0,0,H$127/NMM_fec!H$127)</f>
        <v>0</v>
      </c>
      <c r="I214" s="279">
        <f>IF(I$127=0,0,I$127/NMM_fec!I$127)</f>
        <v>0</v>
      </c>
      <c r="J214" s="279">
        <f>IF(J$127=0,0,J$127/NMM_fec!J$127)</f>
        <v>0</v>
      </c>
      <c r="K214" s="279">
        <f>IF(K$127=0,0,K$127/NMM_fec!K$127)</f>
        <v>0</v>
      </c>
      <c r="L214" s="279">
        <f>IF(L$127=0,0,L$127/NMM_fec!L$127)</f>
        <v>0</v>
      </c>
      <c r="M214" s="279">
        <f>IF(M$127=0,0,M$127/NMM_fec!M$127)</f>
        <v>0</v>
      </c>
      <c r="N214" s="279">
        <f>IF(N$127=0,0,N$127/NMM_fec!N$127)</f>
        <v>0</v>
      </c>
      <c r="O214" s="279">
        <f>IF(O$127=0,0,O$127/NMM_fec!O$127)</f>
        <v>0</v>
      </c>
      <c r="P214" s="279">
        <f>IF(P$127=0,0,P$127/NMM_fec!P$127)</f>
        <v>0</v>
      </c>
      <c r="Q214" s="279">
        <f>IF(Q$127=0,0,Q$127/NMM_fec!Q$127)</f>
        <v>0</v>
      </c>
      <c r="R214" s="279">
        <f>IF(R$127=0,0,R$127/NMM_fec!R$127)</f>
        <v>0</v>
      </c>
      <c r="S214" s="279">
        <f>IF(S$127=0,0,S$127/NMM_fec!S$127)</f>
        <v>0</v>
      </c>
      <c r="T214" s="279">
        <f>IF(T$127=0,0,T$127/NMM_fec!T$127)</f>
        <v>0</v>
      </c>
      <c r="U214" s="279">
        <f>IF(U$127=0,0,U$127/NMM_fec!U$127)</f>
        <v>0</v>
      </c>
      <c r="V214" s="279">
        <f>IF(V$127=0,0,V$127/NMM_fec!V$127)</f>
        <v>0</v>
      </c>
      <c r="W214" s="279">
        <f>IF(W$127=0,0,W$127/NMM_fec!W$127)</f>
        <v>0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CY: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1244.0693042490307</v>
      </c>
      <c r="C5" s="225">
        <f t="shared" si="0"/>
        <v>1204.3932754865311</v>
      </c>
      <c r="D5" s="225">
        <f t="shared" si="0"/>
        <v>1259.9255366971861</v>
      </c>
      <c r="E5" s="225">
        <f t="shared" si="0"/>
        <v>1286.9040502200187</v>
      </c>
      <c r="F5" s="225">
        <f t="shared" si="0"/>
        <v>1371.2672338963048</v>
      </c>
      <c r="G5" s="225">
        <f t="shared" si="0"/>
        <v>1304.9284663241847</v>
      </c>
      <c r="H5" s="225">
        <f t="shared" si="0"/>
        <v>1317.7135189271453</v>
      </c>
      <c r="I5" s="225">
        <f t="shared" si="0"/>
        <v>1397.3450634832675</v>
      </c>
      <c r="J5" s="225">
        <f t="shared" si="0"/>
        <v>1433.1440051362974</v>
      </c>
      <c r="K5" s="225">
        <f t="shared" si="0"/>
        <v>1162.9665651829559</v>
      </c>
      <c r="L5" s="225">
        <f t="shared" si="0"/>
        <v>986.68414505465603</v>
      </c>
      <c r="M5" s="225">
        <f t="shared" si="0"/>
        <v>898.5500389868962</v>
      </c>
      <c r="N5" s="225">
        <f t="shared" si="0"/>
        <v>812.43446373682195</v>
      </c>
      <c r="O5" s="225">
        <f t="shared" si="0"/>
        <v>1035.3020879031258</v>
      </c>
      <c r="P5" s="225">
        <f t="shared" si="0"/>
        <v>1235.4563590656267</v>
      </c>
      <c r="Q5" s="225">
        <f t="shared" si="0"/>
        <v>1134.6453682530353</v>
      </c>
      <c r="R5" s="225">
        <f t="shared" si="0"/>
        <v>1195.0355342523094</v>
      </c>
      <c r="S5" s="225">
        <f t="shared" si="0"/>
        <v>1298.9851691068179</v>
      </c>
      <c r="T5" s="225">
        <f t="shared" si="0"/>
        <v>1187.8394777978663</v>
      </c>
      <c r="U5" s="225">
        <f t="shared" si="0"/>
        <v>1169.8125061113901</v>
      </c>
      <c r="V5" s="225">
        <f t="shared" si="0"/>
        <v>1246.2889805604761</v>
      </c>
      <c r="W5" s="225">
        <f t="shared" si="0"/>
        <v>1200.9524892632437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0.21092578944891391</v>
      </c>
      <c r="O10" s="262">
        <v>3.9723803688736049E-2</v>
      </c>
      <c r="P10" s="262">
        <v>2.4957657868559309E-2</v>
      </c>
      <c r="Q10" s="262">
        <v>7.6684464049661394E-2</v>
      </c>
      <c r="R10" s="262">
        <v>9.3244037578541147E-2</v>
      </c>
      <c r="S10" s="262">
        <v>0.1158086859571799</v>
      </c>
      <c r="T10" s="262">
        <v>0.12055808861153409</v>
      </c>
      <c r="U10" s="262">
        <v>0.16956187502752301</v>
      </c>
      <c r="V10" s="262">
        <v>0.18680228232788021</v>
      </c>
      <c r="W10" s="262">
        <v>0.38415460651581618</v>
      </c>
      <c r="DA10" s="68" t="s">
        <v>1698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0.21092578944891391</v>
      </c>
      <c r="O11" s="228">
        <v>3.9723803688736049E-2</v>
      </c>
      <c r="P11" s="228">
        <v>2.4957657868559309E-2</v>
      </c>
      <c r="Q11" s="228">
        <v>7.6684464049661394E-2</v>
      </c>
      <c r="R11" s="228">
        <v>9.3244037578541147E-2</v>
      </c>
      <c r="S11" s="228">
        <v>0.1158086859571799</v>
      </c>
      <c r="T11" s="228">
        <v>0.12055808861153409</v>
      </c>
      <c r="U11" s="228">
        <v>0.16956187502752301</v>
      </c>
      <c r="V11" s="228">
        <v>0.18680228232788021</v>
      </c>
      <c r="W11" s="228">
        <v>0.38415460651581618</v>
      </c>
      <c r="DA11" s="69" t="s">
        <v>1699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121.79492759588879</v>
      </c>
      <c r="C17" s="263">
        <v>115.80222868485041</v>
      </c>
      <c r="D17" s="263">
        <v>123.8047914266062</v>
      </c>
      <c r="E17" s="263">
        <v>134.6528609305567</v>
      </c>
      <c r="F17" s="263">
        <v>141.61120838196669</v>
      </c>
      <c r="G17" s="263">
        <v>129.14868449530459</v>
      </c>
      <c r="H17" s="263">
        <v>124.7550418435541</v>
      </c>
      <c r="I17" s="263">
        <v>147.17133600842189</v>
      </c>
      <c r="J17" s="263">
        <v>154.70385865131351</v>
      </c>
      <c r="K17" s="263">
        <v>123.1670218949815</v>
      </c>
      <c r="L17" s="263">
        <v>108.613253182721</v>
      </c>
      <c r="M17" s="263">
        <v>88.376331823654454</v>
      </c>
      <c r="N17" s="263">
        <v>77.869557873156154</v>
      </c>
      <c r="O17" s="263">
        <v>71.713916597056524</v>
      </c>
      <c r="P17" s="263">
        <v>66.33426599122582</v>
      </c>
      <c r="Q17" s="263">
        <v>65.27512153762757</v>
      </c>
      <c r="R17" s="263">
        <v>79.152418009084684</v>
      </c>
      <c r="S17" s="263">
        <v>95.402630094377855</v>
      </c>
      <c r="T17" s="263">
        <v>85.526698828532233</v>
      </c>
      <c r="U17" s="263">
        <v>96.345129099725611</v>
      </c>
      <c r="V17" s="263">
        <v>92.296550485151045</v>
      </c>
      <c r="W17" s="263">
        <v>81.316503019063475</v>
      </c>
      <c r="DA17" s="70" t="s">
        <v>1705</v>
      </c>
    </row>
    <row r="18" spans="1:105" ht="12" customHeight="1" x14ac:dyDescent="0.25">
      <c r="A18" s="18" t="s">
        <v>30</v>
      </c>
      <c r="B18" s="232">
        <v>17.034367205784381</v>
      </c>
      <c r="C18" s="232">
        <v>18.506648526159601</v>
      </c>
      <c r="D18" s="232">
        <v>19.116581147159799</v>
      </c>
      <c r="E18" s="232">
        <v>21.35139862586281</v>
      </c>
      <c r="F18" s="232">
        <v>23.05980009398634</v>
      </c>
      <c r="G18" s="232">
        <v>19.95929475386524</v>
      </c>
      <c r="H18" s="232">
        <v>22.040513549556479</v>
      </c>
      <c r="I18" s="232">
        <v>21.296130410749551</v>
      </c>
      <c r="J18" s="232">
        <v>20.846260401809129</v>
      </c>
      <c r="K18" s="232">
        <v>8.9604660386642063</v>
      </c>
      <c r="L18" s="232">
        <v>11.03752724075469</v>
      </c>
      <c r="M18" s="232">
        <v>5.7920123744249663</v>
      </c>
      <c r="N18" s="232">
        <v>9.7622372659315726E-2</v>
      </c>
      <c r="O18" s="232">
        <v>2.5463280323724691E-2</v>
      </c>
      <c r="P18" s="232">
        <v>0.15822973073762309</v>
      </c>
      <c r="Q18" s="232">
        <v>0.60109912328127912</v>
      </c>
      <c r="R18" s="232">
        <v>0</v>
      </c>
      <c r="S18" s="232">
        <v>1.4108332944482189</v>
      </c>
      <c r="T18" s="232">
        <v>8.6257657354030766</v>
      </c>
      <c r="U18" s="232">
        <v>14.306497191747329</v>
      </c>
      <c r="V18" s="232">
        <v>10.34263854576978</v>
      </c>
      <c r="W18" s="232">
        <v>26.854221355279559</v>
      </c>
      <c r="DA18" s="71" t="s">
        <v>1706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0.49557008668050961</v>
      </c>
      <c r="M19" s="232">
        <v>0.58841633960069495</v>
      </c>
      <c r="N19" s="232">
        <v>0.5557759173503386</v>
      </c>
      <c r="O19" s="232">
        <v>0.1449655196361023</v>
      </c>
      <c r="P19" s="232">
        <v>5.3582742472351327E-2</v>
      </c>
      <c r="Q19" s="232">
        <v>0.1237067219360698</v>
      </c>
      <c r="R19" s="232">
        <v>0.178274056001231</v>
      </c>
      <c r="S19" s="232">
        <v>0.1353888360576086</v>
      </c>
      <c r="T19" s="232">
        <v>0.18714690196674799</v>
      </c>
      <c r="U19" s="232">
        <v>0.27011620195999692</v>
      </c>
      <c r="V19" s="232">
        <v>0.31968851137653959</v>
      </c>
      <c r="W19" s="232">
        <v>0.33597583242345008</v>
      </c>
      <c r="DA19" s="71" t="s">
        <v>1707</v>
      </c>
    </row>
    <row r="20" spans="1:105" ht="12" customHeight="1" x14ac:dyDescent="0.25">
      <c r="A20" s="18" t="s">
        <v>160</v>
      </c>
      <c r="B20" s="297">
        <v>0</v>
      </c>
      <c r="C20" s="297">
        <v>0</v>
      </c>
      <c r="D20" s="297">
        <v>0</v>
      </c>
      <c r="E20" s="297">
        <v>0</v>
      </c>
      <c r="F20" s="297">
        <v>0</v>
      </c>
      <c r="G20" s="297">
        <v>0</v>
      </c>
      <c r="H20" s="297">
        <v>0</v>
      </c>
      <c r="I20" s="297">
        <v>0</v>
      </c>
      <c r="J20" s="297">
        <v>0</v>
      </c>
      <c r="K20" s="297">
        <v>0</v>
      </c>
      <c r="L20" s="297">
        <v>0</v>
      </c>
      <c r="M20" s="297">
        <v>0</v>
      </c>
      <c r="N20" s="297">
        <v>1.7202216711471909</v>
      </c>
      <c r="O20" s="297">
        <v>0.14872033652626851</v>
      </c>
      <c r="P20" s="297">
        <v>5.5021491410152418E-2</v>
      </c>
      <c r="Q20" s="297">
        <v>0.25282035920860813</v>
      </c>
      <c r="R20" s="297">
        <v>0.36617714167780407</v>
      </c>
      <c r="S20" s="297">
        <v>0.59780992067414451</v>
      </c>
      <c r="T20" s="297">
        <v>0.66039665954930638</v>
      </c>
      <c r="U20" s="297">
        <v>1.158220452161189</v>
      </c>
      <c r="V20" s="297">
        <v>0.98633539897926803</v>
      </c>
      <c r="W20" s="297">
        <v>2.5427640962540292</v>
      </c>
      <c r="DA20" s="122" t="s">
        <v>1708</v>
      </c>
    </row>
    <row r="21" spans="1:105" ht="12" customHeight="1" x14ac:dyDescent="0.25">
      <c r="A21" s="18" t="s">
        <v>70</v>
      </c>
      <c r="B21" s="297">
        <v>29.721796649191081</v>
      </c>
      <c r="C21" s="297">
        <v>23.72556764112592</v>
      </c>
      <c r="D21" s="297">
        <v>25.377315192616901</v>
      </c>
      <c r="E21" s="297">
        <v>30.897349194879538</v>
      </c>
      <c r="F21" s="297">
        <v>32.348425689496977</v>
      </c>
      <c r="G21" s="297">
        <v>16.693302075722279</v>
      </c>
      <c r="H21" s="297">
        <v>16.08964459280822</v>
      </c>
      <c r="I21" s="297">
        <v>21.684992822088532</v>
      </c>
      <c r="J21" s="297">
        <v>22.42698138015459</v>
      </c>
      <c r="K21" s="297">
        <v>14.782835159228251</v>
      </c>
      <c r="L21" s="297">
        <v>13.05386283373187</v>
      </c>
      <c r="M21" s="297">
        <v>9.3214858318681717</v>
      </c>
      <c r="N21" s="297">
        <v>7.640607857394869</v>
      </c>
      <c r="O21" s="297">
        <v>1.2212198111801651</v>
      </c>
      <c r="P21" s="297">
        <v>0.39571603752318318</v>
      </c>
      <c r="Q21" s="297">
        <v>1.0488989458381139</v>
      </c>
      <c r="R21" s="297">
        <v>1.8787868801539569</v>
      </c>
      <c r="S21" s="297">
        <v>4.6660642583759291</v>
      </c>
      <c r="T21" s="297">
        <v>7.271982025027377</v>
      </c>
      <c r="U21" s="297">
        <v>10.01820508394461</v>
      </c>
      <c r="V21" s="297">
        <v>6.3227767622210216</v>
      </c>
      <c r="W21" s="297">
        <v>6.8034229199097469</v>
      </c>
      <c r="DA21" s="122" t="s">
        <v>1709</v>
      </c>
    </row>
    <row r="22" spans="1:105" ht="12" customHeight="1" x14ac:dyDescent="0.25">
      <c r="A22" s="18" t="s">
        <v>34</v>
      </c>
      <c r="B22" s="297">
        <v>75.038763740913353</v>
      </c>
      <c r="C22" s="297">
        <v>73.123405549128037</v>
      </c>
      <c r="D22" s="297">
        <v>79.310895086829461</v>
      </c>
      <c r="E22" s="297">
        <v>81.99892053897787</v>
      </c>
      <c r="F22" s="297">
        <v>84.351826655855362</v>
      </c>
      <c r="G22" s="297">
        <v>88.901002056447822</v>
      </c>
      <c r="H22" s="297">
        <v>84.71338195892713</v>
      </c>
      <c r="I22" s="297">
        <v>95.509577492656149</v>
      </c>
      <c r="J22" s="297">
        <v>104.047578137096</v>
      </c>
      <c r="K22" s="297">
        <v>91.508584763858465</v>
      </c>
      <c r="L22" s="297">
        <v>75.270626596356919</v>
      </c>
      <c r="M22" s="297">
        <v>72.543480122951422</v>
      </c>
      <c r="N22" s="297">
        <v>67.357803189761185</v>
      </c>
      <c r="O22" s="297">
        <v>69.499025463870169</v>
      </c>
      <c r="P22" s="297">
        <v>60.363758730984877</v>
      </c>
      <c r="Q22" s="297">
        <v>54.332982197734182</v>
      </c>
      <c r="R22" s="297">
        <v>65.017284468532736</v>
      </c>
      <c r="S22" s="297">
        <v>69.342641948160733</v>
      </c>
      <c r="T22" s="297">
        <v>47.35870723810465</v>
      </c>
      <c r="U22" s="297">
        <v>39.581174594615597</v>
      </c>
      <c r="V22" s="297">
        <v>41.703103313285467</v>
      </c>
      <c r="W22" s="297">
        <v>8.0382691333404548</v>
      </c>
      <c r="DA22" s="122" t="s">
        <v>1710</v>
      </c>
    </row>
    <row r="23" spans="1:105" ht="12" customHeight="1" x14ac:dyDescent="0.25">
      <c r="A23" s="18" t="s">
        <v>162</v>
      </c>
      <c r="B23" s="297">
        <v>0</v>
      </c>
      <c r="C23" s="297">
        <v>0</v>
      </c>
      <c r="D23" s="297">
        <v>0</v>
      </c>
      <c r="E23" s="297">
        <v>0</v>
      </c>
      <c r="F23" s="297">
        <v>0</v>
      </c>
      <c r="G23" s="297">
        <v>0</v>
      </c>
      <c r="H23" s="297">
        <v>0</v>
      </c>
      <c r="I23" s="297">
        <v>0</v>
      </c>
      <c r="J23" s="297">
        <v>0</v>
      </c>
      <c r="K23" s="297">
        <v>0</v>
      </c>
      <c r="L23" s="297">
        <v>0</v>
      </c>
      <c r="M23" s="297">
        <v>0</v>
      </c>
      <c r="N23" s="297">
        <v>0</v>
      </c>
      <c r="O23" s="297">
        <v>0</v>
      </c>
      <c r="P23" s="297">
        <v>0</v>
      </c>
      <c r="Q23" s="297">
        <v>0</v>
      </c>
      <c r="R23" s="297">
        <v>0</v>
      </c>
      <c r="S23" s="297">
        <v>0</v>
      </c>
      <c r="T23" s="297">
        <v>0</v>
      </c>
      <c r="U23" s="297">
        <v>0</v>
      </c>
      <c r="V23" s="297">
        <v>0</v>
      </c>
      <c r="W23" s="297">
        <v>0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0.44660696843681441</v>
      </c>
      <c r="D24" s="297">
        <v>0</v>
      </c>
      <c r="E24" s="297">
        <v>0.40519257083650728</v>
      </c>
      <c r="F24" s="297">
        <v>1.8511559426280899</v>
      </c>
      <c r="G24" s="297">
        <v>3.5950856092693182</v>
      </c>
      <c r="H24" s="297">
        <v>1.9115017422622771</v>
      </c>
      <c r="I24" s="297">
        <v>8.6806352829276356</v>
      </c>
      <c r="J24" s="297">
        <v>7.3830387322537518</v>
      </c>
      <c r="K24" s="297">
        <v>7.9151359332305766</v>
      </c>
      <c r="L24" s="297">
        <v>8.7556664251969778</v>
      </c>
      <c r="M24" s="297">
        <v>0.1309371548092059</v>
      </c>
      <c r="N24" s="297">
        <v>0.49752686484325209</v>
      </c>
      <c r="O24" s="297">
        <v>0.67452218552008825</v>
      </c>
      <c r="P24" s="297">
        <v>5.3079572580976286</v>
      </c>
      <c r="Q24" s="297">
        <v>8.9156141896293164</v>
      </c>
      <c r="R24" s="297">
        <v>11.71189546271896</v>
      </c>
      <c r="S24" s="297">
        <v>19.249891836661231</v>
      </c>
      <c r="T24" s="297">
        <v>21.422700268481069</v>
      </c>
      <c r="U24" s="297">
        <v>31.010915575296899</v>
      </c>
      <c r="V24" s="297">
        <v>32.622007953518967</v>
      </c>
      <c r="W24" s="297">
        <v>36.741849681856237</v>
      </c>
      <c r="DA24" s="122" t="s">
        <v>1712</v>
      </c>
    </row>
    <row r="25" spans="1:105" ht="12" customHeight="1" x14ac:dyDescent="0.25">
      <c r="A25" s="57" t="s">
        <v>1463</v>
      </c>
      <c r="B25" s="263">
        <v>353.62956211675152</v>
      </c>
      <c r="C25" s="263">
        <v>336.22985973473197</v>
      </c>
      <c r="D25" s="263">
        <v>359.46516857754852</v>
      </c>
      <c r="E25" s="263">
        <v>390.96235934088219</v>
      </c>
      <c r="F25" s="263">
        <v>411.16580632237537</v>
      </c>
      <c r="G25" s="263">
        <v>374.98107390451543</v>
      </c>
      <c r="H25" s="263">
        <v>362.22420497979931</v>
      </c>
      <c r="I25" s="263">
        <v>427.30954511895692</v>
      </c>
      <c r="J25" s="263">
        <v>449.18010029247279</v>
      </c>
      <c r="K25" s="263">
        <v>357.61341526850958</v>
      </c>
      <c r="L25" s="263">
        <v>315.35678801436359</v>
      </c>
      <c r="M25" s="263">
        <v>256.59922084750758</v>
      </c>
      <c r="N25" s="263">
        <v>226.09297609072809</v>
      </c>
      <c r="O25" s="263">
        <v>208.22017324102731</v>
      </c>
      <c r="P25" s="263">
        <v>192.60044649515541</v>
      </c>
      <c r="Q25" s="263">
        <v>189.52523805472629</v>
      </c>
      <c r="R25" s="263">
        <v>229.8177393224997</v>
      </c>
      <c r="S25" s="263">
        <v>276.99996191138638</v>
      </c>
      <c r="T25" s="263">
        <v>248.32535847778649</v>
      </c>
      <c r="U25" s="263">
        <v>279.73649221798883</v>
      </c>
      <c r="V25" s="263">
        <v>267.98151103012208</v>
      </c>
      <c r="W25" s="263">
        <v>236.101124431947</v>
      </c>
      <c r="DA25" s="70" t="s">
        <v>1713</v>
      </c>
    </row>
    <row r="26" spans="1:105" ht="12" customHeight="1" x14ac:dyDescent="0.25">
      <c r="A26" s="18" t="s">
        <v>30</v>
      </c>
      <c r="B26" s="232">
        <v>49.459004039186411</v>
      </c>
      <c r="C26" s="232">
        <v>53.733748553707017</v>
      </c>
      <c r="D26" s="232">
        <v>55.504677852180578</v>
      </c>
      <c r="E26" s="232">
        <v>61.993433517168441</v>
      </c>
      <c r="F26" s="232">
        <v>66.953748983643806</v>
      </c>
      <c r="G26" s="232">
        <v>57.95148290072791</v>
      </c>
      <c r="H26" s="232">
        <v>63.994267324652341</v>
      </c>
      <c r="I26" s="232">
        <v>61.832963166758397</v>
      </c>
      <c r="J26" s="232">
        <v>60.526773020655547</v>
      </c>
      <c r="K26" s="232">
        <v>26.016565255725851</v>
      </c>
      <c r="L26" s="232">
        <v>32.047278175249318</v>
      </c>
      <c r="M26" s="232">
        <v>16.81701233518239</v>
      </c>
      <c r="N26" s="232">
        <v>0.28344494781306018</v>
      </c>
      <c r="O26" s="232">
        <v>7.3932214162577392E-2</v>
      </c>
      <c r="P26" s="232">
        <v>0.45941741170250439</v>
      </c>
      <c r="Q26" s="232">
        <v>1.74528138363865</v>
      </c>
      <c r="R26" s="232">
        <v>0</v>
      </c>
      <c r="S26" s="232">
        <v>4.0963311854072524</v>
      </c>
      <c r="T26" s="232">
        <v>25.04476844925053</v>
      </c>
      <c r="U26" s="232">
        <v>41.538678475415558</v>
      </c>
      <c r="V26" s="232">
        <v>30.02968031811416</v>
      </c>
      <c r="W26" s="232">
        <v>77.970788490984575</v>
      </c>
      <c r="DA26" s="71" t="s">
        <v>1714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1.438879567566693</v>
      </c>
      <c r="M27" s="297">
        <v>1.708457130544403</v>
      </c>
      <c r="N27" s="297">
        <v>1.613686203252608</v>
      </c>
      <c r="O27" s="297">
        <v>0.42090499368770612</v>
      </c>
      <c r="P27" s="297">
        <v>0.15557660841494569</v>
      </c>
      <c r="Q27" s="297">
        <v>0.35918042543035889</v>
      </c>
      <c r="R27" s="297">
        <v>0.51761577928488833</v>
      </c>
      <c r="S27" s="297">
        <v>0.39309925097541509</v>
      </c>
      <c r="T27" s="297">
        <v>0.54337794110435211</v>
      </c>
      <c r="U27" s="297">
        <v>0.78427793427234682</v>
      </c>
      <c r="V27" s="297">
        <v>0.92821031649973107</v>
      </c>
      <c r="W27" s="297">
        <v>0.97550028434621117</v>
      </c>
      <c r="DA27" s="122" t="s">
        <v>1715</v>
      </c>
    </row>
    <row r="28" spans="1:105" ht="12" customHeight="1" x14ac:dyDescent="0.25">
      <c r="A28" s="18" t="s">
        <v>160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4.9946352308686901</v>
      </c>
      <c r="O28" s="297">
        <v>0.43180704255712771</v>
      </c>
      <c r="P28" s="297">
        <v>0.15975399221009581</v>
      </c>
      <c r="Q28" s="297">
        <v>0.73405974030200705</v>
      </c>
      <c r="R28" s="297">
        <v>1.0631892873103239</v>
      </c>
      <c r="S28" s="297">
        <v>1.7357312381553041</v>
      </c>
      <c r="T28" s="297">
        <v>1.9174508015198299</v>
      </c>
      <c r="U28" s="297">
        <v>3.3628739670620962</v>
      </c>
      <c r="V28" s="297">
        <v>2.8638085520161152</v>
      </c>
      <c r="W28" s="297">
        <v>7.3828735865586417</v>
      </c>
      <c r="DA28" s="122" t="s">
        <v>1716</v>
      </c>
    </row>
    <row r="29" spans="1:105" ht="12" customHeight="1" x14ac:dyDescent="0.25">
      <c r="A29" s="18" t="s">
        <v>70</v>
      </c>
      <c r="B29" s="297">
        <v>86.296746029112569</v>
      </c>
      <c r="C29" s="297">
        <v>68.886794068638466</v>
      </c>
      <c r="D29" s="297">
        <v>73.682615823212828</v>
      </c>
      <c r="E29" s="297">
        <v>89.709943443674518</v>
      </c>
      <c r="F29" s="297">
        <v>93.923120096581329</v>
      </c>
      <c r="G29" s="297">
        <v>48.468727063142438</v>
      </c>
      <c r="H29" s="297">
        <v>46.716017524534323</v>
      </c>
      <c r="I29" s="297">
        <v>62.96201876012212</v>
      </c>
      <c r="J29" s="297">
        <v>65.11637029235618</v>
      </c>
      <c r="K29" s="297">
        <v>42.921717902301722</v>
      </c>
      <c r="L29" s="297">
        <v>37.901675290954891</v>
      </c>
      <c r="M29" s="297">
        <v>27.064780266861568</v>
      </c>
      <c r="N29" s="297">
        <v>22.18437880993956</v>
      </c>
      <c r="O29" s="297">
        <v>3.5457915662041182</v>
      </c>
      <c r="P29" s="297">
        <v>1.148954983874245</v>
      </c>
      <c r="Q29" s="297">
        <v>3.045460777744041</v>
      </c>
      <c r="R29" s="297">
        <v>5.4550266981887692</v>
      </c>
      <c r="S29" s="297">
        <v>13.54784056338486</v>
      </c>
      <c r="T29" s="297">
        <v>21.114079789626011</v>
      </c>
      <c r="U29" s="297">
        <v>29.087693116299619</v>
      </c>
      <c r="V29" s="297">
        <v>18.35807797517559</v>
      </c>
      <c r="W29" s="297">
        <v>19.753626161225821</v>
      </c>
      <c r="DA29" s="122" t="s">
        <v>1717</v>
      </c>
    </row>
    <row r="30" spans="1:105" ht="12" customHeight="1" x14ac:dyDescent="0.25">
      <c r="A30" s="18" t="s">
        <v>34</v>
      </c>
      <c r="B30" s="297">
        <v>217.87381204845249</v>
      </c>
      <c r="C30" s="297">
        <v>212.31260115053129</v>
      </c>
      <c r="D30" s="297">
        <v>230.27787490215511</v>
      </c>
      <c r="E30" s="297">
        <v>238.08251243809471</v>
      </c>
      <c r="F30" s="297">
        <v>244.9141365150345</v>
      </c>
      <c r="G30" s="297">
        <v>258.12259220903098</v>
      </c>
      <c r="H30" s="297">
        <v>245.9639063702331</v>
      </c>
      <c r="I30" s="297">
        <v>277.31048191717969</v>
      </c>
      <c r="J30" s="297">
        <v>302.10042587333282</v>
      </c>
      <c r="K30" s="297">
        <v>265.69366556328748</v>
      </c>
      <c r="L30" s="297">
        <v>218.54702202246469</v>
      </c>
      <c r="M30" s="297">
        <v>210.62879724697601</v>
      </c>
      <c r="N30" s="297">
        <v>195.5722698581875</v>
      </c>
      <c r="O30" s="297">
        <v>201.78927339137371</v>
      </c>
      <c r="P30" s="297">
        <v>175.26517720496571</v>
      </c>
      <c r="Q30" s="297">
        <v>157.75491707530321</v>
      </c>
      <c r="R30" s="297">
        <v>188.7766123800676</v>
      </c>
      <c r="S30" s="297">
        <v>201.3352164345348</v>
      </c>
      <c r="T30" s="297">
        <v>137.50522483656931</v>
      </c>
      <c r="U30" s="297">
        <v>114.92328717007319</v>
      </c>
      <c r="V30" s="297">
        <v>121.0842721834714</v>
      </c>
      <c r="W30" s="297">
        <v>23.338981761468158</v>
      </c>
      <c r="DA30" s="122" t="s">
        <v>1718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1.2967159618553079</v>
      </c>
      <c r="D32" s="297">
        <v>0</v>
      </c>
      <c r="E32" s="297">
        <v>1.176469941944541</v>
      </c>
      <c r="F32" s="297">
        <v>5.3748007271157521</v>
      </c>
      <c r="G32" s="297">
        <v>10.43827173161403</v>
      </c>
      <c r="H32" s="297">
        <v>5.5500137603795734</v>
      </c>
      <c r="I32" s="297">
        <v>25.204081274896559</v>
      </c>
      <c r="J32" s="297">
        <v>21.43653110612826</v>
      </c>
      <c r="K32" s="297">
        <v>22.981466547194479</v>
      </c>
      <c r="L32" s="297">
        <v>25.421932958128089</v>
      </c>
      <c r="M32" s="297">
        <v>0.38017386794321439</v>
      </c>
      <c r="N32" s="297">
        <v>1.4445610406666749</v>
      </c>
      <c r="O32" s="297">
        <v>1.958464033042002</v>
      </c>
      <c r="P32" s="297">
        <v>15.41156629398791</v>
      </c>
      <c r="Q32" s="297">
        <v>25.886338652308002</v>
      </c>
      <c r="R32" s="297">
        <v>34.005295177648073</v>
      </c>
      <c r="S32" s="297">
        <v>55.891743238928782</v>
      </c>
      <c r="T32" s="297">
        <v>62.200456659716387</v>
      </c>
      <c r="U32" s="297">
        <v>90.039681554865993</v>
      </c>
      <c r="V32" s="297">
        <v>94.717461684845219</v>
      </c>
      <c r="W32" s="297">
        <v>106.6793541473636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0.52491453639031094</v>
      </c>
      <c r="C33" s="263">
        <f t="shared" si="1"/>
        <v>0.49908706694879501</v>
      </c>
      <c r="D33" s="263">
        <f t="shared" si="1"/>
        <v>0.53357669303126021</v>
      </c>
      <c r="E33" s="263">
        <f t="shared" si="1"/>
        <v>0.58032994857971454</v>
      </c>
      <c r="F33" s="263">
        <f t="shared" si="1"/>
        <v>0.61031919196280993</v>
      </c>
      <c r="G33" s="263">
        <f t="shared" si="1"/>
        <v>0.55660792436449313</v>
      </c>
      <c r="H33" s="263">
        <f t="shared" si="1"/>
        <v>0.53767210379189512</v>
      </c>
      <c r="I33" s="263">
        <f t="shared" si="1"/>
        <v>0.63428235588861348</v>
      </c>
      <c r="J33" s="263">
        <f t="shared" si="1"/>
        <v>0.66674619251128431</v>
      </c>
      <c r="K33" s="263">
        <f t="shared" si="1"/>
        <v>0.5308280194647601</v>
      </c>
      <c r="L33" s="263">
        <f t="shared" si="1"/>
        <v>0.46810385757128942</v>
      </c>
      <c r="M33" s="263">
        <f t="shared" si="1"/>
        <v>0.38088631573402049</v>
      </c>
      <c r="N33" s="263">
        <f t="shared" si="1"/>
        <v>0.33560398348876719</v>
      </c>
      <c r="O33" s="263">
        <f t="shared" si="1"/>
        <v>0.30907426135329469</v>
      </c>
      <c r="P33" s="263">
        <f t="shared" si="1"/>
        <v>0.2858889213769788</v>
      </c>
      <c r="Q33" s="263">
        <f t="shared" si="1"/>
        <v>0.28132419663182717</v>
      </c>
      <c r="R33" s="263">
        <f t="shared" si="1"/>
        <v>0.34113288314654949</v>
      </c>
      <c r="S33" s="263">
        <f t="shared" si="1"/>
        <v>0.41116841509659968</v>
      </c>
      <c r="T33" s="263">
        <f t="shared" si="1"/>
        <v>0.36860490293594261</v>
      </c>
      <c r="U33" s="263">
        <f t="shared" si="1"/>
        <v>0.41523041864802779</v>
      </c>
      <c r="V33" s="263">
        <f t="shared" si="1"/>
        <v>0.39778176287510159</v>
      </c>
      <c r="W33" s="263">
        <f t="shared" si="1"/>
        <v>0.35045970571744761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0.52491453639031094</v>
      </c>
      <c r="C35" s="264">
        <v>0.49908706694879501</v>
      </c>
      <c r="D35" s="264">
        <v>0.53357669303126021</v>
      </c>
      <c r="E35" s="264">
        <v>0.58032994857971454</v>
      </c>
      <c r="F35" s="264">
        <v>0.61031919196280993</v>
      </c>
      <c r="G35" s="264">
        <v>0.55660792436449313</v>
      </c>
      <c r="H35" s="264">
        <v>0.53767210379189512</v>
      </c>
      <c r="I35" s="264">
        <v>0.63428235588861348</v>
      </c>
      <c r="J35" s="264">
        <v>0.66674619251128431</v>
      </c>
      <c r="K35" s="264">
        <v>0.5308280194647601</v>
      </c>
      <c r="L35" s="264">
        <v>0.46810385757128942</v>
      </c>
      <c r="M35" s="264">
        <v>0.38088631573402049</v>
      </c>
      <c r="N35" s="264">
        <v>0.33560398348876719</v>
      </c>
      <c r="O35" s="264">
        <v>0.30907426135329469</v>
      </c>
      <c r="P35" s="264">
        <v>0.2858889213769788</v>
      </c>
      <c r="Q35" s="264">
        <v>0.28132419663182717</v>
      </c>
      <c r="R35" s="264">
        <v>0.34113288314654949</v>
      </c>
      <c r="S35" s="264">
        <v>0.41116841509659968</v>
      </c>
      <c r="T35" s="264">
        <v>0.36860490293594261</v>
      </c>
      <c r="U35" s="264">
        <v>0.41523041864802779</v>
      </c>
      <c r="V35" s="264">
        <v>0.39778176287510159</v>
      </c>
      <c r="W35" s="264">
        <v>0.35045970571744761</v>
      </c>
      <c r="DA35" s="72" t="s">
        <v>1722</v>
      </c>
    </row>
    <row r="36" spans="1:105" ht="12" customHeight="1" x14ac:dyDescent="0.25">
      <c r="A36" s="64" t="s">
        <v>30</v>
      </c>
      <c r="B36" s="231">
        <v>7.3415101441617406E-2</v>
      </c>
      <c r="C36" s="231">
        <v>7.9760372808624316E-2</v>
      </c>
      <c r="D36" s="231">
        <v>8.2389074227487494E-2</v>
      </c>
      <c r="E36" s="231">
        <v>9.2020741193476571E-2</v>
      </c>
      <c r="F36" s="231">
        <v>9.9383648519010034E-2</v>
      </c>
      <c r="G36" s="231">
        <v>8.6021020408705379E-2</v>
      </c>
      <c r="H36" s="231">
        <v>9.499070429317566E-2</v>
      </c>
      <c r="I36" s="231">
        <v>9.1782544988708872E-2</v>
      </c>
      <c r="J36" s="231">
        <v>8.9843685039119006E-2</v>
      </c>
      <c r="K36" s="231">
        <v>3.8618019398414728E-2</v>
      </c>
      <c r="L36" s="231">
        <v>4.7569784791856508E-2</v>
      </c>
      <c r="M36" s="231">
        <v>2.496254606247536E-2</v>
      </c>
      <c r="N36" s="231">
        <v>4.2073511185794748E-4</v>
      </c>
      <c r="O36" s="231">
        <v>1.097422220279365E-4</v>
      </c>
      <c r="P36" s="231">
        <v>6.8194207585461691E-4</v>
      </c>
      <c r="Q36" s="231">
        <v>2.5906306104037258E-3</v>
      </c>
      <c r="R36" s="231">
        <v>0</v>
      </c>
      <c r="S36" s="231">
        <v>6.0804412736832243E-3</v>
      </c>
      <c r="T36" s="231">
        <v>3.7175520453803949E-2</v>
      </c>
      <c r="U36" s="231">
        <v>6.1658465496134712E-2</v>
      </c>
      <c r="V36" s="231">
        <v>4.4574937761928293E-2</v>
      </c>
      <c r="W36" s="231">
        <v>0.11573693117664099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2.135819179284004E-3</v>
      </c>
      <c r="M38" s="231">
        <v>2.5359700621588811E-3</v>
      </c>
      <c r="N38" s="231">
        <v>2.3952956313650318E-3</v>
      </c>
      <c r="O38" s="231">
        <v>6.2477567854750079E-4</v>
      </c>
      <c r="P38" s="231">
        <v>2.3093211662080019E-4</v>
      </c>
      <c r="Q38" s="231">
        <v>5.3315403092065307E-4</v>
      </c>
      <c r="R38" s="231">
        <v>7.6832956267930213E-4</v>
      </c>
      <c r="S38" s="231">
        <v>5.8350187084476245E-4</v>
      </c>
      <c r="T38" s="231">
        <v>8.0656995510274823E-4</v>
      </c>
      <c r="U38" s="231">
        <v>1.1641529226388691E-3</v>
      </c>
      <c r="V38" s="231">
        <v>1.3778007840795281E-3</v>
      </c>
      <c r="W38" s="231">
        <v>1.4479962490725031E-3</v>
      </c>
      <c r="DA38" s="73" t="s">
        <v>1725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7.4138503041342894E-3</v>
      </c>
      <c r="O39" s="231">
        <v>6.4095827338980522E-4</v>
      </c>
      <c r="P39" s="231">
        <v>2.3713286936621601E-4</v>
      </c>
      <c r="Q39" s="231">
        <v>1.0896109079709981E-3</v>
      </c>
      <c r="R39" s="231">
        <v>1.578158535454657E-3</v>
      </c>
      <c r="S39" s="231">
        <v>2.5764547305399399E-3</v>
      </c>
      <c r="T39" s="231">
        <v>2.846192474708081E-3</v>
      </c>
      <c r="U39" s="231">
        <v>4.9917247268390294E-3</v>
      </c>
      <c r="V39" s="231">
        <v>4.250930633157431E-3</v>
      </c>
      <c r="W39" s="231">
        <v>1.095886227022287E-2</v>
      </c>
      <c r="DA39" s="73" t="s">
        <v>1726</v>
      </c>
    </row>
    <row r="40" spans="1:105" ht="12" customHeight="1" x14ac:dyDescent="0.25">
      <c r="A40" s="64" t="s">
        <v>70</v>
      </c>
      <c r="B40" s="231">
        <v>0.12809567210025469</v>
      </c>
      <c r="C40" s="231">
        <v>0.1022529885666516</v>
      </c>
      <c r="D40" s="231">
        <v>0.1093717275596373</v>
      </c>
      <c r="E40" s="231">
        <v>0.1331620950761763</v>
      </c>
      <c r="F40" s="231">
        <v>0.13941597740505501</v>
      </c>
      <c r="G40" s="231">
        <v>7.194517122236016E-2</v>
      </c>
      <c r="H40" s="231">
        <v>6.9343514535689835E-2</v>
      </c>
      <c r="I40" s="231">
        <v>9.3458473012943855E-2</v>
      </c>
      <c r="J40" s="231">
        <v>9.6656312099120262E-2</v>
      </c>
      <c r="K40" s="231">
        <v>6.3711397652677096E-2</v>
      </c>
      <c r="L40" s="231">
        <v>5.6259833580313827E-2</v>
      </c>
      <c r="M40" s="231">
        <v>4.0173950676654427E-2</v>
      </c>
      <c r="N40" s="231">
        <v>3.2929664727186683E-2</v>
      </c>
      <c r="O40" s="231">
        <v>5.2632407906446962E-3</v>
      </c>
      <c r="P40" s="231">
        <v>1.705465937529768E-3</v>
      </c>
      <c r="Q40" s="231">
        <v>4.5205684238485864E-3</v>
      </c>
      <c r="R40" s="231">
        <v>8.0972382318284866E-3</v>
      </c>
      <c r="S40" s="231">
        <v>2.0109909380458282E-2</v>
      </c>
      <c r="T40" s="231">
        <v>3.1340952769159248E-2</v>
      </c>
      <c r="U40" s="231">
        <v>4.3176687082979552E-2</v>
      </c>
      <c r="V40" s="231">
        <v>2.7250046437506229E-2</v>
      </c>
      <c r="W40" s="231">
        <v>2.932154612974364E-2</v>
      </c>
      <c r="DA40" s="73" t="s">
        <v>1727</v>
      </c>
    </row>
    <row r="41" spans="1:105" ht="12" customHeight="1" x14ac:dyDescent="0.25">
      <c r="A41" s="64" t="s">
        <v>34</v>
      </c>
      <c r="B41" s="231">
        <v>0.32340376284843891</v>
      </c>
      <c r="C41" s="231">
        <v>0.31514890874976692</v>
      </c>
      <c r="D41" s="231">
        <v>0.34181589124413547</v>
      </c>
      <c r="E41" s="231">
        <v>0.35340080419470937</v>
      </c>
      <c r="F41" s="231">
        <v>0.36354141224703002</v>
      </c>
      <c r="G41" s="231">
        <v>0.38314755138184908</v>
      </c>
      <c r="H41" s="231">
        <v>0.36509965147782208</v>
      </c>
      <c r="I41" s="231">
        <v>0.41162933941498869</v>
      </c>
      <c r="J41" s="231">
        <v>0.4484266078927574</v>
      </c>
      <c r="K41" s="231">
        <v>0.39438577036992828</v>
      </c>
      <c r="L41" s="231">
        <v>0.32440305063220543</v>
      </c>
      <c r="M41" s="231">
        <v>0.31264953301851761</v>
      </c>
      <c r="N41" s="231">
        <v>0.29030018516811201</v>
      </c>
      <c r="O41" s="231">
        <v>0.2995284734023459</v>
      </c>
      <c r="P41" s="231">
        <v>0.26015709401448889</v>
      </c>
      <c r="Q41" s="231">
        <v>0.23416551677468511</v>
      </c>
      <c r="R41" s="231">
        <v>0.28021296459401018</v>
      </c>
      <c r="S41" s="231">
        <v>0.29885448818581828</v>
      </c>
      <c r="T41" s="231">
        <v>0.20410762865606641</v>
      </c>
      <c r="U41" s="231">
        <v>0.1705878423857935</v>
      </c>
      <c r="V41" s="231">
        <v>0.1797329788179898</v>
      </c>
      <c r="W41" s="231">
        <v>3.4643514297309531E-2</v>
      </c>
      <c r="DA41" s="73" t="s">
        <v>1728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1.9247968237521729E-3</v>
      </c>
      <c r="D44" s="231">
        <v>0</v>
      </c>
      <c r="E44" s="231">
        <v>1.7463081153522759E-3</v>
      </c>
      <c r="F44" s="231">
        <v>7.9781537917149904E-3</v>
      </c>
      <c r="G44" s="231">
        <v>1.5494181351578569E-2</v>
      </c>
      <c r="H44" s="231">
        <v>8.2382334852075072E-3</v>
      </c>
      <c r="I44" s="231">
        <v>3.7411998471972033E-2</v>
      </c>
      <c r="J44" s="231">
        <v>3.1819587480287667E-2</v>
      </c>
      <c r="K44" s="231">
        <v>3.4112832043739931E-2</v>
      </c>
      <c r="L44" s="231">
        <v>3.7735369387629739E-2</v>
      </c>
      <c r="M44" s="231">
        <v>5.643159142143182E-4</v>
      </c>
      <c r="N44" s="231">
        <v>2.144252546111257E-3</v>
      </c>
      <c r="O44" s="231">
        <v>2.907070986338908E-3</v>
      </c>
      <c r="P44" s="231">
        <v>2.2876354363118419E-2</v>
      </c>
      <c r="Q44" s="231">
        <v>3.8424715883998123E-2</v>
      </c>
      <c r="R44" s="231">
        <v>5.0476192222576842E-2</v>
      </c>
      <c r="S44" s="231">
        <v>8.2963619655255214E-2</v>
      </c>
      <c r="T44" s="231">
        <v>9.2328038627102191E-2</v>
      </c>
      <c r="U44" s="231">
        <v>0.13365154603364221</v>
      </c>
      <c r="V44" s="231">
        <v>0.14059506844044031</v>
      </c>
      <c r="W44" s="231">
        <v>0.15835085559445811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768.11990000000003</v>
      </c>
      <c r="C46" s="281">
        <v>751.86209999999994</v>
      </c>
      <c r="D46" s="281">
        <v>776.12200000000007</v>
      </c>
      <c r="E46" s="281">
        <v>760.70850000000007</v>
      </c>
      <c r="F46" s="281">
        <v>817.87990000000002</v>
      </c>
      <c r="G46" s="281">
        <v>800.24210000000005</v>
      </c>
      <c r="H46" s="281">
        <v>830.19659999999999</v>
      </c>
      <c r="I46" s="281">
        <v>822.22990000000004</v>
      </c>
      <c r="J46" s="281">
        <v>828.5933</v>
      </c>
      <c r="K46" s="281">
        <v>681.65530000000001</v>
      </c>
      <c r="L46" s="281">
        <v>562.24600000000009</v>
      </c>
      <c r="M46" s="281">
        <v>553.19360000000006</v>
      </c>
      <c r="N46" s="281">
        <v>507.92540000000002</v>
      </c>
      <c r="O46" s="281">
        <v>755.01919999999996</v>
      </c>
      <c r="P46" s="281">
        <v>976.21079999999995</v>
      </c>
      <c r="Q46" s="281">
        <v>879.48699999999997</v>
      </c>
      <c r="R46" s="281">
        <v>885.63099999999997</v>
      </c>
      <c r="S46" s="281">
        <v>926.05560000000003</v>
      </c>
      <c r="T46" s="281">
        <v>853.49825750000002</v>
      </c>
      <c r="U46" s="281">
        <v>793.14609250000001</v>
      </c>
      <c r="V46" s="281">
        <v>885.42633499999999</v>
      </c>
      <c r="W46" s="281">
        <v>882.80024749999995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349.8266011298457</v>
      </c>
      <c r="C48" s="225">
        <f t="shared" si="2"/>
        <v>306.89455611309421</v>
      </c>
      <c r="D48" s="225">
        <f t="shared" si="2"/>
        <v>301.08876253722292</v>
      </c>
      <c r="E48" s="225">
        <f t="shared" si="2"/>
        <v>298.68714037462962</v>
      </c>
      <c r="F48" s="225">
        <f t="shared" si="2"/>
        <v>350.70785066559517</v>
      </c>
      <c r="G48" s="225">
        <f t="shared" si="2"/>
        <v>317.30403413179761</v>
      </c>
      <c r="H48" s="225">
        <f t="shared" si="2"/>
        <v>317.10829183061185</v>
      </c>
      <c r="I48" s="225">
        <f t="shared" si="2"/>
        <v>230.97099933176872</v>
      </c>
      <c r="J48" s="225">
        <f t="shared" si="2"/>
        <v>214.4251220613136</v>
      </c>
      <c r="K48" s="225">
        <f t="shared" si="2"/>
        <v>211.61103764487927</v>
      </c>
      <c r="L48" s="225">
        <f t="shared" si="2"/>
        <v>161.70916034185163</v>
      </c>
      <c r="M48" s="225">
        <f t="shared" si="2"/>
        <v>70.369131287870388</v>
      </c>
      <c r="N48" s="225">
        <f t="shared" si="2"/>
        <v>69.339254740440367</v>
      </c>
      <c r="O48" s="225">
        <f t="shared" si="2"/>
        <v>190.84124849413985</v>
      </c>
      <c r="P48" s="225">
        <f t="shared" si="2"/>
        <v>343.67649058732729</v>
      </c>
      <c r="Q48" s="225">
        <f t="shared" si="2"/>
        <v>264.71048110468968</v>
      </c>
      <c r="R48" s="225">
        <f t="shared" si="2"/>
        <v>199.01777540102643</v>
      </c>
      <c r="S48" s="225">
        <f t="shared" si="2"/>
        <v>133.54431317349957</v>
      </c>
      <c r="T48" s="225">
        <f t="shared" si="2"/>
        <v>115.91636396567512</v>
      </c>
      <c r="U48" s="225">
        <f t="shared" si="2"/>
        <v>72.126831131214729</v>
      </c>
      <c r="V48" s="225">
        <f t="shared" si="2"/>
        <v>140.12765655363779</v>
      </c>
      <c r="W48" s="225">
        <f t="shared" si="2"/>
        <v>129.70007694925908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7.8121597718227645E-2</v>
      </c>
      <c r="O53" s="262">
        <v>6.315470337638189E-2</v>
      </c>
      <c r="P53" s="262">
        <v>8.202259560352726E-2</v>
      </c>
      <c r="Q53" s="262">
        <v>0.18764646567776069</v>
      </c>
      <c r="R53" s="262">
        <v>0.13739571402003459</v>
      </c>
      <c r="S53" s="262">
        <v>8.5447683763443361E-2</v>
      </c>
      <c r="T53" s="262">
        <v>7.8083548949820017E-2</v>
      </c>
      <c r="U53" s="262">
        <v>4.8403628841638027E-2</v>
      </c>
      <c r="V53" s="262">
        <v>0.13340338620319009</v>
      </c>
      <c r="W53" s="262">
        <v>0.28451915365947761</v>
      </c>
      <c r="DA53" s="68" t="s">
        <v>1738</v>
      </c>
    </row>
    <row r="54" spans="1:105" ht="12" customHeight="1" x14ac:dyDescent="0.25">
      <c r="A54" s="37" t="s">
        <v>160</v>
      </c>
      <c r="B54" s="228">
        <v>0</v>
      </c>
      <c r="C54" s="228">
        <v>0</v>
      </c>
      <c r="D54" s="228">
        <v>0</v>
      </c>
      <c r="E54" s="228">
        <v>0</v>
      </c>
      <c r="F54" s="228">
        <v>0</v>
      </c>
      <c r="G54" s="228">
        <v>0</v>
      </c>
      <c r="H54" s="228">
        <v>0</v>
      </c>
      <c r="I54" s="228">
        <v>0</v>
      </c>
      <c r="J54" s="228">
        <v>0</v>
      </c>
      <c r="K54" s="228">
        <v>0</v>
      </c>
      <c r="L54" s="228">
        <v>0</v>
      </c>
      <c r="M54" s="228">
        <v>0</v>
      </c>
      <c r="N54" s="228">
        <v>7.8121597718227645E-2</v>
      </c>
      <c r="O54" s="228">
        <v>6.315470337638189E-2</v>
      </c>
      <c r="P54" s="228">
        <v>8.202259560352726E-2</v>
      </c>
      <c r="Q54" s="228">
        <v>0.18764646567776069</v>
      </c>
      <c r="R54" s="228">
        <v>0.13739571402003459</v>
      </c>
      <c r="S54" s="228">
        <v>8.5447683763443361E-2</v>
      </c>
      <c r="T54" s="228">
        <v>7.8083548949820017E-2</v>
      </c>
      <c r="U54" s="228">
        <v>4.8403628841638027E-2</v>
      </c>
      <c r="V54" s="228">
        <v>0.13340338620319009</v>
      </c>
      <c r="W54" s="228">
        <v>0.28451915365947761</v>
      </c>
      <c r="DA54" s="69" t="s">
        <v>1739</v>
      </c>
    </row>
    <row r="55" spans="1:105" ht="12" customHeight="1" x14ac:dyDescent="0.25">
      <c r="A55" s="37" t="s">
        <v>162</v>
      </c>
      <c r="B55" s="228">
        <v>0</v>
      </c>
      <c r="C55" s="228">
        <v>0</v>
      </c>
      <c r="D55" s="228">
        <v>0</v>
      </c>
      <c r="E55" s="228">
        <v>0</v>
      </c>
      <c r="F55" s="228">
        <v>0</v>
      </c>
      <c r="G55" s="228">
        <v>0</v>
      </c>
      <c r="H55" s="228">
        <v>0</v>
      </c>
      <c r="I55" s="228">
        <v>0</v>
      </c>
      <c r="J55" s="228">
        <v>0</v>
      </c>
      <c r="K55" s="228">
        <v>0</v>
      </c>
      <c r="L55" s="228">
        <v>0</v>
      </c>
      <c r="M55" s="228">
        <v>0</v>
      </c>
      <c r="N55" s="228">
        <v>0</v>
      </c>
      <c r="O55" s="228">
        <v>0</v>
      </c>
      <c r="P55" s="228">
        <v>0</v>
      </c>
      <c r="Q55" s="228">
        <v>0</v>
      </c>
      <c r="R55" s="228">
        <v>0</v>
      </c>
      <c r="S55" s="228">
        <v>0</v>
      </c>
      <c r="T55" s="228">
        <v>0</v>
      </c>
      <c r="U55" s="228">
        <v>0</v>
      </c>
      <c r="V55" s="228">
        <v>0</v>
      </c>
      <c r="W55" s="228">
        <v>0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52.873704190067485</v>
      </c>
      <c r="C60" s="263">
        <f t="shared" si="3"/>
        <v>45.79408712460318</v>
      </c>
      <c r="D60" s="263">
        <f t="shared" si="3"/>
        <v>43.575161217756971</v>
      </c>
      <c r="E60" s="263">
        <f t="shared" si="3"/>
        <v>40.804171120730295</v>
      </c>
      <c r="F60" s="263">
        <f t="shared" si="3"/>
        <v>48.18587484965385</v>
      </c>
      <c r="G60" s="263">
        <f t="shared" si="3"/>
        <v>42.541608155587525</v>
      </c>
      <c r="H60" s="263">
        <f t="shared" si="3"/>
        <v>41.013138905234314</v>
      </c>
      <c r="I60" s="263">
        <f t="shared" si="3"/>
        <v>25.584103104897242</v>
      </c>
      <c r="J60" s="263">
        <f t="shared" si="3"/>
        <v>24.252826884639717</v>
      </c>
      <c r="K60" s="263">
        <f t="shared" si="3"/>
        <v>27.217484213628975</v>
      </c>
      <c r="L60" s="263">
        <f t="shared" si="3"/>
        <v>22.45885830122873</v>
      </c>
      <c r="M60" s="263">
        <f t="shared" si="3"/>
        <v>8.8208167948639424</v>
      </c>
      <c r="N60" s="263">
        <f t="shared" si="3"/>
        <v>7.7759115611888632</v>
      </c>
      <c r="O60" s="263">
        <f t="shared" si="3"/>
        <v>20.795915216761014</v>
      </c>
      <c r="P60" s="263">
        <f t="shared" si="3"/>
        <v>32.367963809679438</v>
      </c>
      <c r="Q60" s="263">
        <f t="shared" si="3"/>
        <v>30.997000790871276</v>
      </c>
      <c r="R60" s="263">
        <f t="shared" si="3"/>
        <v>23.44979409834616</v>
      </c>
      <c r="S60" s="263">
        <f t="shared" si="3"/>
        <v>18.770616982632433</v>
      </c>
      <c r="T60" s="263">
        <f t="shared" si="3"/>
        <v>18.811798252415294</v>
      </c>
      <c r="U60" s="263">
        <f t="shared" si="3"/>
        <v>9.7580194204485213</v>
      </c>
      <c r="V60" s="263">
        <f t="shared" si="3"/>
        <v>24.324136806906349</v>
      </c>
      <c r="W60" s="263">
        <f t="shared" si="3"/>
        <v>23.917730152067449</v>
      </c>
      <c r="DA60" s="70"/>
    </row>
    <row r="61" spans="1:105" ht="12" customHeight="1" x14ac:dyDescent="0.25">
      <c r="A61" s="60" t="s">
        <v>1501</v>
      </c>
      <c r="B61" s="264">
        <v>43.03297474462375</v>
      </c>
      <c r="C61" s="264">
        <v>37.309557175272218</v>
      </c>
      <c r="D61" s="264">
        <v>35.530421167266859</v>
      </c>
      <c r="E61" s="264">
        <v>33.433301934095212</v>
      </c>
      <c r="F61" s="264">
        <v>39.369439516741018</v>
      </c>
      <c r="G61" s="264">
        <v>34.478154675778462</v>
      </c>
      <c r="H61" s="264">
        <v>33.361437908320298</v>
      </c>
      <c r="I61" s="264">
        <v>20.723032702791521</v>
      </c>
      <c r="J61" s="264">
        <v>19.846753745612912</v>
      </c>
      <c r="K61" s="264">
        <v>21.97211349220234</v>
      </c>
      <c r="L61" s="264">
        <v>18.275168979910561</v>
      </c>
      <c r="M61" s="264">
        <v>7.21473521287359</v>
      </c>
      <c r="N61" s="264">
        <v>6.194679965160395</v>
      </c>
      <c r="O61" s="264">
        <v>14.54498492375861</v>
      </c>
      <c r="P61" s="264">
        <v>20.415595955526729</v>
      </c>
      <c r="Q61" s="264">
        <v>22.239765212960641</v>
      </c>
      <c r="R61" s="264">
        <v>17.055352243950821</v>
      </c>
      <c r="S61" s="264">
        <v>14.911340882228449</v>
      </c>
      <c r="T61" s="264">
        <v>15.7747531536204</v>
      </c>
      <c r="U61" s="264">
        <v>8.2501427701103687</v>
      </c>
      <c r="V61" s="264">
        <v>20.71040026984705</v>
      </c>
      <c r="W61" s="264">
        <v>20.615780111495919</v>
      </c>
      <c r="DA61" s="72" t="s">
        <v>1745</v>
      </c>
    </row>
    <row r="62" spans="1:105" ht="12" customHeight="1" x14ac:dyDescent="0.25">
      <c r="A62" s="59" t="s">
        <v>30</v>
      </c>
      <c r="B62" s="232">
        <v>15.677922081692801</v>
      </c>
      <c r="C62" s="232">
        <v>16.34948207724613</v>
      </c>
      <c r="D62" s="232">
        <v>15.26546864428259</v>
      </c>
      <c r="E62" s="232">
        <v>13.662485451762439</v>
      </c>
      <c r="F62" s="232">
        <v>16.38477666864684</v>
      </c>
      <c r="G62" s="232">
        <v>18.775194973025979</v>
      </c>
      <c r="H62" s="232">
        <v>19.284032903972101</v>
      </c>
      <c r="I62" s="232">
        <v>10.26777277443745</v>
      </c>
      <c r="J62" s="232">
        <v>9.5608875063312304</v>
      </c>
      <c r="K62" s="232">
        <v>8.2920388830358007</v>
      </c>
      <c r="L62" s="232">
        <v>8.204051014152828</v>
      </c>
      <c r="M62" s="232">
        <v>2.6613210452155469</v>
      </c>
      <c r="N62" s="232">
        <v>6.0388016632074597E-2</v>
      </c>
      <c r="O62" s="232">
        <v>0.240437869757849</v>
      </c>
      <c r="P62" s="232">
        <v>4.8756384279542662</v>
      </c>
      <c r="Q62" s="232">
        <v>6.5966629477804126</v>
      </c>
      <c r="R62" s="232">
        <v>0</v>
      </c>
      <c r="S62" s="232">
        <v>3.0891510523860202</v>
      </c>
      <c r="T62" s="232">
        <v>8.1258260976688366</v>
      </c>
      <c r="U62" s="232">
        <v>4.5831734535787083</v>
      </c>
      <c r="V62" s="232">
        <v>11.91892210338775</v>
      </c>
      <c r="W62" s="232">
        <v>15.15258651312544</v>
      </c>
      <c r="DA62" s="71" t="s">
        <v>1746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0.3683508256453506</v>
      </c>
      <c r="M63" s="297">
        <v>0.27036627111548572</v>
      </c>
      <c r="N63" s="297">
        <v>0.34379624697081212</v>
      </c>
      <c r="O63" s="297">
        <v>1.368841731564675</v>
      </c>
      <c r="P63" s="297">
        <v>1.6510808496955509</v>
      </c>
      <c r="Q63" s="297">
        <v>1.357598967259152</v>
      </c>
      <c r="R63" s="297">
        <v>1.2547371423685421</v>
      </c>
      <c r="S63" s="297">
        <v>0.29644648098006071</v>
      </c>
      <c r="T63" s="297">
        <v>0.17630007894345051</v>
      </c>
      <c r="U63" s="297">
        <v>8.6533369392383069E-2</v>
      </c>
      <c r="V63" s="297">
        <v>0.36841106334547719</v>
      </c>
      <c r="W63" s="297">
        <v>0.18957551588494631</v>
      </c>
      <c r="DA63" s="122" t="s">
        <v>1747</v>
      </c>
    </row>
    <row r="64" spans="1:105" ht="12" customHeight="1" x14ac:dyDescent="0.25">
      <c r="A64" s="59" t="s">
        <v>160</v>
      </c>
      <c r="B64" s="297">
        <v>0</v>
      </c>
      <c r="C64" s="297">
        <v>0</v>
      </c>
      <c r="D64" s="297">
        <v>0</v>
      </c>
      <c r="E64" s="297">
        <v>0</v>
      </c>
      <c r="F64" s="297">
        <v>0</v>
      </c>
      <c r="G64" s="297">
        <v>0</v>
      </c>
      <c r="H64" s="297">
        <v>0</v>
      </c>
      <c r="I64" s="297">
        <v>0</v>
      </c>
      <c r="J64" s="297">
        <v>0</v>
      </c>
      <c r="K64" s="297">
        <v>0</v>
      </c>
      <c r="L64" s="297">
        <v>0</v>
      </c>
      <c r="M64" s="297">
        <v>0</v>
      </c>
      <c r="N64" s="297">
        <v>1.064108278238808</v>
      </c>
      <c r="O64" s="297">
        <v>1.404296714698219</v>
      </c>
      <c r="P64" s="297">
        <v>1.6954139821392471</v>
      </c>
      <c r="Q64" s="297">
        <v>2.7745352329445012</v>
      </c>
      <c r="R64" s="297">
        <v>2.5772457903034209</v>
      </c>
      <c r="S64" s="297">
        <v>1.3089605645432381</v>
      </c>
      <c r="T64" s="297">
        <v>0.62212081519372653</v>
      </c>
      <c r="U64" s="297">
        <v>0.37104297149683768</v>
      </c>
      <c r="V64" s="297">
        <v>1.136659154839758</v>
      </c>
      <c r="W64" s="297">
        <v>1.434763363316937</v>
      </c>
      <c r="DA64" s="122" t="s">
        <v>1748</v>
      </c>
    </row>
    <row r="65" spans="1:105" ht="12" customHeight="1" x14ac:dyDescent="0.25">
      <c r="A65" s="59" t="s">
        <v>70</v>
      </c>
      <c r="B65" s="297">
        <v>27.355052662930959</v>
      </c>
      <c r="C65" s="297">
        <v>20.960075098026088</v>
      </c>
      <c r="D65" s="297">
        <v>20.26495252298426</v>
      </c>
      <c r="E65" s="297">
        <v>19.770816482332769</v>
      </c>
      <c r="F65" s="297">
        <v>22.984662848094182</v>
      </c>
      <c r="G65" s="297">
        <v>15.70295970275248</v>
      </c>
      <c r="H65" s="297">
        <v>14.077405004348201</v>
      </c>
      <c r="I65" s="297">
        <v>10.455259928354071</v>
      </c>
      <c r="J65" s="297">
        <v>10.285866239281679</v>
      </c>
      <c r="K65" s="297">
        <v>13.680074609166541</v>
      </c>
      <c r="L65" s="297">
        <v>9.7027671401123801</v>
      </c>
      <c r="M65" s="297">
        <v>4.2830478965425574</v>
      </c>
      <c r="N65" s="297">
        <v>4.7263874233187</v>
      </c>
      <c r="O65" s="297">
        <v>11.53140860773787</v>
      </c>
      <c r="P65" s="297">
        <v>12.19346269573767</v>
      </c>
      <c r="Q65" s="297">
        <v>11.510968064976581</v>
      </c>
      <c r="R65" s="297">
        <v>13.22336931127885</v>
      </c>
      <c r="S65" s="297">
        <v>10.216782784319131</v>
      </c>
      <c r="T65" s="297">
        <v>6.8505061618143817</v>
      </c>
      <c r="U65" s="297">
        <v>3.20939297564244</v>
      </c>
      <c r="V65" s="297">
        <v>7.2864079482740607</v>
      </c>
      <c r="W65" s="297">
        <v>3.838854719168594</v>
      </c>
      <c r="DA65" s="122" t="s">
        <v>1749</v>
      </c>
    </row>
    <row r="66" spans="1:105" ht="12" customHeight="1" x14ac:dyDescent="0.25">
      <c r="A66" s="59" t="s">
        <v>162</v>
      </c>
      <c r="B66" s="297">
        <v>0</v>
      </c>
      <c r="C66" s="297">
        <v>0</v>
      </c>
      <c r="D66" s="297">
        <v>0</v>
      </c>
      <c r="E66" s="297">
        <v>0</v>
      </c>
      <c r="F66" s="297">
        <v>0</v>
      </c>
      <c r="G66" s="297">
        <v>0</v>
      </c>
      <c r="H66" s="297">
        <v>0</v>
      </c>
      <c r="I66" s="297">
        <v>0</v>
      </c>
      <c r="J66" s="297">
        <v>0</v>
      </c>
      <c r="K66" s="297">
        <v>0</v>
      </c>
      <c r="L66" s="297">
        <v>0</v>
      </c>
      <c r="M66" s="297">
        <v>0</v>
      </c>
      <c r="N66" s="297">
        <v>0</v>
      </c>
      <c r="O66" s="297">
        <v>0</v>
      </c>
      <c r="P66" s="297">
        <v>0</v>
      </c>
      <c r="Q66" s="297">
        <v>0</v>
      </c>
      <c r="R66" s="297">
        <v>0</v>
      </c>
      <c r="S66" s="297">
        <v>0</v>
      </c>
      <c r="T66" s="297">
        <v>0</v>
      </c>
      <c r="U66" s="297">
        <v>0</v>
      </c>
      <c r="V66" s="297">
        <v>0</v>
      </c>
      <c r="W66" s="297">
        <v>0</v>
      </c>
      <c r="DA66" s="122" t="s">
        <v>1750</v>
      </c>
    </row>
    <row r="67" spans="1:105" ht="12" customHeight="1" x14ac:dyDescent="0.25">
      <c r="A67" s="60" t="s">
        <v>1508</v>
      </c>
      <c r="B67" s="264">
        <v>9.8407294454437348</v>
      </c>
      <c r="C67" s="264">
        <v>8.4845299493309625</v>
      </c>
      <c r="D67" s="264">
        <v>8.0447400504901108</v>
      </c>
      <c r="E67" s="264">
        <v>7.3708691866350824</v>
      </c>
      <c r="F67" s="264">
        <v>8.8164353329128335</v>
      </c>
      <c r="G67" s="264">
        <v>8.0634534798090662</v>
      </c>
      <c r="H67" s="264">
        <v>7.6517009969140144</v>
      </c>
      <c r="I67" s="264">
        <v>4.8610704021057209</v>
      </c>
      <c r="J67" s="264">
        <v>4.4060731390268062</v>
      </c>
      <c r="K67" s="264">
        <v>5.2453707214266361</v>
      </c>
      <c r="L67" s="264">
        <v>4.1836893213181678</v>
      </c>
      <c r="M67" s="264">
        <v>1.6060815819903529</v>
      </c>
      <c r="N67" s="264">
        <v>1.581231596028468</v>
      </c>
      <c r="O67" s="264">
        <v>6.250930293002404</v>
      </c>
      <c r="P67" s="264">
        <v>11.95236785415271</v>
      </c>
      <c r="Q67" s="264">
        <v>8.7572355779106363</v>
      </c>
      <c r="R67" s="264">
        <v>6.3944418543953407</v>
      </c>
      <c r="S67" s="264">
        <v>3.8592761004039828</v>
      </c>
      <c r="T67" s="264">
        <v>3.037045098794894</v>
      </c>
      <c r="U67" s="264">
        <v>1.507876650338152</v>
      </c>
      <c r="V67" s="264">
        <v>3.6137365370593</v>
      </c>
      <c r="W67" s="264">
        <v>3.301950040571529</v>
      </c>
      <c r="DA67" s="72" t="s">
        <v>1751</v>
      </c>
    </row>
    <row r="68" spans="1:105" ht="12" customHeight="1" x14ac:dyDescent="0.25">
      <c r="A68" s="147" t="s">
        <v>30</v>
      </c>
      <c r="B68" s="231">
        <v>1.376334813405824</v>
      </c>
      <c r="C68" s="231">
        <v>1.3559342982013329</v>
      </c>
      <c r="D68" s="231">
        <v>1.242180728313484</v>
      </c>
      <c r="E68" s="231">
        <v>1.1687710542154619</v>
      </c>
      <c r="F68" s="231">
        <v>1.4356578030896701</v>
      </c>
      <c r="G68" s="231">
        <v>1.2461671240905341</v>
      </c>
      <c r="H68" s="231">
        <v>1.351828487309765</v>
      </c>
      <c r="I68" s="231">
        <v>0.70341135731182158</v>
      </c>
      <c r="J68" s="231">
        <v>0.59371594739980016</v>
      </c>
      <c r="K68" s="231">
        <v>0.38160349650755038</v>
      </c>
      <c r="L68" s="231">
        <v>0.42515607900279762</v>
      </c>
      <c r="M68" s="231">
        <v>0.10525945358069611</v>
      </c>
      <c r="N68" s="231">
        <v>1.9823353868224452E-3</v>
      </c>
      <c r="O68" s="231">
        <v>2.2195021257745079E-3</v>
      </c>
      <c r="P68" s="231">
        <v>2.8510452614185271E-2</v>
      </c>
      <c r="Q68" s="231">
        <v>8.0642770235445943E-2</v>
      </c>
      <c r="R68" s="231">
        <v>0</v>
      </c>
      <c r="S68" s="231">
        <v>5.7071751685796472E-2</v>
      </c>
      <c r="T68" s="231">
        <v>0.30630013678628532</v>
      </c>
      <c r="U68" s="231">
        <v>0.2239078743797705</v>
      </c>
      <c r="V68" s="231">
        <v>0.40495089584587679</v>
      </c>
      <c r="W68" s="231">
        <v>1.090446514562911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1.9088934534738759E-2</v>
      </c>
      <c r="M70" s="231">
        <v>1.0693413338998869E-2</v>
      </c>
      <c r="N70" s="231">
        <v>1.1285673950500411E-2</v>
      </c>
      <c r="O70" s="231">
        <v>1.263589274067539E-2</v>
      </c>
      <c r="P70" s="231">
        <v>9.6547484033152244E-3</v>
      </c>
      <c r="Q70" s="231">
        <v>1.6596352194315999E-2</v>
      </c>
      <c r="R70" s="231">
        <v>1.4402125846821909E-2</v>
      </c>
      <c r="S70" s="231">
        <v>5.4768186028178864E-3</v>
      </c>
      <c r="T70" s="231">
        <v>6.6455690346737366E-3</v>
      </c>
      <c r="U70" s="231">
        <v>4.227529898184171E-3</v>
      </c>
      <c r="V70" s="231">
        <v>1.2516936418174829E-2</v>
      </c>
      <c r="W70" s="231">
        <v>1.3642684723439061E-2</v>
      </c>
      <c r="DA70" s="73" t="s">
        <v>1754</v>
      </c>
    </row>
    <row r="71" spans="1:105" ht="12" customHeight="1" x14ac:dyDescent="0.25">
      <c r="A71" s="147" t="s">
        <v>160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3.493109416418707E-2</v>
      </c>
      <c r="O71" s="231">
        <v>1.2963180661307239E-2</v>
      </c>
      <c r="P71" s="231">
        <v>9.9139878219988466E-3</v>
      </c>
      <c r="Q71" s="231">
        <v>3.3918089960284697E-2</v>
      </c>
      <c r="R71" s="231">
        <v>2.958214669574161E-2</v>
      </c>
      <c r="S71" s="231">
        <v>2.4182913376285271E-2</v>
      </c>
      <c r="T71" s="231">
        <v>2.3450623789020169E-2</v>
      </c>
      <c r="U71" s="231">
        <v>1.812705626197483E-2</v>
      </c>
      <c r="V71" s="231">
        <v>3.8618520956097788E-2</v>
      </c>
      <c r="W71" s="231">
        <v>0.103251857852538</v>
      </c>
      <c r="DA71" s="73" t="s">
        <v>1755</v>
      </c>
    </row>
    <row r="72" spans="1:105" ht="12" customHeight="1" x14ac:dyDescent="0.25">
      <c r="A72" s="147" t="s">
        <v>70</v>
      </c>
      <c r="B72" s="231">
        <v>2.4014477879377498</v>
      </c>
      <c r="C72" s="231">
        <v>1.7383110109550519</v>
      </c>
      <c r="D72" s="231">
        <v>1.6489984075049531</v>
      </c>
      <c r="E72" s="231">
        <v>1.69131437353338</v>
      </c>
      <c r="F72" s="231">
        <v>2.013949365107631</v>
      </c>
      <c r="G72" s="231">
        <v>1.0422534711678031</v>
      </c>
      <c r="H72" s="231">
        <v>0.98683907080220301</v>
      </c>
      <c r="I72" s="231">
        <v>0.71625548585967425</v>
      </c>
      <c r="J72" s="231">
        <v>0.63873597665894077</v>
      </c>
      <c r="K72" s="231">
        <v>0.62956341341116384</v>
      </c>
      <c r="L72" s="231">
        <v>0.50282359600775162</v>
      </c>
      <c r="M72" s="231">
        <v>0.16940131370490299</v>
      </c>
      <c r="N72" s="231">
        <v>0.15515139532005751</v>
      </c>
      <c r="O72" s="231">
        <v>0.1064473992546391</v>
      </c>
      <c r="P72" s="231">
        <v>7.1301665520658614E-2</v>
      </c>
      <c r="Q72" s="231">
        <v>0.1407190817841921</v>
      </c>
      <c r="R72" s="231">
        <v>0.151780498487948</v>
      </c>
      <c r="S72" s="231">
        <v>0.18875402342142189</v>
      </c>
      <c r="T72" s="231">
        <v>0.25822740349082862</v>
      </c>
      <c r="U72" s="231">
        <v>0.15679274775523719</v>
      </c>
      <c r="V72" s="231">
        <v>0.2475590829906866</v>
      </c>
      <c r="W72" s="231">
        <v>0.27626080503184902</v>
      </c>
      <c r="DA72" s="73" t="s">
        <v>1756</v>
      </c>
    </row>
    <row r="73" spans="1:105" ht="12" customHeight="1" x14ac:dyDescent="0.25">
      <c r="A73" s="147" t="s">
        <v>34</v>
      </c>
      <c r="B73" s="231">
        <v>6.0629468441001606</v>
      </c>
      <c r="C73" s="231">
        <v>5.3575629020671514</v>
      </c>
      <c r="D73" s="231">
        <v>5.153560914671675</v>
      </c>
      <c r="E73" s="231">
        <v>4.4886036030812129</v>
      </c>
      <c r="F73" s="231">
        <v>5.2515788363198839</v>
      </c>
      <c r="G73" s="231">
        <v>5.550572173397855</v>
      </c>
      <c r="H73" s="231">
        <v>5.195793770002024</v>
      </c>
      <c r="I73" s="231">
        <v>3.1546821063077468</v>
      </c>
      <c r="J73" s="231">
        <v>2.963347153763829</v>
      </c>
      <c r="K73" s="231">
        <v>3.897118269927808</v>
      </c>
      <c r="L73" s="231">
        <v>2.8993599535254861</v>
      </c>
      <c r="M73" s="231">
        <v>1.3183478530364929</v>
      </c>
      <c r="N73" s="231">
        <v>1.3677782377577099</v>
      </c>
      <c r="O73" s="231">
        <v>6.0578697165186304</v>
      </c>
      <c r="P73" s="231">
        <v>10.87657847163767</v>
      </c>
      <c r="Q73" s="231">
        <v>7.289250690735309</v>
      </c>
      <c r="R73" s="231">
        <v>5.2525147749370884</v>
      </c>
      <c r="S73" s="231">
        <v>2.805084100351003</v>
      </c>
      <c r="T73" s="231">
        <v>1.681703277138124</v>
      </c>
      <c r="U73" s="231">
        <v>0.61947635051068173</v>
      </c>
      <c r="V73" s="231">
        <v>1.6328240585353639</v>
      </c>
      <c r="W73" s="231">
        <v>0.32640315440933321</v>
      </c>
      <c r="DA73" s="73" t="s">
        <v>1757</v>
      </c>
    </row>
    <row r="74" spans="1:105" ht="12" customHeight="1" x14ac:dyDescent="0.25">
      <c r="A74" s="147" t="s">
        <v>162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3.2721738107427137E-2</v>
      </c>
      <c r="D76" s="231">
        <v>0</v>
      </c>
      <c r="E76" s="231">
        <v>2.2180155805026129E-2</v>
      </c>
      <c r="F76" s="231">
        <v>0.11524932839564821</v>
      </c>
      <c r="G76" s="231">
        <v>0.22446071115287339</v>
      </c>
      <c r="H76" s="231">
        <v>0.11723966880002171</v>
      </c>
      <c r="I76" s="231">
        <v>0.28672145262647758</v>
      </c>
      <c r="J76" s="231">
        <v>0.21027406120423611</v>
      </c>
      <c r="K76" s="231">
        <v>0.33708554158011372</v>
      </c>
      <c r="L76" s="231">
        <v>0.33726075824739349</v>
      </c>
      <c r="M76" s="231">
        <v>2.379548329262046E-3</v>
      </c>
      <c r="N76" s="231">
        <v>1.010285944919094E-2</v>
      </c>
      <c r="O76" s="231">
        <v>5.8794601701376993E-2</v>
      </c>
      <c r="P76" s="231">
        <v>0.95640852815488075</v>
      </c>
      <c r="Q76" s="231">
        <v>1.196108593001088</v>
      </c>
      <c r="R76" s="231">
        <v>0.94616230842774018</v>
      </c>
      <c r="S76" s="231">
        <v>0.77870649296665895</v>
      </c>
      <c r="T76" s="231">
        <v>0.76071808855596246</v>
      </c>
      <c r="U76" s="231">
        <v>0.48534509153230332</v>
      </c>
      <c r="V76" s="231">
        <v>1.2772670423131001</v>
      </c>
      <c r="W76" s="231">
        <v>1.4919450239914589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239.398075285705</v>
      </c>
      <c r="C79" s="263">
        <f t="shared" si="4"/>
        <v>206.4054449250396</v>
      </c>
      <c r="D79" s="263">
        <f t="shared" si="4"/>
        <v>195.70655762239741</v>
      </c>
      <c r="E79" s="263">
        <f t="shared" si="4"/>
        <v>179.3131196468515</v>
      </c>
      <c r="F79" s="263">
        <f t="shared" si="4"/>
        <v>214.4797965721375</v>
      </c>
      <c r="G79" s="263">
        <f t="shared" si="4"/>
        <v>196.16180425688609</v>
      </c>
      <c r="H79" s="263">
        <f t="shared" si="4"/>
        <v>186.14499072231379</v>
      </c>
      <c r="I79" s="263">
        <f t="shared" si="4"/>
        <v>118.2565687375162</v>
      </c>
      <c r="J79" s="263">
        <f t="shared" si="4"/>
        <v>107.1877277897766</v>
      </c>
      <c r="K79" s="263">
        <f t="shared" si="4"/>
        <v>127.6055460960703</v>
      </c>
      <c r="L79" s="263">
        <f t="shared" si="4"/>
        <v>101.7777367693665</v>
      </c>
      <c r="M79" s="263">
        <f t="shared" si="4"/>
        <v>39.071579155987379</v>
      </c>
      <c r="N79" s="263">
        <f t="shared" si="4"/>
        <v>38.46704685549755</v>
      </c>
      <c r="O79" s="263">
        <f t="shared" si="4"/>
        <v>152.0680645866903</v>
      </c>
      <c r="P79" s="263">
        <f t="shared" si="4"/>
        <v>290.76847150956968</v>
      </c>
      <c r="Q79" s="263">
        <f t="shared" si="4"/>
        <v>213.03962818995799</v>
      </c>
      <c r="R79" s="263">
        <f t="shared" si="4"/>
        <v>155.55930898774659</v>
      </c>
      <c r="S79" s="263">
        <f t="shared" si="4"/>
        <v>93.885648981092714</v>
      </c>
      <c r="T79" s="263">
        <f t="shared" si="4"/>
        <v>73.883013981652752</v>
      </c>
      <c r="U79" s="263">
        <f t="shared" si="4"/>
        <v>36.682521337515752</v>
      </c>
      <c r="V79" s="263">
        <f t="shared" si="4"/>
        <v>87.912341900851331</v>
      </c>
      <c r="W79" s="263">
        <f t="shared" si="4"/>
        <v>80.327427838021947</v>
      </c>
      <c r="DA79" s="70"/>
    </row>
    <row r="80" spans="1:105" ht="12" customHeight="1" x14ac:dyDescent="0.25">
      <c r="A80" s="60" t="s">
        <v>1523</v>
      </c>
      <c r="B80" s="264">
        <v>239.398075285705</v>
      </c>
      <c r="C80" s="264">
        <v>206.4054449250396</v>
      </c>
      <c r="D80" s="264">
        <v>195.70655762239741</v>
      </c>
      <c r="E80" s="264">
        <v>179.3131196468515</v>
      </c>
      <c r="F80" s="264">
        <v>214.4797965721375</v>
      </c>
      <c r="G80" s="264">
        <v>196.16180425688609</v>
      </c>
      <c r="H80" s="264">
        <v>186.14499072231379</v>
      </c>
      <c r="I80" s="264">
        <v>118.2565687375162</v>
      </c>
      <c r="J80" s="264">
        <v>107.1877277897766</v>
      </c>
      <c r="K80" s="264">
        <v>127.6055460960703</v>
      </c>
      <c r="L80" s="264">
        <v>101.7777367693665</v>
      </c>
      <c r="M80" s="264">
        <v>39.071579155987379</v>
      </c>
      <c r="N80" s="264">
        <v>38.46704685549755</v>
      </c>
      <c r="O80" s="264">
        <v>152.0680645866903</v>
      </c>
      <c r="P80" s="264">
        <v>290.76847150956968</v>
      </c>
      <c r="Q80" s="264">
        <v>213.03962818995799</v>
      </c>
      <c r="R80" s="264">
        <v>155.55930898774659</v>
      </c>
      <c r="S80" s="264">
        <v>93.885648981092714</v>
      </c>
      <c r="T80" s="264">
        <v>73.883013981652752</v>
      </c>
      <c r="U80" s="264">
        <v>36.682521337515752</v>
      </c>
      <c r="V80" s="264">
        <v>87.912341900851331</v>
      </c>
      <c r="W80" s="264">
        <v>80.327427838021947</v>
      </c>
      <c r="DA80" s="72" t="s">
        <v>1763</v>
      </c>
    </row>
    <row r="81" spans="1:105" ht="12" customHeight="1" x14ac:dyDescent="0.25">
      <c r="A81" s="59" t="s">
        <v>30</v>
      </c>
      <c r="B81" s="232">
        <v>33.48246764680836</v>
      </c>
      <c r="C81" s="232">
        <v>32.986178819657113</v>
      </c>
      <c r="D81" s="232">
        <v>30.21886509164505</v>
      </c>
      <c r="E81" s="232">
        <v>28.433008180950871</v>
      </c>
      <c r="F81" s="232">
        <v>34.925633992274918</v>
      </c>
      <c r="G81" s="232">
        <v>30.315843215232679</v>
      </c>
      <c r="H81" s="232">
        <v>32.886295652420593</v>
      </c>
      <c r="I81" s="232">
        <v>17.112077514997889</v>
      </c>
      <c r="J81" s="232">
        <v>14.443487737562929</v>
      </c>
      <c r="K81" s="232">
        <v>9.2833710237303873</v>
      </c>
      <c r="L81" s="232">
        <v>10.34288642661665</v>
      </c>
      <c r="M81" s="232">
        <v>2.560675073178722</v>
      </c>
      <c r="N81" s="232">
        <v>4.8224806789679761E-2</v>
      </c>
      <c r="O81" s="232">
        <v>5.3994425916156122E-2</v>
      </c>
      <c r="P81" s="232">
        <v>0.6935814584883635</v>
      </c>
      <c r="Q81" s="232">
        <v>1.9618183882711731</v>
      </c>
      <c r="R81" s="232">
        <v>0</v>
      </c>
      <c r="S81" s="232">
        <v>1.3883998724392601</v>
      </c>
      <c r="T81" s="232">
        <v>7.4514459129181354</v>
      </c>
      <c r="U81" s="232">
        <v>5.4470671574706024</v>
      </c>
      <c r="V81" s="232">
        <v>9.8513494947887441</v>
      </c>
      <c r="W81" s="232">
        <v>26.527586012359372</v>
      </c>
      <c r="DA81" s="71" t="s">
        <v>1764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0.46438165099510242</v>
      </c>
      <c r="M82" s="297">
        <v>0.26014154598835021</v>
      </c>
      <c r="N82" s="297">
        <v>0.27454962937760019</v>
      </c>
      <c r="O82" s="297">
        <v>0.30739676549433842</v>
      </c>
      <c r="P82" s="297">
        <v>0.2348736643899447</v>
      </c>
      <c r="Q82" s="297">
        <v>0.40374392915786339</v>
      </c>
      <c r="R82" s="297">
        <v>0.35036439390659391</v>
      </c>
      <c r="S82" s="297">
        <v>0.13323604103460071</v>
      </c>
      <c r="T82" s="297">
        <v>0.16166854752985599</v>
      </c>
      <c r="U82" s="297">
        <v>0.1028442582888658</v>
      </c>
      <c r="V82" s="297">
        <v>0.30450288300243789</v>
      </c>
      <c r="W82" s="297">
        <v>0.3318892651838099</v>
      </c>
      <c r="DA82" s="122" t="s">
        <v>1765</v>
      </c>
    </row>
    <row r="83" spans="1:105" ht="12" customHeight="1" x14ac:dyDescent="0.25">
      <c r="A83" s="59" t="s">
        <v>160</v>
      </c>
      <c r="B83" s="297">
        <v>0</v>
      </c>
      <c r="C83" s="297">
        <v>0</v>
      </c>
      <c r="D83" s="297">
        <v>0</v>
      </c>
      <c r="E83" s="297">
        <v>0</v>
      </c>
      <c r="F83" s="297">
        <v>0</v>
      </c>
      <c r="G83" s="297">
        <v>0</v>
      </c>
      <c r="H83" s="297">
        <v>0</v>
      </c>
      <c r="I83" s="297">
        <v>0</v>
      </c>
      <c r="J83" s="297">
        <v>0</v>
      </c>
      <c r="K83" s="297">
        <v>0</v>
      </c>
      <c r="L83" s="297">
        <v>0</v>
      </c>
      <c r="M83" s="297">
        <v>0</v>
      </c>
      <c r="N83" s="297">
        <v>0.84977813452659412</v>
      </c>
      <c r="O83" s="297">
        <v>0.3153587868767882</v>
      </c>
      <c r="P83" s="297">
        <v>0.24118025154032899</v>
      </c>
      <c r="Q83" s="297">
        <v>0.82513450846055747</v>
      </c>
      <c r="R83" s="297">
        <v>0.71965284901302151</v>
      </c>
      <c r="S83" s="297">
        <v>0.58830424606014231</v>
      </c>
      <c r="T83" s="297">
        <v>0.57048964006828751</v>
      </c>
      <c r="U83" s="297">
        <v>0.44098177922386511</v>
      </c>
      <c r="V83" s="297">
        <v>0.93948315910168678</v>
      </c>
      <c r="W83" s="297">
        <v>2.511835751262868</v>
      </c>
      <c r="DA83" s="122" t="s">
        <v>1766</v>
      </c>
    </row>
    <row r="84" spans="1:105" ht="12" customHeight="1" x14ac:dyDescent="0.25">
      <c r="A84" s="59" t="s">
        <v>70</v>
      </c>
      <c r="B84" s="297">
        <v>58.420667036790782</v>
      </c>
      <c r="C84" s="297">
        <v>42.288360083231893</v>
      </c>
      <c r="D84" s="297">
        <v>40.115628327598778</v>
      </c>
      <c r="E84" s="297">
        <v>41.145060228681182</v>
      </c>
      <c r="F84" s="297">
        <v>48.993888552932788</v>
      </c>
      <c r="G84" s="297">
        <v>25.355180867505901</v>
      </c>
      <c r="H84" s="297">
        <v>24.007099826950689</v>
      </c>
      <c r="I84" s="297">
        <v>17.424540089050431</v>
      </c>
      <c r="J84" s="297">
        <v>15.538702113051571</v>
      </c>
      <c r="K84" s="297">
        <v>15.315558696790809</v>
      </c>
      <c r="L84" s="297">
        <v>12.23232502832666</v>
      </c>
      <c r="M84" s="297">
        <v>4.1210713775491907</v>
      </c>
      <c r="N84" s="297">
        <v>3.7744097755589139</v>
      </c>
      <c r="O84" s="297">
        <v>2.5895745474974299</v>
      </c>
      <c r="P84" s="297">
        <v>1.734574818354951</v>
      </c>
      <c r="Q84" s="297">
        <v>3.4233109976115461</v>
      </c>
      <c r="R84" s="297">
        <v>3.6924050605560712</v>
      </c>
      <c r="S84" s="297">
        <v>4.5918699584249856</v>
      </c>
      <c r="T84" s="297">
        <v>6.2819675842578739</v>
      </c>
      <c r="U84" s="297">
        <v>3.8143393982587281</v>
      </c>
      <c r="V84" s="297">
        <v>6.0224364785177871</v>
      </c>
      <c r="W84" s="297">
        <v>6.7206709998642618</v>
      </c>
      <c r="DA84" s="122" t="s">
        <v>1767</v>
      </c>
    </row>
    <row r="85" spans="1:105" ht="12" customHeight="1" x14ac:dyDescent="0.25">
      <c r="A85" s="59" t="s">
        <v>34</v>
      </c>
      <c r="B85" s="297">
        <v>147.49494060210591</v>
      </c>
      <c r="C85" s="297">
        <v>130.33487548738691</v>
      </c>
      <c r="D85" s="297">
        <v>125.3720642031536</v>
      </c>
      <c r="E85" s="297">
        <v>109.19546861392941</v>
      </c>
      <c r="F85" s="297">
        <v>127.75657257889711</v>
      </c>
      <c r="G85" s="297">
        <v>135.0302640076211</v>
      </c>
      <c r="H85" s="297">
        <v>126.3994742479025</v>
      </c>
      <c r="I85" s="297">
        <v>76.744801142561428</v>
      </c>
      <c r="J85" s="297">
        <v>72.090144226340314</v>
      </c>
      <c r="K85" s="297">
        <v>94.806245629833484</v>
      </c>
      <c r="L85" s="297">
        <v>70.53351037466247</v>
      </c>
      <c r="M85" s="297">
        <v>32.071803246262959</v>
      </c>
      <c r="N85" s="297">
        <v>33.274309526767411</v>
      </c>
      <c r="O85" s="297">
        <v>147.37142795218119</v>
      </c>
      <c r="P85" s="297">
        <v>264.59745349564201</v>
      </c>
      <c r="Q85" s="297">
        <v>177.32756451758561</v>
      </c>
      <c r="R85" s="297">
        <v>127.7793414096821</v>
      </c>
      <c r="S85" s="297">
        <v>68.240036306402303</v>
      </c>
      <c r="T85" s="297">
        <v>40.911248498446611</v>
      </c>
      <c r="U85" s="297">
        <v>15.07016800120784</v>
      </c>
      <c r="V85" s="297">
        <v>39.722150584532521</v>
      </c>
      <c r="W85" s="297">
        <v>7.9404974362907739</v>
      </c>
      <c r="DA85" s="122" t="s">
        <v>1768</v>
      </c>
    </row>
    <row r="86" spans="1:105" ht="12" customHeight="1" x14ac:dyDescent="0.25">
      <c r="A86" s="59" t="s">
        <v>162</v>
      </c>
      <c r="B86" s="297">
        <v>0</v>
      </c>
      <c r="C86" s="297">
        <v>0</v>
      </c>
      <c r="D86" s="297">
        <v>0</v>
      </c>
      <c r="E86" s="297">
        <v>0</v>
      </c>
      <c r="F86" s="297">
        <v>0</v>
      </c>
      <c r="G86" s="297">
        <v>0</v>
      </c>
      <c r="H86" s="297">
        <v>0</v>
      </c>
      <c r="I86" s="297">
        <v>0</v>
      </c>
      <c r="J86" s="297">
        <v>0</v>
      </c>
      <c r="K86" s="297">
        <v>0</v>
      </c>
      <c r="L86" s="297">
        <v>0</v>
      </c>
      <c r="M86" s="297">
        <v>0</v>
      </c>
      <c r="N86" s="297">
        <v>0</v>
      </c>
      <c r="O86" s="297">
        <v>0</v>
      </c>
      <c r="P86" s="297">
        <v>0</v>
      </c>
      <c r="Q86" s="297">
        <v>0</v>
      </c>
      <c r="R86" s="297">
        <v>0</v>
      </c>
      <c r="S86" s="297">
        <v>0</v>
      </c>
      <c r="T86" s="297">
        <v>0</v>
      </c>
      <c r="U86" s="297">
        <v>0</v>
      </c>
      <c r="V86" s="297">
        <v>0</v>
      </c>
      <c r="W86" s="297">
        <v>0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0.79603053476364882</v>
      </c>
      <c r="D87" s="297">
        <v>0</v>
      </c>
      <c r="E87" s="297">
        <v>0.53958262329006423</v>
      </c>
      <c r="F87" s="297">
        <v>2.8037014480326681</v>
      </c>
      <c r="G87" s="297">
        <v>5.4605161665264594</v>
      </c>
      <c r="H87" s="297">
        <v>2.852120995040031</v>
      </c>
      <c r="I87" s="297">
        <v>6.9751499909064956</v>
      </c>
      <c r="J87" s="297">
        <v>5.1153937128217386</v>
      </c>
      <c r="K87" s="297">
        <v>8.2003707457155777</v>
      </c>
      <c r="L87" s="297">
        <v>8.2046332887655939</v>
      </c>
      <c r="M87" s="297">
        <v>5.7887913008156239E-2</v>
      </c>
      <c r="N87" s="297">
        <v>0.24577498247735299</v>
      </c>
      <c r="O87" s="297">
        <v>1.4303121087244359</v>
      </c>
      <c r="P87" s="297">
        <v>23.26680782115417</v>
      </c>
      <c r="Q87" s="297">
        <v>29.098055848871208</v>
      </c>
      <c r="R87" s="297">
        <v>23.017545274588809</v>
      </c>
      <c r="S87" s="297">
        <v>18.943802556731431</v>
      </c>
      <c r="T87" s="297">
        <v>18.50619379843199</v>
      </c>
      <c r="U87" s="297">
        <v>11.807120743065861</v>
      </c>
      <c r="V87" s="297">
        <v>31.072419300908159</v>
      </c>
      <c r="W87" s="297">
        <v>36.294948373060848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22.926921654073201</v>
      </c>
      <c r="C89" s="263">
        <f t="shared" si="5"/>
        <v>19.877624063451432</v>
      </c>
      <c r="D89" s="263">
        <f t="shared" si="5"/>
        <v>18.929743697068542</v>
      </c>
      <c r="E89" s="263">
        <f t="shared" si="5"/>
        <v>17.812449607047881</v>
      </c>
      <c r="F89" s="263">
        <f t="shared" si="5"/>
        <v>20.97507924380389</v>
      </c>
      <c r="G89" s="263">
        <f t="shared" si="5"/>
        <v>18.369121719324021</v>
      </c>
      <c r="H89" s="263">
        <f t="shared" si="5"/>
        <v>17.774162203063721</v>
      </c>
      <c r="I89" s="263">
        <f t="shared" si="5"/>
        <v>11.04072748935525</v>
      </c>
      <c r="J89" s="263">
        <f t="shared" si="5"/>
        <v>10.57386738689727</v>
      </c>
      <c r="K89" s="263">
        <f t="shared" si="5"/>
        <v>11.70620733517994</v>
      </c>
      <c r="L89" s="263">
        <f t="shared" si="5"/>
        <v>9.7365652712564188</v>
      </c>
      <c r="M89" s="263">
        <f t="shared" si="5"/>
        <v>3.8438353370191152</v>
      </c>
      <c r="N89" s="263">
        <f t="shared" si="5"/>
        <v>3.3003747260357108</v>
      </c>
      <c r="O89" s="263">
        <f t="shared" si="5"/>
        <v>7.7492139873121646</v>
      </c>
      <c r="P89" s="263">
        <f t="shared" si="5"/>
        <v>10.876932672474659</v>
      </c>
      <c r="Q89" s="263">
        <f t="shared" si="5"/>
        <v>11.8488056581827</v>
      </c>
      <c r="R89" s="263">
        <f t="shared" si="5"/>
        <v>9.0866766009136732</v>
      </c>
      <c r="S89" s="263">
        <f t="shared" si="5"/>
        <v>7.9443995260109528</v>
      </c>
      <c r="T89" s="263">
        <f t="shared" si="5"/>
        <v>8.4044045714172473</v>
      </c>
      <c r="U89" s="263">
        <f t="shared" si="5"/>
        <v>4.3954752848888274</v>
      </c>
      <c r="V89" s="263">
        <f t="shared" si="5"/>
        <v>11.033997236516891</v>
      </c>
      <c r="W89" s="263">
        <f t="shared" si="5"/>
        <v>10.98358591891019</v>
      </c>
      <c r="DA89" s="70"/>
    </row>
    <row r="90" spans="1:105" ht="12" customHeight="1" x14ac:dyDescent="0.25">
      <c r="A90" s="60" t="s">
        <v>1535</v>
      </c>
      <c r="B90" s="264">
        <v>22.926921654073201</v>
      </c>
      <c r="C90" s="264">
        <v>19.877624063451432</v>
      </c>
      <c r="D90" s="264">
        <v>18.929743697068542</v>
      </c>
      <c r="E90" s="264">
        <v>17.812449607047881</v>
      </c>
      <c r="F90" s="264">
        <v>20.97507924380389</v>
      </c>
      <c r="G90" s="264">
        <v>18.369121719324021</v>
      </c>
      <c r="H90" s="264">
        <v>17.774162203063721</v>
      </c>
      <c r="I90" s="264">
        <v>11.04072748935525</v>
      </c>
      <c r="J90" s="264">
        <v>10.57386738689727</v>
      </c>
      <c r="K90" s="264">
        <v>11.70620733517994</v>
      </c>
      <c r="L90" s="264">
        <v>9.7365652712564188</v>
      </c>
      <c r="M90" s="264">
        <v>3.8438353370191152</v>
      </c>
      <c r="N90" s="264">
        <v>3.3003747260357108</v>
      </c>
      <c r="O90" s="264">
        <v>7.7492139873121646</v>
      </c>
      <c r="P90" s="264">
        <v>10.876932672474659</v>
      </c>
      <c r="Q90" s="264">
        <v>11.8488056581827</v>
      </c>
      <c r="R90" s="264">
        <v>9.0866766009136732</v>
      </c>
      <c r="S90" s="264">
        <v>7.9443995260109528</v>
      </c>
      <c r="T90" s="264">
        <v>8.4044045714172473</v>
      </c>
      <c r="U90" s="264">
        <v>4.3954752848888274</v>
      </c>
      <c r="V90" s="264">
        <v>11.033997236516891</v>
      </c>
      <c r="W90" s="264">
        <v>10.98358591891019</v>
      </c>
      <c r="DA90" s="72" t="s">
        <v>1772</v>
      </c>
    </row>
    <row r="91" spans="1:105" ht="12" customHeight="1" x14ac:dyDescent="0.25">
      <c r="A91" s="59" t="s">
        <v>30</v>
      </c>
      <c r="B91" s="232">
        <v>8.3528153328638197</v>
      </c>
      <c r="C91" s="232">
        <v>8.7106061547958937</v>
      </c>
      <c r="D91" s="232">
        <v>8.1330701792560465</v>
      </c>
      <c r="E91" s="232">
        <v>7.2790397459475216</v>
      </c>
      <c r="F91" s="232">
        <v>8.7294102541327092</v>
      </c>
      <c r="G91" s="232">
        <v>10.00296695129806</v>
      </c>
      <c r="H91" s="232">
        <v>10.274063417360519</v>
      </c>
      <c r="I91" s="232">
        <v>5.4704194483037352</v>
      </c>
      <c r="J91" s="232">
        <v>5.0938081808636539</v>
      </c>
      <c r="K91" s="232">
        <v>4.4177965142333449</v>
      </c>
      <c r="L91" s="232">
        <v>4.3709187190458128</v>
      </c>
      <c r="M91" s="232">
        <v>1.4178870845459259</v>
      </c>
      <c r="N91" s="232">
        <v>3.2173265603522218E-2</v>
      </c>
      <c r="O91" s="232">
        <v>0.12809944549090579</v>
      </c>
      <c r="P91" s="232">
        <v>2.597621496414479</v>
      </c>
      <c r="Q91" s="232">
        <v>3.514541476149847</v>
      </c>
      <c r="R91" s="232">
        <v>0</v>
      </c>
      <c r="S91" s="232">
        <v>1.645824500303698</v>
      </c>
      <c r="T91" s="232">
        <v>4.3292423872963086</v>
      </c>
      <c r="U91" s="232">
        <v>2.441803275762497</v>
      </c>
      <c r="V91" s="232">
        <v>6.3501116268870543</v>
      </c>
      <c r="W91" s="232">
        <v>8.0729293269783859</v>
      </c>
      <c r="DA91" s="71" t="s">
        <v>1773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0.19624835538099089</v>
      </c>
      <c r="M92" s="297">
        <v>0.1440445693692852</v>
      </c>
      <c r="N92" s="297">
        <v>0.1831662734458987</v>
      </c>
      <c r="O92" s="297">
        <v>0.72928556119235111</v>
      </c>
      <c r="P92" s="297">
        <v>0.8796556945029631</v>
      </c>
      <c r="Q92" s="297">
        <v>0.72329568998457128</v>
      </c>
      <c r="R92" s="297">
        <v>0.66849341302237608</v>
      </c>
      <c r="S92" s="297">
        <v>0.1579394704732717</v>
      </c>
      <c r="T92" s="297">
        <v>9.3928391460978172E-2</v>
      </c>
      <c r="U92" s="297">
        <v>4.6102873256978413E-2</v>
      </c>
      <c r="V92" s="297">
        <v>0.19628044856161861</v>
      </c>
      <c r="W92" s="297">
        <v>0.10100122118022251</v>
      </c>
      <c r="DA92" s="122" t="s">
        <v>1774</v>
      </c>
    </row>
    <row r="93" spans="1:105" ht="12" customHeight="1" x14ac:dyDescent="0.25">
      <c r="A93" s="59" t="s">
        <v>160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0.56693099353257803</v>
      </c>
      <c r="O93" s="297">
        <v>0.74817511334098097</v>
      </c>
      <c r="P93" s="297">
        <v>0.90327530853727467</v>
      </c>
      <c r="Q93" s="297">
        <v>1.4782048484838131</v>
      </c>
      <c r="R93" s="297">
        <v>1.3730938348611039</v>
      </c>
      <c r="S93" s="297">
        <v>0.6973823327262203</v>
      </c>
      <c r="T93" s="297">
        <v>0.33145082983361912</v>
      </c>
      <c r="U93" s="297">
        <v>0.19768266517213759</v>
      </c>
      <c r="V93" s="297">
        <v>0.60558433492102359</v>
      </c>
      <c r="W93" s="297">
        <v>0.76440700226078651</v>
      </c>
      <c r="DA93" s="122" t="s">
        <v>1775</v>
      </c>
    </row>
    <row r="94" spans="1:105" ht="12" customHeight="1" x14ac:dyDescent="0.25">
      <c r="A94" s="59" t="s">
        <v>70</v>
      </c>
      <c r="B94" s="297">
        <v>14.57410632120938</v>
      </c>
      <c r="C94" s="297">
        <v>11.167017908655531</v>
      </c>
      <c r="D94" s="297">
        <v>10.796673517812501</v>
      </c>
      <c r="E94" s="297">
        <v>10.53340986110036</v>
      </c>
      <c r="F94" s="297">
        <v>12.245668989671181</v>
      </c>
      <c r="G94" s="297">
        <v>8.3661547680259574</v>
      </c>
      <c r="H94" s="297">
        <v>7.5000987857032007</v>
      </c>
      <c r="I94" s="297">
        <v>5.5703080410515184</v>
      </c>
      <c r="J94" s="297">
        <v>5.4800592060336193</v>
      </c>
      <c r="K94" s="297">
        <v>7.2884108209465932</v>
      </c>
      <c r="L94" s="297">
        <v>5.169398196829615</v>
      </c>
      <c r="M94" s="297">
        <v>2.281903683103903</v>
      </c>
      <c r="N94" s="297">
        <v>2.5181041934537118</v>
      </c>
      <c r="O94" s="297">
        <v>6.1436538672879282</v>
      </c>
      <c r="P94" s="297">
        <v>6.4963801730199409</v>
      </c>
      <c r="Q94" s="297">
        <v>6.1327636435644699</v>
      </c>
      <c r="R94" s="297">
        <v>7.0450893530301926</v>
      </c>
      <c r="S94" s="297">
        <v>5.4432532225077628</v>
      </c>
      <c r="T94" s="297">
        <v>3.649782962826341</v>
      </c>
      <c r="U94" s="297">
        <v>1.7098864706972139</v>
      </c>
      <c r="V94" s="297">
        <v>3.8820208261471931</v>
      </c>
      <c r="W94" s="297">
        <v>2.0452483684908001</v>
      </c>
      <c r="DA94" s="122" t="s">
        <v>1776</v>
      </c>
    </row>
    <row r="95" spans="1:105" ht="12" customHeight="1" x14ac:dyDescent="0.25">
      <c r="A95" s="59" t="s">
        <v>162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34.627899999999947</v>
      </c>
      <c r="C97" s="281">
        <v>34.817400000000021</v>
      </c>
      <c r="D97" s="281">
        <v>42.877299999999991</v>
      </c>
      <c r="E97" s="281">
        <v>60.757399999999961</v>
      </c>
      <c r="F97" s="281">
        <v>67.067099999999982</v>
      </c>
      <c r="G97" s="281">
        <v>60.231499999999983</v>
      </c>
      <c r="H97" s="281">
        <v>72.176000000000045</v>
      </c>
      <c r="I97" s="281">
        <v>76.089600000000019</v>
      </c>
      <c r="J97" s="281">
        <v>72.41070000000002</v>
      </c>
      <c r="K97" s="281">
        <v>45.081800000000037</v>
      </c>
      <c r="L97" s="281">
        <v>27.73599999999999</v>
      </c>
      <c r="M97" s="281">
        <v>18.63289999999995</v>
      </c>
      <c r="N97" s="281">
        <v>19.717800000000011</v>
      </c>
      <c r="O97" s="281">
        <v>10.16489999999999</v>
      </c>
      <c r="P97" s="281">
        <v>9.5810999999999922</v>
      </c>
      <c r="Q97" s="281">
        <v>8.6373999999999569</v>
      </c>
      <c r="R97" s="281">
        <v>10.78459999999995</v>
      </c>
      <c r="S97" s="281">
        <v>12.858200000000011</v>
      </c>
      <c r="T97" s="281">
        <v>14.739063611240001</v>
      </c>
      <c r="U97" s="281">
        <v>21.242411459519989</v>
      </c>
      <c r="V97" s="281">
        <v>16.723777223160031</v>
      </c>
      <c r="W97" s="281">
        <v>14.186813886600021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0</v>
      </c>
      <c r="C99" s="225">
        <f t="shared" si="6"/>
        <v>0</v>
      </c>
      <c r="D99" s="225">
        <f t="shared" si="6"/>
        <v>0</v>
      </c>
      <c r="E99" s="225">
        <f t="shared" si="6"/>
        <v>0</v>
      </c>
      <c r="F99" s="225">
        <f t="shared" si="6"/>
        <v>0</v>
      </c>
      <c r="G99" s="225">
        <f t="shared" si="6"/>
        <v>0</v>
      </c>
      <c r="H99" s="225">
        <f t="shared" si="6"/>
        <v>0</v>
      </c>
      <c r="I99" s="225">
        <f t="shared" si="6"/>
        <v>0</v>
      </c>
      <c r="J99" s="225">
        <f t="shared" si="6"/>
        <v>0</v>
      </c>
      <c r="K99" s="225">
        <f t="shared" si="6"/>
        <v>0</v>
      </c>
      <c r="L99" s="225">
        <f t="shared" si="6"/>
        <v>0</v>
      </c>
      <c r="M99" s="225">
        <f t="shared" si="6"/>
        <v>0</v>
      </c>
      <c r="N99" s="225">
        <f t="shared" si="6"/>
        <v>0</v>
      </c>
      <c r="O99" s="225">
        <f t="shared" si="6"/>
        <v>0</v>
      </c>
      <c r="P99" s="225">
        <f t="shared" si="6"/>
        <v>0</v>
      </c>
      <c r="Q99" s="225">
        <f t="shared" si="6"/>
        <v>0</v>
      </c>
      <c r="R99" s="225">
        <f t="shared" si="6"/>
        <v>0</v>
      </c>
      <c r="S99" s="225">
        <f t="shared" si="6"/>
        <v>0</v>
      </c>
      <c r="T99" s="225">
        <f t="shared" si="6"/>
        <v>0</v>
      </c>
      <c r="U99" s="225">
        <f t="shared" si="6"/>
        <v>0</v>
      </c>
      <c r="V99" s="225">
        <f t="shared" si="6"/>
        <v>0</v>
      </c>
      <c r="W99" s="225">
        <f t="shared" si="6"/>
        <v>0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0</v>
      </c>
      <c r="C104" s="262">
        <v>0</v>
      </c>
      <c r="D104" s="262">
        <v>0</v>
      </c>
      <c r="E104" s="262">
        <v>0</v>
      </c>
      <c r="F104" s="262">
        <v>0</v>
      </c>
      <c r="G104" s="262">
        <v>0</v>
      </c>
      <c r="H104" s="262">
        <v>0</v>
      </c>
      <c r="I104" s="262">
        <v>0</v>
      </c>
      <c r="J104" s="262">
        <v>0</v>
      </c>
      <c r="K104" s="262">
        <v>0</v>
      </c>
      <c r="L104" s="262">
        <v>0</v>
      </c>
      <c r="M104" s="262">
        <v>0</v>
      </c>
      <c r="N104" s="262">
        <v>0</v>
      </c>
      <c r="O104" s="262">
        <v>0</v>
      </c>
      <c r="P104" s="262">
        <v>0</v>
      </c>
      <c r="Q104" s="262">
        <v>0</v>
      </c>
      <c r="R104" s="262">
        <v>0</v>
      </c>
      <c r="S104" s="262">
        <v>0</v>
      </c>
      <c r="T104" s="262">
        <v>0</v>
      </c>
      <c r="U104" s="262">
        <v>0</v>
      </c>
      <c r="V104" s="262">
        <v>0</v>
      </c>
      <c r="W104" s="262">
        <v>0</v>
      </c>
      <c r="DA104" s="68" t="s">
        <v>1784</v>
      </c>
    </row>
    <row r="105" spans="1:105" ht="12" customHeight="1" x14ac:dyDescent="0.25">
      <c r="A105" s="37" t="s">
        <v>160</v>
      </c>
      <c r="B105" s="228">
        <v>0</v>
      </c>
      <c r="C105" s="228">
        <v>0</v>
      </c>
      <c r="D105" s="228">
        <v>0</v>
      </c>
      <c r="E105" s="228">
        <v>0</v>
      </c>
      <c r="F105" s="228">
        <v>0</v>
      </c>
      <c r="G105" s="228">
        <v>0</v>
      </c>
      <c r="H105" s="228">
        <v>0</v>
      </c>
      <c r="I105" s="228">
        <v>0</v>
      </c>
      <c r="J105" s="228">
        <v>0</v>
      </c>
      <c r="K105" s="228">
        <v>0</v>
      </c>
      <c r="L105" s="228">
        <v>0</v>
      </c>
      <c r="M105" s="228">
        <v>0</v>
      </c>
      <c r="N105" s="228">
        <v>0</v>
      </c>
      <c r="O105" s="228">
        <v>0</v>
      </c>
      <c r="P105" s="228">
        <v>0</v>
      </c>
      <c r="Q105" s="228">
        <v>0</v>
      </c>
      <c r="R105" s="228">
        <v>0</v>
      </c>
      <c r="S105" s="228">
        <v>0</v>
      </c>
      <c r="T105" s="228">
        <v>0</v>
      </c>
      <c r="U105" s="228">
        <v>0</v>
      </c>
      <c r="V105" s="228">
        <v>0</v>
      </c>
      <c r="W105" s="228">
        <v>0</v>
      </c>
      <c r="DA105" s="69" t="s">
        <v>1785</v>
      </c>
    </row>
    <row r="106" spans="1:105" ht="12" customHeight="1" x14ac:dyDescent="0.25">
      <c r="A106" s="37" t="s">
        <v>162</v>
      </c>
      <c r="B106" s="228">
        <v>0</v>
      </c>
      <c r="C106" s="228">
        <v>0</v>
      </c>
      <c r="D106" s="228">
        <v>0</v>
      </c>
      <c r="E106" s="228">
        <v>0</v>
      </c>
      <c r="F106" s="228">
        <v>0</v>
      </c>
      <c r="G106" s="228">
        <v>0</v>
      </c>
      <c r="H106" s="228">
        <v>0</v>
      </c>
      <c r="I106" s="228">
        <v>0</v>
      </c>
      <c r="J106" s="228">
        <v>0</v>
      </c>
      <c r="K106" s="228">
        <v>0</v>
      </c>
      <c r="L106" s="228">
        <v>0</v>
      </c>
      <c r="M106" s="228">
        <v>0</v>
      </c>
      <c r="N106" s="228">
        <v>0</v>
      </c>
      <c r="O106" s="228">
        <v>0</v>
      </c>
      <c r="P106" s="228">
        <v>0</v>
      </c>
      <c r="Q106" s="228">
        <v>0</v>
      </c>
      <c r="R106" s="228">
        <v>0</v>
      </c>
      <c r="S106" s="228">
        <v>0</v>
      </c>
      <c r="T106" s="228">
        <v>0</v>
      </c>
      <c r="U106" s="228">
        <v>0</v>
      </c>
      <c r="V106" s="228">
        <v>0</v>
      </c>
      <c r="W106" s="228">
        <v>0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0</v>
      </c>
      <c r="C110" s="263">
        <f t="shared" si="7"/>
        <v>0</v>
      </c>
      <c r="D110" s="263">
        <f t="shared" si="7"/>
        <v>0</v>
      </c>
      <c r="E110" s="263">
        <f t="shared" si="7"/>
        <v>0</v>
      </c>
      <c r="F110" s="263">
        <f t="shared" si="7"/>
        <v>0</v>
      </c>
      <c r="G110" s="263">
        <f t="shared" si="7"/>
        <v>0</v>
      </c>
      <c r="H110" s="263">
        <f t="shared" si="7"/>
        <v>0</v>
      </c>
      <c r="I110" s="263">
        <f t="shared" si="7"/>
        <v>0</v>
      </c>
      <c r="J110" s="263">
        <f t="shared" si="7"/>
        <v>0</v>
      </c>
      <c r="K110" s="263">
        <f t="shared" si="7"/>
        <v>0</v>
      </c>
      <c r="L110" s="263">
        <f t="shared" si="7"/>
        <v>0</v>
      </c>
      <c r="M110" s="263">
        <f t="shared" si="7"/>
        <v>0</v>
      </c>
      <c r="N110" s="263">
        <f t="shared" si="7"/>
        <v>0</v>
      </c>
      <c r="O110" s="263">
        <f t="shared" si="7"/>
        <v>0</v>
      </c>
      <c r="P110" s="263">
        <f t="shared" si="7"/>
        <v>0</v>
      </c>
      <c r="Q110" s="263">
        <f t="shared" si="7"/>
        <v>0</v>
      </c>
      <c r="R110" s="263">
        <f t="shared" si="7"/>
        <v>0</v>
      </c>
      <c r="S110" s="263">
        <f t="shared" si="7"/>
        <v>0</v>
      </c>
      <c r="T110" s="263">
        <f t="shared" si="7"/>
        <v>0</v>
      </c>
      <c r="U110" s="263">
        <f t="shared" si="7"/>
        <v>0</v>
      </c>
      <c r="V110" s="263">
        <f t="shared" si="7"/>
        <v>0</v>
      </c>
      <c r="W110" s="263">
        <f t="shared" si="7"/>
        <v>0</v>
      </c>
      <c r="DA110" s="70"/>
    </row>
    <row r="111" spans="1:105" ht="12" customHeight="1" x14ac:dyDescent="0.25">
      <c r="A111" s="60" t="s">
        <v>1556</v>
      </c>
      <c r="B111" s="264">
        <v>0</v>
      </c>
      <c r="C111" s="264">
        <v>0</v>
      </c>
      <c r="D111" s="264">
        <v>0</v>
      </c>
      <c r="E111" s="264">
        <v>0</v>
      </c>
      <c r="F111" s="264">
        <v>0</v>
      </c>
      <c r="G111" s="264">
        <v>0</v>
      </c>
      <c r="H111" s="264">
        <v>0</v>
      </c>
      <c r="I111" s="264">
        <v>0</v>
      </c>
      <c r="J111" s="264">
        <v>0</v>
      </c>
      <c r="K111" s="264">
        <v>0</v>
      </c>
      <c r="L111" s="264">
        <v>0</v>
      </c>
      <c r="M111" s="264">
        <v>0</v>
      </c>
      <c r="N111" s="264">
        <v>0</v>
      </c>
      <c r="O111" s="264">
        <v>0</v>
      </c>
      <c r="P111" s="264">
        <v>0</v>
      </c>
      <c r="Q111" s="264">
        <v>0</v>
      </c>
      <c r="R111" s="264">
        <v>0</v>
      </c>
      <c r="S111" s="264">
        <v>0</v>
      </c>
      <c r="T111" s="264">
        <v>0</v>
      </c>
      <c r="U111" s="264">
        <v>0</v>
      </c>
      <c r="V111" s="264">
        <v>0</v>
      </c>
      <c r="W111" s="264">
        <v>0</v>
      </c>
      <c r="DA111" s="72" t="s">
        <v>1790</v>
      </c>
    </row>
    <row r="112" spans="1:105" ht="12" customHeight="1" x14ac:dyDescent="0.25">
      <c r="A112" s="59" t="s">
        <v>30</v>
      </c>
      <c r="B112" s="232">
        <v>0</v>
      </c>
      <c r="C112" s="232">
        <v>0</v>
      </c>
      <c r="D112" s="232">
        <v>0</v>
      </c>
      <c r="E112" s="232">
        <v>0</v>
      </c>
      <c r="F112" s="232">
        <v>0</v>
      </c>
      <c r="G112" s="232">
        <v>0</v>
      </c>
      <c r="H112" s="232">
        <v>0</v>
      </c>
      <c r="I112" s="232">
        <v>0</v>
      </c>
      <c r="J112" s="232">
        <v>0</v>
      </c>
      <c r="K112" s="232">
        <v>0</v>
      </c>
      <c r="L112" s="232">
        <v>0</v>
      </c>
      <c r="M112" s="232">
        <v>0</v>
      </c>
      <c r="N112" s="232">
        <v>0</v>
      </c>
      <c r="O112" s="232">
        <v>0</v>
      </c>
      <c r="P112" s="232">
        <v>0</v>
      </c>
      <c r="Q112" s="232">
        <v>0</v>
      </c>
      <c r="R112" s="232">
        <v>0</v>
      </c>
      <c r="S112" s="232">
        <v>0</v>
      </c>
      <c r="T112" s="232">
        <v>0</v>
      </c>
      <c r="U112" s="232">
        <v>0</v>
      </c>
      <c r="V112" s="232">
        <v>0</v>
      </c>
      <c r="W112" s="232">
        <v>0</v>
      </c>
      <c r="DA112" s="71" t="s">
        <v>1791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1792</v>
      </c>
    </row>
    <row r="114" spans="1:105" ht="12" customHeight="1" x14ac:dyDescent="0.25">
      <c r="A114" s="59" t="s">
        <v>160</v>
      </c>
      <c r="B114" s="297">
        <v>0</v>
      </c>
      <c r="C114" s="297">
        <v>0</v>
      </c>
      <c r="D114" s="297">
        <v>0</v>
      </c>
      <c r="E114" s="297">
        <v>0</v>
      </c>
      <c r="F114" s="297">
        <v>0</v>
      </c>
      <c r="G114" s="297">
        <v>0</v>
      </c>
      <c r="H114" s="297">
        <v>0</v>
      </c>
      <c r="I114" s="297">
        <v>0</v>
      </c>
      <c r="J114" s="297">
        <v>0</v>
      </c>
      <c r="K114" s="297">
        <v>0</v>
      </c>
      <c r="L114" s="297">
        <v>0</v>
      </c>
      <c r="M114" s="297">
        <v>0</v>
      </c>
      <c r="N114" s="297">
        <v>0</v>
      </c>
      <c r="O114" s="297">
        <v>0</v>
      </c>
      <c r="P114" s="297">
        <v>0</v>
      </c>
      <c r="Q114" s="297">
        <v>0</v>
      </c>
      <c r="R114" s="297">
        <v>0</v>
      </c>
      <c r="S114" s="297">
        <v>0</v>
      </c>
      <c r="T114" s="297">
        <v>0</v>
      </c>
      <c r="U114" s="297">
        <v>0</v>
      </c>
      <c r="V114" s="297">
        <v>0</v>
      </c>
      <c r="W114" s="297">
        <v>0</v>
      </c>
      <c r="DA114" s="122" t="s">
        <v>1793</v>
      </c>
    </row>
    <row r="115" spans="1:105" ht="12" customHeight="1" x14ac:dyDescent="0.25">
      <c r="A115" s="59" t="s">
        <v>70</v>
      </c>
      <c r="B115" s="297">
        <v>0</v>
      </c>
      <c r="C115" s="297">
        <v>0</v>
      </c>
      <c r="D115" s="297">
        <v>0</v>
      </c>
      <c r="E115" s="297">
        <v>0</v>
      </c>
      <c r="F115" s="297">
        <v>0</v>
      </c>
      <c r="G115" s="297">
        <v>0</v>
      </c>
      <c r="H115" s="297">
        <v>0</v>
      </c>
      <c r="I115" s="297">
        <v>0</v>
      </c>
      <c r="J115" s="297">
        <v>0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1794</v>
      </c>
    </row>
    <row r="116" spans="1:105" ht="12" customHeight="1" x14ac:dyDescent="0.25">
      <c r="A116" s="59" t="s">
        <v>162</v>
      </c>
      <c r="B116" s="297">
        <v>0</v>
      </c>
      <c r="C116" s="297">
        <v>0</v>
      </c>
      <c r="D116" s="297">
        <v>0</v>
      </c>
      <c r="E116" s="297">
        <v>0</v>
      </c>
      <c r="F116" s="297">
        <v>0</v>
      </c>
      <c r="G116" s="297">
        <v>0</v>
      </c>
      <c r="H116" s="297">
        <v>0</v>
      </c>
      <c r="I116" s="297">
        <v>0</v>
      </c>
      <c r="J116" s="297">
        <v>0</v>
      </c>
      <c r="K116" s="297">
        <v>0</v>
      </c>
      <c r="L116" s="297">
        <v>0</v>
      </c>
      <c r="M116" s="297">
        <v>0</v>
      </c>
      <c r="N116" s="297">
        <v>0</v>
      </c>
      <c r="O116" s="297">
        <v>0</v>
      </c>
      <c r="P116" s="297">
        <v>0</v>
      </c>
      <c r="Q116" s="297">
        <v>0</v>
      </c>
      <c r="R116" s="297">
        <v>0</v>
      </c>
      <c r="S116" s="297">
        <v>0</v>
      </c>
      <c r="T116" s="297">
        <v>0</v>
      </c>
      <c r="U116" s="297">
        <v>0</v>
      </c>
      <c r="V116" s="297">
        <v>0</v>
      </c>
      <c r="W116" s="297">
        <v>0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0</v>
      </c>
      <c r="C119" s="263">
        <f t="shared" si="8"/>
        <v>0</v>
      </c>
      <c r="D119" s="263">
        <f t="shared" si="8"/>
        <v>0</v>
      </c>
      <c r="E119" s="263">
        <f t="shared" si="8"/>
        <v>0</v>
      </c>
      <c r="F119" s="263">
        <f t="shared" si="8"/>
        <v>0</v>
      </c>
      <c r="G119" s="263">
        <f t="shared" si="8"/>
        <v>0</v>
      </c>
      <c r="H119" s="263">
        <f t="shared" si="8"/>
        <v>0</v>
      </c>
      <c r="I119" s="263">
        <f t="shared" si="8"/>
        <v>0</v>
      </c>
      <c r="J119" s="263">
        <f t="shared" si="8"/>
        <v>0</v>
      </c>
      <c r="K119" s="263">
        <f t="shared" si="8"/>
        <v>0</v>
      </c>
      <c r="L119" s="263">
        <f t="shared" si="8"/>
        <v>0</v>
      </c>
      <c r="M119" s="263">
        <f t="shared" si="8"/>
        <v>0</v>
      </c>
      <c r="N119" s="263">
        <f t="shared" si="8"/>
        <v>0</v>
      </c>
      <c r="O119" s="263">
        <f t="shared" si="8"/>
        <v>0</v>
      </c>
      <c r="P119" s="263">
        <f t="shared" si="8"/>
        <v>0</v>
      </c>
      <c r="Q119" s="263">
        <f t="shared" si="8"/>
        <v>0</v>
      </c>
      <c r="R119" s="263">
        <f t="shared" si="8"/>
        <v>0</v>
      </c>
      <c r="S119" s="263">
        <f t="shared" si="8"/>
        <v>0</v>
      </c>
      <c r="T119" s="263">
        <f t="shared" si="8"/>
        <v>0</v>
      </c>
      <c r="U119" s="263">
        <f t="shared" si="8"/>
        <v>0</v>
      </c>
      <c r="V119" s="263">
        <f t="shared" si="8"/>
        <v>0</v>
      </c>
      <c r="W119" s="263">
        <f t="shared" si="8"/>
        <v>0</v>
      </c>
      <c r="DA119" s="70"/>
    </row>
    <row r="120" spans="1:105" ht="12" customHeight="1" x14ac:dyDescent="0.25">
      <c r="A120" s="60" t="s">
        <v>1568</v>
      </c>
      <c r="B120" s="264">
        <v>0</v>
      </c>
      <c r="C120" s="264">
        <v>0</v>
      </c>
      <c r="D120" s="264">
        <v>0</v>
      </c>
      <c r="E120" s="264">
        <v>0</v>
      </c>
      <c r="F120" s="264">
        <v>0</v>
      </c>
      <c r="G120" s="264">
        <v>0</v>
      </c>
      <c r="H120" s="264">
        <v>0</v>
      </c>
      <c r="I120" s="264">
        <v>0</v>
      </c>
      <c r="J120" s="264">
        <v>0</v>
      </c>
      <c r="K120" s="264">
        <v>0</v>
      </c>
      <c r="L120" s="264">
        <v>0</v>
      </c>
      <c r="M120" s="264">
        <v>0</v>
      </c>
      <c r="N120" s="264">
        <v>0</v>
      </c>
      <c r="O120" s="264">
        <v>0</v>
      </c>
      <c r="P120" s="264">
        <v>0</v>
      </c>
      <c r="Q120" s="264">
        <v>0</v>
      </c>
      <c r="R120" s="264">
        <v>0</v>
      </c>
      <c r="S120" s="264">
        <v>0</v>
      </c>
      <c r="T120" s="264">
        <v>0</v>
      </c>
      <c r="U120" s="264">
        <v>0</v>
      </c>
      <c r="V120" s="264">
        <v>0</v>
      </c>
      <c r="W120" s="264">
        <v>0</v>
      </c>
      <c r="DA120" s="72" t="s">
        <v>1798</v>
      </c>
    </row>
    <row r="121" spans="1:105" ht="12" customHeight="1" x14ac:dyDescent="0.25">
      <c r="A121" s="59" t="s">
        <v>30</v>
      </c>
      <c r="B121" s="232">
        <v>0</v>
      </c>
      <c r="C121" s="232">
        <v>0</v>
      </c>
      <c r="D121" s="232">
        <v>0</v>
      </c>
      <c r="E121" s="232">
        <v>0</v>
      </c>
      <c r="F121" s="232">
        <v>0</v>
      </c>
      <c r="G121" s="232">
        <v>0</v>
      </c>
      <c r="H121" s="232">
        <v>0</v>
      </c>
      <c r="I121" s="232">
        <v>0</v>
      </c>
      <c r="J121" s="232">
        <v>0</v>
      </c>
      <c r="K121" s="232">
        <v>0</v>
      </c>
      <c r="L121" s="232">
        <v>0</v>
      </c>
      <c r="M121" s="232">
        <v>0</v>
      </c>
      <c r="N121" s="232">
        <v>0</v>
      </c>
      <c r="O121" s="232">
        <v>0</v>
      </c>
      <c r="P121" s="232">
        <v>0</v>
      </c>
      <c r="Q121" s="232">
        <v>0</v>
      </c>
      <c r="R121" s="232">
        <v>0</v>
      </c>
      <c r="S121" s="232">
        <v>0</v>
      </c>
      <c r="T121" s="232">
        <v>0</v>
      </c>
      <c r="U121" s="232">
        <v>0</v>
      </c>
      <c r="V121" s="232">
        <v>0</v>
      </c>
      <c r="W121" s="232">
        <v>0</v>
      </c>
      <c r="DA121" s="71" t="s">
        <v>1799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1800</v>
      </c>
    </row>
    <row r="123" spans="1:105" ht="12" customHeight="1" x14ac:dyDescent="0.25">
      <c r="A123" s="59" t="s">
        <v>160</v>
      </c>
      <c r="B123" s="297">
        <v>0</v>
      </c>
      <c r="C123" s="297">
        <v>0</v>
      </c>
      <c r="D123" s="297">
        <v>0</v>
      </c>
      <c r="E123" s="297">
        <v>0</v>
      </c>
      <c r="F123" s="297">
        <v>0</v>
      </c>
      <c r="G123" s="297">
        <v>0</v>
      </c>
      <c r="H123" s="297">
        <v>0</v>
      </c>
      <c r="I123" s="297">
        <v>0</v>
      </c>
      <c r="J123" s="297">
        <v>0</v>
      </c>
      <c r="K123" s="297">
        <v>0</v>
      </c>
      <c r="L123" s="297">
        <v>0</v>
      </c>
      <c r="M123" s="297">
        <v>0</v>
      </c>
      <c r="N123" s="297">
        <v>0</v>
      </c>
      <c r="O123" s="297">
        <v>0</v>
      </c>
      <c r="P123" s="297">
        <v>0</v>
      </c>
      <c r="Q123" s="297">
        <v>0</v>
      </c>
      <c r="R123" s="297">
        <v>0</v>
      </c>
      <c r="S123" s="297">
        <v>0</v>
      </c>
      <c r="T123" s="297">
        <v>0</v>
      </c>
      <c r="U123" s="297">
        <v>0</v>
      </c>
      <c r="V123" s="297">
        <v>0</v>
      </c>
      <c r="W123" s="297">
        <v>0</v>
      </c>
      <c r="DA123" s="122" t="s">
        <v>1801</v>
      </c>
    </row>
    <row r="124" spans="1:105" ht="12" customHeight="1" x14ac:dyDescent="0.25">
      <c r="A124" s="59" t="s">
        <v>70</v>
      </c>
      <c r="B124" s="297">
        <v>0</v>
      </c>
      <c r="C124" s="297">
        <v>0</v>
      </c>
      <c r="D124" s="297">
        <v>0</v>
      </c>
      <c r="E124" s="297">
        <v>0</v>
      </c>
      <c r="F124" s="297">
        <v>0</v>
      </c>
      <c r="G124" s="297">
        <v>0</v>
      </c>
      <c r="H124" s="297">
        <v>0</v>
      </c>
      <c r="I124" s="297">
        <v>0</v>
      </c>
      <c r="J124" s="297">
        <v>0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1802</v>
      </c>
    </row>
    <row r="125" spans="1:105" ht="12" customHeight="1" x14ac:dyDescent="0.25">
      <c r="A125" s="59" t="s">
        <v>162</v>
      </c>
      <c r="B125" s="297">
        <v>0</v>
      </c>
      <c r="C125" s="297">
        <v>0</v>
      </c>
      <c r="D125" s="297">
        <v>0</v>
      </c>
      <c r="E125" s="297">
        <v>0</v>
      </c>
      <c r="F125" s="297">
        <v>0</v>
      </c>
      <c r="G125" s="297">
        <v>0</v>
      </c>
      <c r="H125" s="297">
        <v>0</v>
      </c>
      <c r="I125" s="297">
        <v>0</v>
      </c>
      <c r="J125" s="297">
        <v>0</v>
      </c>
      <c r="K125" s="297">
        <v>0</v>
      </c>
      <c r="L125" s="297">
        <v>0</v>
      </c>
      <c r="M125" s="297">
        <v>0</v>
      </c>
      <c r="N125" s="297">
        <v>0</v>
      </c>
      <c r="O125" s="297">
        <v>0</v>
      </c>
      <c r="P125" s="297">
        <v>0</v>
      </c>
      <c r="Q125" s="297">
        <v>0</v>
      </c>
      <c r="R125" s="297">
        <v>0</v>
      </c>
      <c r="S125" s="297">
        <v>0</v>
      </c>
      <c r="T125" s="297">
        <v>0</v>
      </c>
      <c r="U125" s="297">
        <v>0</v>
      </c>
      <c r="V125" s="297">
        <v>0</v>
      </c>
      <c r="W125" s="297">
        <v>0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0</v>
      </c>
      <c r="C128" s="281">
        <v>0</v>
      </c>
      <c r="D128" s="281">
        <v>0</v>
      </c>
      <c r="E128" s="281">
        <v>0</v>
      </c>
      <c r="F128" s="281">
        <v>0</v>
      </c>
      <c r="G128" s="281">
        <v>0</v>
      </c>
      <c r="H128" s="281">
        <v>0</v>
      </c>
      <c r="I128" s="281">
        <v>0</v>
      </c>
      <c r="J128" s="281">
        <v>0</v>
      </c>
      <c r="K128" s="281">
        <v>0</v>
      </c>
      <c r="L128" s="281">
        <v>0</v>
      </c>
      <c r="M128" s="281">
        <v>0</v>
      </c>
      <c r="N128" s="281">
        <v>0</v>
      </c>
      <c r="O128" s="281">
        <v>0</v>
      </c>
      <c r="P128" s="281">
        <v>0</v>
      </c>
      <c r="Q128" s="281">
        <v>0</v>
      </c>
      <c r="R128" s="281">
        <v>0</v>
      </c>
      <c r="S128" s="281">
        <v>0</v>
      </c>
      <c r="T128" s="281">
        <v>0</v>
      </c>
      <c r="U128" s="281">
        <v>0</v>
      </c>
      <c r="V128" s="281">
        <v>0</v>
      </c>
      <c r="W128" s="281">
        <v>0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0.99999999999999989</v>
      </c>
      <c r="L132" s="234">
        <f t="shared" si="9"/>
        <v>0.99999999999999989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0.99999999999999978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0</v>
      </c>
      <c r="C137" s="270">
        <f t="shared" si="14"/>
        <v>0</v>
      </c>
      <c r="D137" s="270">
        <f t="shared" si="14"/>
        <v>0</v>
      </c>
      <c r="E137" s="270">
        <f t="shared" si="14"/>
        <v>0</v>
      </c>
      <c r="F137" s="270">
        <f t="shared" si="14"/>
        <v>0</v>
      </c>
      <c r="G137" s="270">
        <f t="shared" si="14"/>
        <v>0</v>
      </c>
      <c r="H137" s="270">
        <f t="shared" si="14"/>
        <v>0</v>
      </c>
      <c r="I137" s="270">
        <f t="shared" si="14"/>
        <v>0</v>
      </c>
      <c r="J137" s="270">
        <f t="shared" si="14"/>
        <v>0</v>
      </c>
      <c r="K137" s="270">
        <f t="shared" si="14"/>
        <v>0</v>
      </c>
      <c r="L137" s="270">
        <f t="shared" si="14"/>
        <v>0</v>
      </c>
      <c r="M137" s="270">
        <f t="shared" si="14"/>
        <v>0</v>
      </c>
      <c r="N137" s="270">
        <f t="shared" si="14"/>
        <v>2.5962191273712473E-4</v>
      </c>
      <c r="O137" s="270">
        <f t="shared" si="14"/>
        <v>3.8369287720834813E-5</v>
      </c>
      <c r="P137" s="270">
        <f t="shared" si="14"/>
        <v>2.0201165088044663E-5</v>
      </c>
      <c r="Q137" s="270">
        <f t="shared" si="14"/>
        <v>6.7584521292083686E-5</v>
      </c>
      <c r="R137" s="270">
        <f t="shared" si="14"/>
        <v>7.8026163160813935E-5</v>
      </c>
      <c r="S137" s="270">
        <f t="shared" si="14"/>
        <v>8.9153201061417764E-5</v>
      </c>
      <c r="T137" s="270">
        <f t="shared" si="14"/>
        <v>1.0149358635144586E-4</v>
      </c>
      <c r="U137" s="270">
        <f t="shared" si="14"/>
        <v>1.4494790758492476E-4</v>
      </c>
      <c r="V137" s="270">
        <f t="shared" si="14"/>
        <v>1.4988681216123104E-4</v>
      </c>
      <c r="W137" s="270">
        <f t="shared" si="14"/>
        <v>3.1987494089086408E-4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9.7900436237681326E-2</v>
      </c>
      <c r="C139" s="271">
        <f t="shared" si="16"/>
        <v>9.6149846600621799E-2</v>
      </c>
      <c r="D139" s="271">
        <f t="shared" si="16"/>
        <v>9.8263578140619728E-2</v>
      </c>
      <c r="E139" s="271">
        <f t="shared" si="16"/>
        <v>0.10463317829136946</v>
      </c>
      <c r="F139" s="271">
        <f t="shared" si="16"/>
        <v>0.10327032170060248</v>
      </c>
      <c r="G139" s="271">
        <f t="shared" si="16"/>
        <v>9.8969934236395191E-2</v>
      </c>
      <c r="H139" s="271">
        <f t="shared" si="16"/>
        <v>9.4675390402860132E-2</v>
      </c>
      <c r="I139" s="271">
        <f t="shared" si="16"/>
        <v>0.10532211395341162</v>
      </c>
      <c r="J139" s="271">
        <f t="shared" si="16"/>
        <v>0.10794718332342365</v>
      </c>
      <c r="K139" s="271">
        <f t="shared" si="16"/>
        <v>0.10590762071960777</v>
      </c>
      <c r="L139" s="271">
        <f t="shared" si="16"/>
        <v>0.11007904984295103</v>
      </c>
      <c r="M139" s="271">
        <f t="shared" si="16"/>
        <v>9.8354379822071625E-2</v>
      </c>
      <c r="N139" s="271">
        <f t="shared" si="16"/>
        <v>9.5847186879532753E-2</v>
      </c>
      <c r="O139" s="271">
        <f t="shared" si="16"/>
        <v>6.9268590718583448E-2</v>
      </c>
      <c r="P139" s="271">
        <f t="shared" si="16"/>
        <v>5.3692115876431523E-2</v>
      </c>
      <c r="Q139" s="271">
        <f t="shared" si="16"/>
        <v>5.7529095313832615E-2</v>
      </c>
      <c r="R139" s="271">
        <f t="shared" si="16"/>
        <v>6.6234363531798651E-2</v>
      </c>
      <c r="S139" s="271">
        <f t="shared" si="16"/>
        <v>7.3443971773732172E-2</v>
      </c>
      <c r="T139" s="271">
        <f t="shared" si="16"/>
        <v>7.2001899606073075E-2</v>
      </c>
      <c r="U139" s="271">
        <f t="shared" si="16"/>
        <v>8.2359462389395566E-2</v>
      </c>
      <c r="V139" s="271">
        <f t="shared" si="16"/>
        <v>7.4057102265033106E-2</v>
      </c>
      <c r="W139" s="271">
        <f t="shared" si="16"/>
        <v>6.7710008302617572E-2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0.28425230082355923</v>
      </c>
      <c r="C140" s="271">
        <f t="shared" si="17"/>
        <v>0.27916949270487029</v>
      </c>
      <c r="D140" s="271">
        <f t="shared" si="17"/>
        <v>0.28530667734528453</v>
      </c>
      <c r="E140" s="271">
        <f t="shared" si="17"/>
        <v>0.30380070625625927</v>
      </c>
      <c r="F140" s="271">
        <f t="shared" si="17"/>
        <v>0.29984367463816153</v>
      </c>
      <c r="G140" s="271">
        <f t="shared" si="17"/>
        <v>0.2873575706113522</v>
      </c>
      <c r="H140" s="271">
        <f t="shared" si="17"/>
        <v>0.27488843346975345</v>
      </c>
      <c r="I140" s="271">
        <f t="shared" si="17"/>
        <v>0.3058010195804966</v>
      </c>
      <c r="J140" s="271">
        <f t="shared" si="17"/>
        <v>0.31342286517100842</v>
      </c>
      <c r="K140" s="271">
        <f t="shared" si="17"/>
        <v>0.30750102881268165</v>
      </c>
      <c r="L140" s="271">
        <f t="shared" si="17"/>
        <v>0.31961270442517836</v>
      </c>
      <c r="M140" s="271">
        <f t="shared" si="17"/>
        <v>0.28557031852874876</v>
      </c>
      <c r="N140" s="271">
        <f t="shared" si="17"/>
        <v>0.27829072519991976</v>
      </c>
      <c r="O140" s="271">
        <f t="shared" si="17"/>
        <v>0.20112020991163179</v>
      </c>
      <c r="P140" s="271">
        <f t="shared" si="17"/>
        <v>0.15589417228854507</v>
      </c>
      <c r="Q140" s="271">
        <f t="shared" si="17"/>
        <v>0.16703477875781589</v>
      </c>
      <c r="R140" s="271">
        <f t="shared" si="17"/>
        <v>0.19231038135304351</v>
      </c>
      <c r="S140" s="271">
        <f t="shared" si="17"/>
        <v>0.21324335989290127</v>
      </c>
      <c r="T140" s="271">
        <f t="shared" si="17"/>
        <v>0.20905632715470654</v>
      </c>
      <c r="U140" s="271">
        <f t="shared" si="17"/>
        <v>0.23912933975023873</v>
      </c>
      <c r="V140" s="271">
        <f t="shared" si="17"/>
        <v>0.21502357415501377</v>
      </c>
      <c r="W140" s="271">
        <f t="shared" si="17"/>
        <v>0.19659489159041546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4.219335165633478E-4</v>
      </c>
      <c r="C141" s="271">
        <f t="shared" si="18"/>
        <v>4.1438878571219351E-4</v>
      </c>
      <c r="D141" s="271">
        <f t="shared" si="18"/>
        <v>4.2349859375816548E-4</v>
      </c>
      <c r="E141" s="271">
        <f t="shared" si="18"/>
        <v>4.5095044069563465E-4</v>
      </c>
      <c r="F141" s="271">
        <f t="shared" si="18"/>
        <v>4.4507677050566955E-4</v>
      </c>
      <c r="G141" s="271">
        <f t="shared" si="18"/>
        <v>4.2654286325164315E-4</v>
      </c>
      <c r="H141" s="271">
        <f t="shared" si="18"/>
        <v>4.0803414100938759E-4</v>
      </c>
      <c r="I141" s="271">
        <f t="shared" si="18"/>
        <v>4.5391963120940934E-4</v>
      </c>
      <c r="J141" s="271">
        <f t="shared" si="18"/>
        <v>4.6523321461186605E-4</v>
      </c>
      <c r="K141" s="271">
        <f t="shared" si="18"/>
        <v>4.564430615262367E-4</v>
      </c>
      <c r="L141" s="271">
        <f t="shared" si="18"/>
        <v>4.7442118120318987E-4</v>
      </c>
      <c r="M141" s="271">
        <f t="shared" si="18"/>
        <v>4.2388993290063732E-4</v>
      </c>
      <c r="N141" s="271">
        <f t="shared" si="18"/>
        <v>4.1308437599402718E-4</v>
      </c>
      <c r="O141" s="271">
        <f t="shared" si="18"/>
        <v>2.9853534052006576E-4</v>
      </c>
      <c r="P141" s="271">
        <f t="shared" si="18"/>
        <v>2.3140349659391939E-4</v>
      </c>
      <c r="Q141" s="271">
        <f t="shared" si="18"/>
        <v>2.4794019744245723E-4</v>
      </c>
      <c r="R141" s="271">
        <f t="shared" si="18"/>
        <v>2.8545835949554758E-4</v>
      </c>
      <c r="S141" s="271">
        <f t="shared" si="18"/>
        <v>3.1653049232218642E-4</v>
      </c>
      <c r="T141" s="271">
        <f t="shared" si="18"/>
        <v>3.1031541704549056E-4</v>
      </c>
      <c r="U141" s="271">
        <f t="shared" si="18"/>
        <v>3.5495467562430844E-4</v>
      </c>
      <c r="V141" s="271">
        <f t="shared" si="18"/>
        <v>3.191729759948714E-4</v>
      </c>
      <c r="W141" s="271">
        <f t="shared" si="18"/>
        <v>2.9181812673742525E-4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4.219335165633478E-4</v>
      </c>
      <c r="C143" s="329">
        <f t="shared" si="20"/>
        <v>4.1438878571219351E-4</v>
      </c>
      <c r="D143" s="329">
        <f t="shared" si="20"/>
        <v>4.2349859375816548E-4</v>
      </c>
      <c r="E143" s="329">
        <f t="shared" si="20"/>
        <v>4.5095044069563465E-4</v>
      </c>
      <c r="F143" s="329">
        <f t="shared" si="20"/>
        <v>4.4507677050566955E-4</v>
      </c>
      <c r="G143" s="329">
        <f t="shared" si="20"/>
        <v>4.2654286325164315E-4</v>
      </c>
      <c r="H143" s="329">
        <f t="shared" si="20"/>
        <v>4.0803414100938759E-4</v>
      </c>
      <c r="I143" s="329">
        <f t="shared" si="20"/>
        <v>4.5391963120940934E-4</v>
      </c>
      <c r="J143" s="329">
        <f t="shared" si="20"/>
        <v>4.6523321461186605E-4</v>
      </c>
      <c r="K143" s="329">
        <f t="shared" si="20"/>
        <v>4.564430615262367E-4</v>
      </c>
      <c r="L143" s="329">
        <f t="shared" si="20"/>
        <v>4.7442118120318987E-4</v>
      </c>
      <c r="M143" s="329">
        <f t="shared" si="20"/>
        <v>4.2388993290063732E-4</v>
      </c>
      <c r="N143" s="329">
        <f t="shared" si="20"/>
        <v>4.1308437599402718E-4</v>
      </c>
      <c r="O143" s="329">
        <f t="shared" si="20"/>
        <v>2.9853534052006576E-4</v>
      </c>
      <c r="P143" s="329">
        <f t="shared" si="20"/>
        <v>2.3140349659391939E-4</v>
      </c>
      <c r="Q143" s="329">
        <f t="shared" si="20"/>
        <v>2.4794019744245723E-4</v>
      </c>
      <c r="R143" s="329">
        <f t="shared" si="20"/>
        <v>2.8545835949554758E-4</v>
      </c>
      <c r="S143" s="329">
        <f t="shared" si="20"/>
        <v>3.1653049232218642E-4</v>
      </c>
      <c r="T143" s="329">
        <f t="shared" si="20"/>
        <v>3.1031541704549056E-4</v>
      </c>
      <c r="U143" s="329">
        <f t="shared" si="20"/>
        <v>3.5495467562430844E-4</v>
      </c>
      <c r="V143" s="329">
        <f t="shared" si="20"/>
        <v>3.191729759948714E-4</v>
      </c>
      <c r="W143" s="329">
        <f t="shared" si="20"/>
        <v>2.9181812673742525E-4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0.61742532942219608</v>
      </c>
      <c r="C144" s="312">
        <f t="shared" si="21"/>
        <v>0.62426627190879569</v>
      </c>
      <c r="D144" s="312">
        <f t="shared" si="21"/>
        <v>0.61600624592033759</v>
      </c>
      <c r="E144" s="312">
        <f t="shared" si="21"/>
        <v>0.5911151650116756</v>
      </c>
      <c r="F144" s="312">
        <f t="shared" si="21"/>
        <v>0.59644092689073036</v>
      </c>
      <c r="G144" s="312">
        <f t="shared" si="21"/>
        <v>0.61324595228900092</v>
      </c>
      <c r="H144" s="312">
        <f t="shared" si="21"/>
        <v>0.63002814198637702</v>
      </c>
      <c r="I144" s="312">
        <f t="shared" si="21"/>
        <v>0.58842294683488239</v>
      </c>
      <c r="J144" s="312">
        <f t="shared" si="21"/>
        <v>0.57816471829095617</v>
      </c>
      <c r="K144" s="312">
        <f t="shared" si="21"/>
        <v>0.58613490740618424</v>
      </c>
      <c r="L144" s="312">
        <f t="shared" si="21"/>
        <v>0.56983382455066733</v>
      </c>
      <c r="M144" s="312">
        <f t="shared" si="21"/>
        <v>0.61565141171627891</v>
      </c>
      <c r="N144" s="312">
        <f t="shared" si="21"/>
        <v>0.62518938163181637</v>
      </c>
      <c r="O144" s="312">
        <f t="shared" si="21"/>
        <v>0.72927429474154393</v>
      </c>
      <c r="P144" s="312">
        <f t="shared" si="21"/>
        <v>0.79016210717334145</v>
      </c>
      <c r="Q144" s="312">
        <f t="shared" si="21"/>
        <v>0.77512060120961701</v>
      </c>
      <c r="R144" s="312">
        <f t="shared" si="21"/>
        <v>0.74109177059250153</v>
      </c>
      <c r="S144" s="312">
        <f t="shared" si="21"/>
        <v>0.71290698463998303</v>
      </c>
      <c r="T144" s="312">
        <f t="shared" si="21"/>
        <v>0.71852996423582338</v>
      </c>
      <c r="U144" s="312">
        <f t="shared" si="21"/>
        <v>0.67801129527715631</v>
      </c>
      <c r="V144" s="312">
        <f t="shared" si="21"/>
        <v>0.71045026379179699</v>
      </c>
      <c r="W144" s="312">
        <f t="shared" si="21"/>
        <v>0.73508340703933861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0.99999999999999989</v>
      </c>
      <c r="C146" s="234">
        <f t="shared" si="22"/>
        <v>1</v>
      </c>
      <c r="D146" s="234">
        <f t="shared" si="22"/>
        <v>1</v>
      </c>
      <c r="E146" s="234">
        <f t="shared" si="22"/>
        <v>1.0000000000000002</v>
      </c>
      <c r="F146" s="234">
        <f t="shared" si="22"/>
        <v>1</v>
      </c>
      <c r="G146" s="234">
        <f t="shared" si="22"/>
        <v>1</v>
      </c>
      <c r="H146" s="234">
        <f t="shared" si="22"/>
        <v>1</v>
      </c>
      <c r="I146" s="234">
        <f t="shared" si="22"/>
        <v>0.99999999999999989</v>
      </c>
      <c r="J146" s="234">
        <f t="shared" si="22"/>
        <v>1</v>
      </c>
      <c r="K146" s="234">
        <f t="shared" si="22"/>
        <v>0.99999999999999989</v>
      </c>
      <c r="L146" s="234">
        <f t="shared" si="22"/>
        <v>1</v>
      </c>
      <c r="M146" s="234">
        <f t="shared" si="22"/>
        <v>1</v>
      </c>
      <c r="N146" s="234">
        <f t="shared" si="22"/>
        <v>0.99999999999999989</v>
      </c>
      <c r="O146" s="234">
        <f t="shared" si="22"/>
        <v>1</v>
      </c>
      <c r="P146" s="234">
        <f t="shared" si="22"/>
        <v>1</v>
      </c>
      <c r="Q146" s="234">
        <f t="shared" si="22"/>
        <v>1</v>
      </c>
      <c r="R146" s="234">
        <f t="shared" si="22"/>
        <v>0.99999999999999989</v>
      </c>
      <c r="S146" s="234">
        <f t="shared" si="22"/>
        <v>0.99999999999999978</v>
      </c>
      <c r="T146" s="234">
        <f t="shared" si="22"/>
        <v>1</v>
      </c>
      <c r="U146" s="234">
        <f t="shared" si="22"/>
        <v>1</v>
      </c>
      <c r="V146" s="234">
        <f t="shared" si="22"/>
        <v>1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0</v>
      </c>
      <c r="C151" s="270">
        <f t="shared" si="27"/>
        <v>0</v>
      </c>
      <c r="D151" s="270">
        <f t="shared" si="27"/>
        <v>0</v>
      </c>
      <c r="E151" s="270">
        <f t="shared" si="27"/>
        <v>0</v>
      </c>
      <c r="F151" s="270">
        <f t="shared" si="27"/>
        <v>0</v>
      </c>
      <c r="G151" s="270">
        <f t="shared" si="27"/>
        <v>0</v>
      </c>
      <c r="H151" s="270">
        <f t="shared" si="27"/>
        <v>0</v>
      </c>
      <c r="I151" s="270">
        <f t="shared" si="27"/>
        <v>0</v>
      </c>
      <c r="J151" s="270">
        <f t="shared" si="27"/>
        <v>0</v>
      </c>
      <c r="K151" s="270">
        <f t="shared" si="27"/>
        <v>0</v>
      </c>
      <c r="L151" s="270">
        <f t="shared" si="27"/>
        <v>0</v>
      </c>
      <c r="M151" s="270">
        <f t="shared" si="27"/>
        <v>0</v>
      </c>
      <c r="N151" s="270">
        <f t="shared" si="27"/>
        <v>1.126657591153272E-3</v>
      </c>
      <c r="O151" s="270">
        <f t="shared" si="27"/>
        <v>3.3092795124069408E-4</v>
      </c>
      <c r="P151" s="270">
        <f t="shared" si="27"/>
        <v>2.3866222406820561E-4</v>
      </c>
      <c r="Q151" s="270">
        <f t="shared" si="27"/>
        <v>7.0887433279813678E-4</v>
      </c>
      <c r="R151" s="270">
        <f t="shared" si="27"/>
        <v>6.9036905745317647E-4</v>
      </c>
      <c r="S151" s="270">
        <f t="shared" si="27"/>
        <v>6.3984516998811093E-4</v>
      </c>
      <c r="T151" s="270">
        <f t="shared" si="27"/>
        <v>6.7361972269024877E-4</v>
      </c>
      <c r="U151" s="270">
        <f t="shared" si="27"/>
        <v>6.7109046775645905E-4</v>
      </c>
      <c r="V151" s="270">
        <f t="shared" si="27"/>
        <v>9.5201325337319258E-4</v>
      </c>
      <c r="W151" s="270">
        <f t="shared" si="27"/>
        <v>2.1936698909653415E-3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0.15114260613486699</v>
      </c>
      <c r="C153" s="271">
        <f t="shared" si="29"/>
        <v>0.14921765867924855</v>
      </c>
      <c r="D153" s="271">
        <f t="shared" si="29"/>
        <v>0.14472529911298126</v>
      </c>
      <c r="E153" s="271">
        <f t="shared" si="29"/>
        <v>0.13661174387873373</v>
      </c>
      <c r="F153" s="271">
        <f t="shared" si="29"/>
        <v>0.13739605417501691</v>
      </c>
      <c r="G153" s="271">
        <f t="shared" si="29"/>
        <v>0.13407206836178184</v>
      </c>
      <c r="H153" s="271">
        <f t="shared" si="29"/>
        <v>0.12933480442429457</v>
      </c>
      <c r="I153" s="271">
        <f t="shared" si="29"/>
        <v>0.11076759930430927</v>
      </c>
      <c r="J153" s="271">
        <f t="shared" si="29"/>
        <v>0.11310627528851197</v>
      </c>
      <c r="K153" s="271">
        <f t="shared" si="29"/>
        <v>0.12862034285425472</v>
      </c>
      <c r="L153" s="271">
        <f t="shared" si="29"/>
        <v>0.13888426761817893</v>
      </c>
      <c r="M153" s="271">
        <f t="shared" si="29"/>
        <v>0.12535065636634338</v>
      </c>
      <c r="N153" s="271">
        <f t="shared" si="29"/>
        <v>0.11214299303182097</v>
      </c>
      <c r="O153" s="271">
        <f t="shared" si="29"/>
        <v>0.10896970849255155</v>
      </c>
      <c r="P153" s="271">
        <f t="shared" si="29"/>
        <v>9.418148955828802E-2</v>
      </c>
      <c r="Q153" s="271">
        <f t="shared" si="29"/>
        <v>0.11709774641908625</v>
      </c>
      <c r="R153" s="271">
        <f t="shared" si="29"/>
        <v>0.11782763650681033</v>
      </c>
      <c r="S153" s="271">
        <f t="shared" si="29"/>
        <v>0.14055721682619174</v>
      </c>
      <c r="T153" s="271">
        <f t="shared" si="29"/>
        <v>0.16228768405801444</v>
      </c>
      <c r="U153" s="271">
        <f t="shared" si="29"/>
        <v>0.13528972876538159</v>
      </c>
      <c r="V153" s="271">
        <f t="shared" si="29"/>
        <v>0.1735855533814312</v>
      </c>
      <c r="W153" s="271">
        <f t="shared" si="29"/>
        <v>0.1844079873709287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0.12301229982408093</v>
      </c>
      <c r="C154" s="320">
        <f t="shared" si="30"/>
        <v>0.12157125772385227</v>
      </c>
      <c r="D154" s="320">
        <f t="shared" si="30"/>
        <v>0.11800646715559274</v>
      </c>
      <c r="E154" s="320">
        <f t="shared" si="30"/>
        <v>0.11193418602542229</v>
      </c>
      <c r="F154" s="320">
        <f t="shared" si="30"/>
        <v>0.11225708076401268</v>
      </c>
      <c r="G154" s="320">
        <f t="shared" si="30"/>
        <v>0.10865967957236049</v>
      </c>
      <c r="H154" s="320">
        <f t="shared" si="30"/>
        <v>0.10520518941882734</v>
      </c>
      <c r="I154" s="320">
        <f t="shared" si="30"/>
        <v>8.9721362260829898E-2</v>
      </c>
      <c r="J154" s="320">
        <f t="shared" si="30"/>
        <v>9.2557968743689698E-2</v>
      </c>
      <c r="K154" s="320">
        <f t="shared" si="30"/>
        <v>0.10383254926936009</v>
      </c>
      <c r="L154" s="320">
        <f t="shared" si="30"/>
        <v>0.11301257727933919</v>
      </c>
      <c r="M154" s="320">
        <f t="shared" si="30"/>
        <v>0.10252698990071521</v>
      </c>
      <c r="N154" s="320">
        <f t="shared" si="30"/>
        <v>8.9338715686361495E-2</v>
      </c>
      <c r="O154" s="320">
        <f t="shared" si="30"/>
        <v>7.6215100448817505E-2</v>
      </c>
      <c r="P154" s="320">
        <f t="shared" si="30"/>
        <v>5.9403527778805636E-2</v>
      </c>
      <c r="Q154" s="320">
        <f t="shared" si="30"/>
        <v>8.4015431199209276E-2</v>
      </c>
      <c r="R154" s="320">
        <f t="shared" si="30"/>
        <v>8.5697632834975696E-2</v>
      </c>
      <c r="S154" s="320">
        <f t="shared" si="30"/>
        <v>0.11165837412227182</v>
      </c>
      <c r="T154" s="320">
        <f t="shared" si="30"/>
        <v>0.13608737035861118</v>
      </c>
      <c r="U154" s="320">
        <f t="shared" si="30"/>
        <v>0.1143838241708072</v>
      </c>
      <c r="V154" s="320">
        <f t="shared" si="30"/>
        <v>0.14779666469280861</v>
      </c>
      <c r="W154" s="320">
        <f t="shared" si="30"/>
        <v>0.15894963670346293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2.8130306310786057E-2</v>
      </c>
      <c r="C155" s="320">
        <f t="shared" si="31"/>
        <v>2.7646400955396271E-2</v>
      </c>
      <c r="D155" s="320">
        <f t="shared" si="31"/>
        <v>2.6718831957388504E-2</v>
      </c>
      <c r="E155" s="320">
        <f t="shared" si="31"/>
        <v>2.4677557853311455E-2</v>
      </c>
      <c r="F155" s="320">
        <f t="shared" si="31"/>
        <v>2.5138973411004215E-2</v>
      </c>
      <c r="G155" s="320">
        <f t="shared" si="31"/>
        <v>2.5412388789421359E-2</v>
      </c>
      <c r="H155" s="320">
        <f t="shared" si="31"/>
        <v>2.4129615005467234E-2</v>
      </c>
      <c r="I155" s="320">
        <f t="shared" si="31"/>
        <v>2.1046237043479375E-2</v>
      </c>
      <c r="J155" s="320">
        <f t="shared" si="31"/>
        <v>2.054830654482228E-2</v>
      </c>
      <c r="K155" s="320">
        <f t="shared" si="31"/>
        <v>2.4787793584894639E-2</v>
      </c>
      <c r="L155" s="320">
        <f t="shared" si="31"/>
        <v>2.587169033883973E-2</v>
      </c>
      <c r="M155" s="320">
        <f t="shared" si="31"/>
        <v>2.2823666465628164E-2</v>
      </c>
      <c r="N155" s="320">
        <f t="shared" si="31"/>
        <v>2.2804277345459478E-2</v>
      </c>
      <c r="O155" s="320">
        <f t="shared" si="31"/>
        <v>3.2754608043734063E-2</v>
      </c>
      <c r="P155" s="320">
        <f t="shared" si="31"/>
        <v>3.4777961779482398E-2</v>
      </c>
      <c r="Q155" s="320">
        <f t="shared" si="31"/>
        <v>3.3082315219876993E-2</v>
      </c>
      <c r="R155" s="320">
        <f t="shared" si="31"/>
        <v>3.2130003671834641E-2</v>
      </c>
      <c r="S155" s="320">
        <f t="shared" si="31"/>
        <v>2.8898842703919903E-2</v>
      </c>
      <c r="T155" s="320">
        <f t="shared" si="31"/>
        <v>2.6200313699403278E-2</v>
      </c>
      <c r="U155" s="320">
        <f t="shared" si="31"/>
        <v>2.0905904594574375E-2</v>
      </c>
      <c r="V155" s="320">
        <f t="shared" si="31"/>
        <v>2.5788888688622585E-2</v>
      </c>
      <c r="W155" s="320">
        <f t="shared" si="31"/>
        <v>2.5458350667465747E-2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0.68433353699379551</v>
      </c>
      <c r="C157" s="271">
        <f t="shared" si="33"/>
        <v>0.67256144109958338</v>
      </c>
      <c r="D157" s="271">
        <f t="shared" si="33"/>
        <v>0.64999622029468018</v>
      </c>
      <c r="E157" s="271">
        <f t="shared" si="33"/>
        <v>0.6003375954584026</v>
      </c>
      <c r="F157" s="271">
        <f t="shared" si="33"/>
        <v>0.61156257598763297</v>
      </c>
      <c r="G157" s="271">
        <f t="shared" si="33"/>
        <v>0.61821402552797977</v>
      </c>
      <c r="H157" s="271">
        <f t="shared" si="33"/>
        <v>0.58700764224022861</v>
      </c>
      <c r="I157" s="271">
        <f t="shared" si="33"/>
        <v>0.51199747621843839</v>
      </c>
      <c r="J157" s="271">
        <f t="shared" si="33"/>
        <v>0.49988418688705188</v>
      </c>
      <c r="K157" s="271">
        <f t="shared" si="33"/>
        <v>0.60301932978663886</v>
      </c>
      <c r="L157" s="271">
        <f t="shared" si="33"/>
        <v>0.62938757800862566</v>
      </c>
      <c r="M157" s="271">
        <f t="shared" si="33"/>
        <v>0.5552374804252016</v>
      </c>
      <c r="N157" s="271">
        <f t="shared" si="33"/>
        <v>0.55476579607745069</v>
      </c>
      <c r="O157" s="271">
        <f t="shared" si="33"/>
        <v>0.79683017055592065</v>
      </c>
      <c r="P157" s="271">
        <f t="shared" si="33"/>
        <v>0.84605284176598683</v>
      </c>
      <c r="Q157" s="271">
        <f t="shared" si="33"/>
        <v>0.80480239128009246</v>
      </c>
      <c r="R157" s="271">
        <f t="shared" si="33"/>
        <v>0.78163525179743465</v>
      </c>
      <c r="S157" s="271">
        <f t="shared" si="33"/>
        <v>0.70302992879312887</v>
      </c>
      <c r="T157" s="271">
        <f t="shared" si="33"/>
        <v>0.6373820869979222</v>
      </c>
      <c r="U157" s="271">
        <f t="shared" si="33"/>
        <v>0.50858357094299755</v>
      </c>
      <c r="V157" s="271">
        <f t="shared" si="33"/>
        <v>0.62737323996566241</v>
      </c>
      <c r="W157" s="271">
        <f t="shared" si="33"/>
        <v>0.6193321525125034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0.68433353699379551</v>
      </c>
      <c r="C158" s="320">
        <f t="shared" si="34"/>
        <v>0.67256144109958338</v>
      </c>
      <c r="D158" s="320">
        <f t="shared" si="34"/>
        <v>0.64999622029468018</v>
      </c>
      <c r="E158" s="320">
        <f t="shared" si="34"/>
        <v>0.6003375954584026</v>
      </c>
      <c r="F158" s="320">
        <f t="shared" si="34"/>
        <v>0.61156257598763297</v>
      </c>
      <c r="G158" s="320">
        <f t="shared" si="34"/>
        <v>0.61821402552797977</v>
      </c>
      <c r="H158" s="320">
        <f t="shared" si="34"/>
        <v>0.58700764224022861</v>
      </c>
      <c r="I158" s="320">
        <f t="shared" si="34"/>
        <v>0.51199747621843839</v>
      </c>
      <c r="J158" s="320">
        <f t="shared" si="34"/>
        <v>0.49988418688705188</v>
      </c>
      <c r="K158" s="320">
        <f t="shared" si="34"/>
        <v>0.60301932978663886</v>
      </c>
      <c r="L158" s="320">
        <f t="shared" si="34"/>
        <v>0.62938757800862566</v>
      </c>
      <c r="M158" s="320">
        <f t="shared" si="34"/>
        <v>0.5552374804252016</v>
      </c>
      <c r="N158" s="320">
        <f t="shared" si="34"/>
        <v>0.55476579607745069</v>
      </c>
      <c r="O158" s="320">
        <f t="shared" si="34"/>
        <v>0.79683017055592065</v>
      </c>
      <c r="P158" s="320">
        <f t="shared" si="34"/>
        <v>0.84605284176598683</v>
      </c>
      <c r="Q158" s="320">
        <f t="shared" si="34"/>
        <v>0.80480239128009246</v>
      </c>
      <c r="R158" s="320">
        <f t="shared" si="34"/>
        <v>0.78163525179743465</v>
      </c>
      <c r="S158" s="320">
        <f t="shared" si="34"/>
        <v>0.70302992879312887</v>
      </c>
      <c r="T158" s="320">
        <f t="shared" si="34"/>
        <v>0.6373820869979222</v>
      </c>
      <c r="U158" s="320">
        <f t="shared" si="34"/>
        <v>0.50858357094299755</v>
      </c>
      <c r="V158" s="320">
        <f t="shared" si="34"/>
        <v>0.62737323996566241</v>
      </c>
      <c r="W158" s="320">
        <f t="shared" si="34"/>
        <v>0.6193321525125034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6.5537959606346174E-2</v>
      </c>
      <c r="C160" s="271">
        <f t="shared" si="36"/>
        <v>6.4770207445863898E-2</v>
      </c>
      <c r="D160" s="271">
        <f t="shared" si="36"/>
        <v>6.2870973787101408E-2</v>
      </c>
      <c r="E160" s="271">
        <f t="shared" si="36"/>
        <v>5.9635810181538247E-2</v>
      </c>
      <c r="F160" s="271">
        <f t="shared" si="36"/>
        <v>5.9807840639997306E-2</v>
      </c>
      <c r="G160" s="271">
        <f t="shared" si="36"/>
        <v>5.7891232834733186E-2</v>
      </c>
      <c r="H160" s="271">
        <f t="shared" si="36"/>
        <v>5.605076455256508E-2</v>
      </c>
      <c r="I160" s="271">
        <f t="shared" si="36"/>
        <v>4.7801358271374383E-2</v>
      </c>
      <c r="J160" s="271">
        <f t="shared" si="36"/>
        <v>4.9312633171190334E-2</v>
      </c>
      <c r="K160" s="271">
        <f t="shared" si="36"/>
        <v>5.5319455286755997E-2</v>
      </c>
      <c r="L160" s="271">
        <f t="shared" si="36"/>
        <v>6.0210350796908549E-2</v>
      </c>
      <c r="M160" s="271">
        <f t="shared" si="36"/>
        <v>5.4623885028429811E-2</v>
      </c>
      <c r="N160" s="271">
        <f t="shared" si="36"/>
        <v>4.7597493488934932E-2</v>
      </c>
      <c r="O160" s="271">
        <f t="shared" si="36"/>
        <v>4.0605550678684224E-2</v>
      </c>
      <c r="P160" s="271">
        <f t="shared" si="36"/>
        <v>3.1648753901922365E-2</v>
      </c>
      <c r="Q160" s="271">
        <f t="shared" si="36"/>
        <v>4.4761377066504009E-2</v>
      </c>
      <c r="R160" s="271">
        <f t="shared" si="36"/>
        <v>4.5657613158441572E-2</v>
      </c>
      <c r="S160" s="271">
        <f t="shared" si="36"/>
        <v>5.94888643119506E-2</v>
      </c>
      <c r="T160" s="271">
        <f t="shared" si="36"/>
        <v>7.2504038980259422E-2</v>
      </c>
      <c r="U160" s="271">
        <f t="shared" si="36"/>
        <v>6.0940917768763217E-2</v>
      </c>
      <c r="V160" s="271">
        <f t="shared" si="36"/>
        <v>7.874246603341517E-2</v>
      </c>
      <c r="W160" s="271">
        <f t="shared" si="36"/>
        <v>8.4684498091756405E-2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6.5537959606346174E-2</v>
      </c>
      <c r="C161" s="320">
        <f t="shared" si="37"/>
        <v>6.4770207445863898E-2</v>
      </c>
      <c r="D161" s="320">
        <f t="shared" si="37"/>
        <v>6.2870973787101408E-2</v>
      </c>
      <c r="E161" s="320">
        <f t="shared" si="37"/>
        <v>5.9635810181538247E-2</v>
      </c>
      <c r="F161" s="320">
        <f t="shared" si="37"/>
        <v>5.9807840639997306E-2</v>
      </c>
      <c r="G161" s="320">
        <f t="shared" si="37"/>
        <v>5.7891232834733186E-2</v>
      </c>
      <c r="H161" s="320">
        <f t="shared" si="37"/>
        <v>5.605076455256508E-2</v>
      </c>
      <c r="I161" s="320">
        <f t="shared" si="37"/>
        <v>4.7801358271374383E-2</v>
      </c>
      <c r="J161" s="320">
        <f t="shared" si="37"/>
        <v>4.9312633171190334E-2</v>
      </c>
      <c r="K161" s="320">
        <f t="shared" si="37"/>
        <v>5.5319455286755997E-2</v>
      </c>
      <c r="L161" s="320">
        <f t="shared" si="37"/>
        <v>6.0210350796908549E-2</v>
      </c>
      <c r="M161" s="320">
        <f t="shared" si="37"/>
        <v>5.4623885028429811E-2</v>
      </c>
      <c r="N161" s="320">
        <f t="shared" si="37"/>
        <v>4.7597493488934932E-2</v>
      </c>
      <c r="O161" s="320">
        <f t="shared" si="37"/>
        <v>4.0605550678684224E-2</v>
      </c>
      <c r="P161" s="320">
        <f t="shared" si="37"/>
        <v>3.1648753901922365E-2</v>
      </c>
      <c r="Q161" s="320">
        <f t="shared" si="37"/>
        <v>4.4761377066504009E-2</v>
      </c>
      <c r="R161" s="320">
        <f t="shared" si="37"/>
        <v>4.5657613158441572E-2</v>
      </c>
      <c r="S161" s="320">
        <f t="shared" si="37"/>
        <v>5.94888643119506E-2</v>
      </c>
      <c r="T161" s="320">
        <f t="shared" si="37"/>
        <v>7.2504038980259422E-2</v>
      </c>
      <c r="U161" s="320">
        <f t="shared" si="37"/>
        <v>6.0940917768763217E-2</v>
      </c>
      <c r="V161" s="320">
        <f t="shared" si="37"/>
        <v>7.874246603341517E-2</v>
      </c>
      <c r="W161" s="320">
        <f t="shared" si="37"/>
        <v>8.4684498091756405E-2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9.8985897264991157E-2</v>
      </c>
      <c r="C163" s="312">
        <f t="shared" si="39"/>
        <v>0.11345069277530424</v>
      </c>
      <c r="D163" s="312">
        <f t="shared" si="39"/>
        <v>0.14240750680523712</v>
      </c>
      <c r="E163" s="312">
        <f t="shared" si="39"/>
        <v>0.20341485048132549</v>
      </c>
      <c r="F163" s="312">
        <f t="shared" si="39"/>
        <v>0.19123352919735292</v>
      </c>
      <c r="G163" s="312">
        <f t="shared" si="39"/>
        <v>0.18982267327550525</v>
      </c>
      <c r="H163" s="312">
        <f t="shared" si="39"/>
        <v>0.22760678878291185</v>
      </c>
      <c r="I163" s="312">
        <f t="shared" si="39"/>
        <v>0.32943356620587794</v>
      </c>
      <c r="J163" s="312">
        <f t="shared" si="39"/>
        <v>0.33769690465324581</v>
      </c>
      <c r="K163" s="312">
        <f t="shared" si="39"/>
        <v>0.21304087207235034</v>
      </c>
      <c r="L163" s="312">
        <f t="shared" si="39"/>
        <v>0.1715178035762869</v>
      </c>
      <c r="M163" s="312">
        <f t="shared" si="39"/>
        <v>0.26478797818002514</v>
      </c>
      <c r="N163" s="312">
        <f t="shared" si="39"/>
        <v>0.28436705981064003</v>
      </c>
      <c r="O163" s="312">
        <f t="shared" si="39"/>
        <v>5.3263642321602835E-2</v>
      </c>
      <c r="P163" s="312">
        <f t="shared" si="39"/>
        <v>2.7878252549734587E-2</v>
      </c>
      <c r="Q163" s="312">
        <f t="shared" si="39"/>
        <v>3.2629610901519134E-2</v>
      </c>
      <c r="R163" s="312">
        <f t="shared" si="39"/>
        <v>5.4189129479860161E-2</v>
      </c>
      <c r="S163" s="312">
        <f t="shared" si="39"/>
        <v>9.6284144898740487E-2</v>
      </c>
      <c r="T163" s="312">
        <f t="shared" si="39"/>
        <v>0.12715257024111365</v>
      </c>
      <c r="U163" s="312">
        <f t="shared" si="39"/>
        <v>0.29451469205510117</v>
      </c>
      <c r="V163" s="312">
        <f t="shared" si="39"/>
        <v>0.11934672736611802</v>
      </c>
      <c r="W163" s="312">
        <f t="shared" si="39"/>
        <v>0.10938169213384621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0</v>
      </c>
      <c r="C165" s="234">
        <f t="shared" si="40"/>
        <v>0</v>
      </c>
      <c r="D165" s="234">
        <f t="shared" si="40"/>
        <v>0</v>
      </c>
      <c r="E165" s="234">
        <f t="shared" si="40"/>
        <v>0</v>
      </c>
      <c r="F165" s="234">
        <f t="shared" si="40"/>
        <v>0</v>
      </c>
      <c r="G165" s="234">
        <f t="shared" si="40"/>
        <v>0</v>
      </c>
      <c r="H165" s="234">
        <f t="shared" si="40"/>
        <v>0</v>
      </c>
      <c r="I165" s="234">
        <f t="shared" si="40"/>
        <v>0</v>
      </c>
      <c r="J165" s="234">
        <f t="shared" si="40"/>
        <v>0</v>
      </c>
      <c r="K165" s="234">
        <f t="shared" si="40"/>
        <v>0</v>
      </c>
      <c r="L165" s="234">
        <f t="shared" si="40"/>
        <v>0</v>
      </c>
      <c r="M165" s="234">
        <f t="shared" si="40"/>
        <v>0</v>
      </c>
      <c r="N165" s="234">
        <f t="shared" si="40"/>
        <v>0</v>
      </c>
      <c r="O165" s="234">
        <f t="shared" si="40"/>
        <v>0</v>
      </c>
      <c r="P165" s="234">
        <f t="shared" si="40"/>
        <v>0</v>
      </c>
      <c r="Q165" s="234">
        <f t="shared" si="40"/>
        <v>0</v>
      </c>
      <c r="R165" s="234">
        <f t="shared" si="40"/>
        <v>0</v>
      </c>
      <c r="S165" s="234">
        <f t="shared" si="40"/>
        <v>0</v>
      </c>
      <c r="T165" s="234">
        <f t="shared" si="40"/>
        <v>0</v>
      </c>
      <c r="U165" s="234">
        <f t="shared" si="40"/>
        <v>0</v>
      </c>
      <c r="V165" s="234">
        <f t="shared" si="40"/>
        <v>0</v>
      </c>
      <c r="W165" s="234">
        <f t="shared" si="40"/>
        <v>0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0</v>
      </c>
      <c r="C170" s="270">
        <f t="shared" si="45"/>
        <v>0</v>
      </c>
      <c r="D170" s="270">
        <f t="shared" si="45"/>
        <v>0</v>
      </c>
      <c r="E170" s="270">
        <f t="shared" si="45"/>
        <v>0</v>
      </c>
      <c r="F170" s="270">
        <f t="shared" si="45"/>
        <v>0</v>
      </c>
      <c r="G170" s="270">
        <f t="shared" si="45"/>
        <v>0</v>
      </c>
      <c r="H170" s="270">
        <f t="shared" si="45"/>
        <v>0</v>
      </c>
      <c r="I170" s="270">
        <f t="shared" si="45"/>
        <v>0</v>
      </c>
      <c r="J170" s="270">
        <f t="shared" si="45"/>
        <v>0</v>
      </c>
      <c r="K170" s="270">
        <f t="shared" si="45"/>
        <v>0</v>
      </c>
      <c r="L170" s="270">
        <f t="shared" si="45"/>
        <v>0</v>
      </c>
      <c r="M170" s="270">
        <f t="shared" si="45"/>
        <v>0</v>
      </c>
      <c r="N170" s="270">
        <f t="shared" si="45"/>
        <v>0</v>
      </c>
      <c r="O170" s="270">
        <f t="shared" si="45"/>
        <v>0</v>
      </c>
      <c r="P170" s="270">
        <f t="shared" si="45"/>
        <v>0</v>
      </c>
      <c r="Q170" s="270">
        <f t="shared" si="45"/>
        <v>0</v>
      </c>
      <c r="R170" s="270">
        <f t="shared" si="45"/>
        <v>0</v>
      </c>
      <c r="S170" s="270">
        <f t="shared" si="45"/>
        <v>0</v>
      </c>
      <c r="T170" s="270">
        <f t="shared" si="45"/>
        <v>0</v>
      </c>
      <c r="U170" s="270">
        <f t="shared" si="45"/>
        <v>0</v>
      </c>
      <c r="V170" s="270">
        <f t="shared" si="45"/>
        <v>0</v>
      </c>
      <c r="W170" s="270">
        <f t="shared" si="45"/>
        <v>0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</v>
      </c>
      <c r="C171" s="271">
        <f t="shared" si="46"/>
        <v>0</v>
      </c>
      <c r="D171" s="271">
        <f t="shared" si="46"/>
        <v>0</v>
      </c>
      <c r="E171" s="271">
        <f t="shared" si="46"/>
        <v>0</v>
      </c>
      <c r="F171" s="271">
        <f t="shared" si="46"/>
        <v>0</v>
      </c>
      <c r="G171" s="271">
        <f t="shared" si="46"/>
        <v>0</v>
      </c>
      <c r="H171" s="271">
        <f t="shared" si="46"/>
        <v>0</v>
      </c>
      <c r="I171" s="271">
        <f t="shared" si="46"/>
        <v>0</v>
      </c>
      <c r="J171" s="271">
        <f t="shared" si="46"/>
        <v>0</v>
      </c>
      <c r="K171" s="271">
        <f t="shared" si="46"/>
        <v>0</v>
      </c>
      <c r="L171" s="271">
        <f t="shared" si="46"/>
        <v>0</v>
      </c>
      <c r="M171" s="271">
        <f t="shared" si="46"/>
        <v>0</v>
      </c>
      <c r="N171" s="271">
        <f t="shared" si="46"/>
        <v>0</v>
      </c>
      <c r="O171" s="271">
        <f t="shared" si="46"/>
        <v>0</v>
      </c>
      <c r="P171" s="271">
        <f t="shared" si="46"/>
        <v>0</v>
      </c>
      <c r="Q171" s="271">
        <f t="shared" si="46"/>
        <v>0</v>
      </c>
      <c r="R171" s="271">
        <f t="shared" si="46"/>
        <v>0</v>
      </c>
      <c r="S171" s="271">
        <f t="shared" si="46"/>
        <v>0</v>
      </c>
      <c r="T171" s="271">
        <f t="shared" si="46"/>
        <v>0</v>
      </c>
      <c r="U171" s="271">
        <f t="shared" si="46"/>
        <v>0</v>
      </c>
      <c r="V171" s="271">
        <f t="shared" si="46"/>
        <v>0</v>
      </c>
      <c r="W171" s="271">
        <f t="shared" si="46"/>
        <v>0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</v>
      </c>
      <c r="C172" s="320">
        <f t="shared" si="47"/>
        <v>0</v>
      </c>
      <c r="D172" s="320">
        <f t="shared" si="47"/>
        <v>0</v>
      </c>
      <c r="E172" s="320">
        <f t="shared" si="47"/>
        <v>0</v>
      </c>
      <c r="F172" s="320">
        <f t="shared" si="47"/>
        <v>0</v>
      </c>
      <c r="G172" s="320">
        <f t="shared" si="47"/>
        <v>0</v>
      </c>
      <c r="H172" s="320">
        <f t="shared" si="47"/>
        <v>0</v>
      </c>
      <c r="I172" s="320">
        <f t="shared" si="47"/>
        <v>0</v>
      </c>
      <c r="J172" s="320">
        <f t="shared" si="47"/>
        <v>0</v>
      </c>
      <c r="K172" s="320">
        <f t="shared" si="47"/>
        <v>0</v>
      </c>
      <c r="L172" s="320">
        <f t="shared" si="47"/>
        <v>0</v>
      </c>
      <c r="M172" s="320">
        <f t="shared" si="47"/>
        <v>0</v>
      </c>
      <c r="N172" s="320">
        <f t="shared" si="47"/>
        <v>0</v>
      </c>
      <c r="O172" s="320">
        <f t="shared" si="47"/>
        <v>0</v>
      </c>
      <c r="P172" s="320">
        <f t="shared" si="47"/>
        <v>0</v>
      </c>
      <c r="Q172" s="320">
        <f t="shared" si="47"/>
        <v>0</v>
      </c>
      <c r="R172" s="320">
        <f t="shared" si="47"/>
        <v>0</v>
      </c>
      <c r="S172" s="320">
        <f t="shared" si="47"/>
        <v>0</v>
      </c>
      <c r="T172" s="320">
        <f t="shared" si="47"/>
        <v>0</v>
      </c>
      <c r="U172" s="320">
        <f t="shared" si="47"/>
        <v>0</v>
      </c>
      <c r="V172" s="320">
        <f t="shared" si="47"/>
        <v>0</v>
      </c>
      <c r="W172" s="320">
        <f t="shared" si="47"/>
        <v>0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0</v>
      </c>
      <c r="C175" s="271">
        <f t="shared" si="50"/>
        <v>0</v>
      </c>
      <c r="D175" s="271">
        <f t="shared" si="50"/>
        <v>0</v>
      </c>
      <c r="E175" s="271">
        <f t="shared" si="50"/>
        <v>0</v>
      </c>
      <c r="F175" s="271">
        <f t="shared" si="50"/>
        <v>0</v>
      </c>
      <c r="G175" s="271">
        <f t="shared" si="50"/>
        <v>0</v>
      </c>
      <c r="H175" s="271">
        <f t="shared" si="50"/>
        <v>0</v>
      </c>
      <c r="I175" s="271">
        <f t="shared" si="50"/>
        <v>0</v>
      </c>
      <c r="J175" s="271">
        <f t="shared" si="50"/>
        <v>0</v>
      </c>
      <c r="K175" s="271">
        <f t="shared" si="50"/>
        <v>0</v>
      </c>
      <c r="L175" s="271">
        <f t="shared" si="50"/>
        <v>0</v>
      </c>
      <c r="M175" s="271">
        <f t="shared" si="50"/>
        <v>0</v>
      </c>
      <c r="N175" s="271">
        <f t="shared" si="50"/>
        <v>0</v>
      </c>
      <c r="O175" s="271">
        <f t="shared" si="50"/>
        <v>0</v>
      </c>
      <c r="P175" s="271">
        <f t="shared" si="50"/>
        <v>0</v>
      </c>
      <c r="Q175" s="271">
        <f t="shared" si="50"/>
        <v>0</v>
      </c>
      <c r="R175" s="271">
        <f t="shared" si="50"/>
        <v>0</v>
      </c>
      <c r="S175" s="271">
        <f t="shared" si="50"/>
        <v>0</v>
      </c>
      <c r="T175" s="271">
        <f t="shared" si="50"/>
        <v>0</v>
      </c>
      <c r="U175" s="271">
        <f t="shared" si="50"/>
        <v>0</v>
      </c>
      <c r="V175" s="271">
        <f t="shared" si="50"/>
        <v>0</v>
      </c>
      <c r="W175" s="271">
        <f t="shared" si="50"/>
        <v>0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0</v>
      </c>
      <c r="C176" s="320">
        <f t="shared" si="51"/>
        <v>0</v>
      </c>
      <c r="D176" s="320">
        <f t="shared" si="51"/>
        <v>0</v>
      </c>
      <c r="E176" s="320">
        <f t="shared" si="51"/>
        <v>0</v>
      </c>
      <c r="F176" s="320">
        <f t="shared" si="51"/>
        <v>0</v>
      </c>
      <c r="G176" s="320">
        <f t="shared" si="51"/>
        <v>0</v>
      </c>
      <c r="H176" s="320">
        <f t="shared" si="51"/>
        <v>0</v>
      </c>
      <c r="I176" s="320">
        <f t="shared" si="51"/>
        <v>0</v>
      </c>
      <c r="J176" s="320">
        <f t="shared" si="51"/>
        <v>0</v>
      </c>
      <c r="K176" s="320">
        <f t="shared" si="51"/>
        <v>0</v>
      </c>
      <c r="L176" s="320">
        <f t="shared" si="51"/>
        <v>0</v>
      </c>
      <c r="M176" s="320">
        <f t="shared" si="51"/>
        <v>0</v>
      </c>
      <c r="N176" s="320">
        <f t="shared" si="51"/>
        <v>0</v>
      </c>
      <c r="O176" s="320">
        <f t="shared" si="51"/>
        <v>0</v>
      </c>
      <c r="P176" s="320">
        <f t="shared" si="51"/>
        <v>0</v>
      </c>
      <c r="Q176" s="320">
        <f t="shared" si="51"/>
        <v>0</v>
      </c>
      <c r="R176" s="320">
        <f t="shared" si="51"/>
        <v>0</v>
      </c>
      <c r="S176" s="320">
        <f t="shared" si="51"/>
        <v>0</v>
      </c>
      <c r="T176" s="320">
        <f t="shared" si="51"/>
        <v>0</v>
      </c>
      <c r="U176" s="320">
        <f t="shared" si="51"/>
        <v>0</v>
      </c>
      <c r="V176" s="320">
        <f t="shared" si="51"/>
        <v>0</v>
      </c>
      <c r="W176" s="320">
        <f t="shared" si="51"/>
        <v>0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</v>
      </c>
      <c r="C179" s="312">
        <f t="shared" si="54"/>
        <v>0</v>
      </c>
      <c r="D179" s="312">
        <f t="shared" si="54"/>
        <v>0</v>
      </c>
      <c r="E179" s="312">
        <f t="shared" si="54"/>
        <v>0</v>
      </c>
      <c r="F179" s="312">
        <f t="shared" si="54"/>
        <v>0</v>
      </c>
      <c r="G179" s="312">
        <f t="shared" si="54"/>
        <v>0</v>
      </c>
      <c r="H179" s="312">
        <f t="shared" si="54"/>
        <v>0</v>
      </c>
      <c r="I179" s="312">
        <f t="shared" si="54"/>
        <v>0</v>
      </c>
      <c r="J179" s="312">
        <f t="shared" si="54"/>
        <v>0</v>
      </c>
      <c r="K179" s="312">
        <f t="shared" si="54"/>
        <v>0</v>
      </c>
      <c r="L179" s="312">
        <f t="shared" si="54"/>
        <v>0</v>
      </c>
      <c r="M179" s="312">
        <f t="shared" si="54"/>
        <v>0</v>
      </c>
      <c r="N179" s="312">
        <f t="shared" si="54"/>
        <v>0</v>
      </c>
      <c r="O179" s="312">
        <f t="shared" si="54"/>
        <v>0</v>
      </c>
      <c r="P179" s="312">
        <f t="shared" si="54"/>
        <v>0</v>
      </c>
      <c r="Q179" s="312">
        <f t="shared" si="54"/>
        <v>0</v>
      </c>
      <c r="R179" s="312">
        <f t="shared" si="54"/>
        <v>0</v>
      </c>
      <c r="S179" s="312">
        <f t="shared" si="54"/>
        <v>0</v>
      </c>
      <c r="T179" s="312">
        <f t="shared" si="54"/>
        <v>0</v>
      </c>
      <c r="U179" s="312">
        <f t="shared" si="54"/>
        <v>0</v>
      </c>
      <c r="V179" s="312">
        <f t="shared" si="54"/>
        <v>0</v>
      </c>
      <c r="W179" s="312">
        <f t="shared" si="54"/>
        <v>0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340.45021763163851</v>
      </c>
      <c r="C183" s="322">
        <f t="shared" si="55"/>
        <v>330.55600839045371</v>
      </c>
      <c r="D183" s="322">
        <f t="shared" si="55"/>
        <v>336.4419587602128</v>
      </c>
      <c r="E183" s="322">
        <f t="shared" si="55"/>
        <v>321.46270446381106</v>
      </c>
      <c r="F183" s="322">
        <f t="shared" si="55"/>
        <v>327.65809918208231</v>
      </c>
      <c r="G183" s="322">
        <f t="shared" si="55"/>
        <v>324.63126072137658</v>
      </c>
      <c r="H183" s="322">
        <f t="shared" si="55"/>
        <v>317.29302078971352</v>
      </c>
      <c r="I183" s="322">
        <f t="shared" si="55"/>
        <v>307.13251929248031</v>
      </c>
      <c r="J183" s="322">
        <f t="shared" si="55"/>
        <v>315.85721271488899</v>
      </c>
      <c r="K183" s="322">
        <f t="shared" si="55"/>
        <v>324.99072598444019</v>
      </c>
      <c r="L183" s="322">
        <f t="shared" si="55"/>
        <v>319.36655007874788</v>
      </c>
      <c r="M183" s="322">
        <f t="shared" si="55"/>
        <v>286.12795276461975</v>
      </c>
      <c r="N183" s="322">
        <f t="shared" si="55"/>
        <v>296.79245978247752</v>
      </c>
      <c r="O183" s="322">
        <f t="shared" si="55"/>
        <v>327.81624316155069</v>
      </c>
      <c r="P183" s="322">
        <f t="shared" si="55"/>
        <v>352.86291271121337</v>
      </c>
      <c r="Q183" s="322">
        <f t="shared" si="55"/>
        <v>323.73601599282813</v>
      </c>
      <c r="R183" s="322">
        <f t="shared" si="55"/>
        <v>303.77348515793682</v>
      </c>
      <c r="S183" s="322">
        <f t="shared" si="55"/>
        <v>282.66137601503914</v>
      </c>
      <c r="T183" s="322">
        <f t="shared" si="55"/>
        <v>246.20282483305576</v>
      </c>
      <c r="U183" s="322">
        <f t="shared" si="55"/>
        <v>245.06327100571428</v>
      </c>
      <c r="V183" s="322">
        <f t="shared" si="55"/>
        <v>241.13871860527081</v>
      </c>
      <c r="W183" s="322">
        <f t="shared" si="55"/>
        <v>220.98831875942048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</v>
      </c>
      <c r="C188" s="277">
        <f>IF(C$10=0,0,C$10/NMM!C$9*1000)</f>
        <v>0</v>
      </c>
      <c r="D188" s="277">
        <f>IF(D$10=0,0,D$10/NMM!D$9*1000)</f>
        <v>0</v>
      </c>
      <c r="E188" s="277">
        <f>IF(E$10=0,0,E$10/NMM!E$9*1000)</f>
        <v>0</v>
      </c>
      <c r="F188" s="277">
        <f>IF(F$10=0,0,F$10/NMM!F$9*1000)</f>
        <v>0</v>
      </c>
      <c r="G188" s="277">
        <f>IF(G$10=0,0,G$10/NMM!G$9*1000)</f>
        <v>0</v>
      </c>
      <c r="H188" s="277">
        <f>IF(H$10=0,0,H$10/NMM!H$9*1000)</f>
        <v>0</v>
      </c>
      <c r="I188" s="277">
        <f>IF(I$10=0,0,I$10/NMM!I$9*1000)</f>
        <v>0</v>
      </c>
      <c r="J188" s="277">
        <f>IF(J$10=0,0,J$10/NMM!J$9*1000)</f>
        <v>0</v>
      </c>
      <c r="K188" s="277">
        <f>IF(K$10=0,0,K$10/NMM!K$9*1000)</f>
        <v>0</v>
      </c>
      <c r="L188" s="277">
        <f>IF(L$10=0,0,L$10/NMM!L$9*1000)</f>
        <v>0</v>
      </c>
      <c r="M188" s="277">
        <f>IF(M$10=0,0,M$10/NMM!M$9*1000)</f>
        <v>0</v>
      </c>
      <c r="N188" s="277">
        <f>IF(N$10=0,0,N$10/NMM!N$9*1000)</f>
        <v>0.20558069147067631</v>
      </c>
      <c r="O188" s="277">
        <f>IF(O$10=0,0,O$10/NMM!O$9*1000)</f>
        <v>4.6460589109632806E-2</v>
      </c>
      <c r="P188" s="277">
        <f>IF(P$10=0,0,P$10/NMM!P$9*1000)</f>
        <v>3.3970232245021457E-2</v>
      </c>
      <c r="Q188" s="277">
        <f>IF(Q$10=0,0,Q$10/NMM!Q$9*1000)</f>
        <v>9.7294566703623325E-2</v>
      </c>
      <c r="R188" s="277">
        <f>IF(R$10=0,0,R$10/NMM!R$9*1000)</f>
        <v>9.1547030278272809E-2</v>
      </c>
      <c r="S188" s="277">
        <f>IF(S$10=0,0,S$10/NMM!S$9*1000)</f>
        <v>8.7777010027793881E-2</v>
      </c>
      <c r="T188" s="277">
        <f>IF(T$10=0,0,T$10/NMM!T$9*1000)</f>
        <v>8.8776794994616381E-2</v>
      </c>
      <c r="U188" s="277">
        <f>IF(U$10=0,0,U$10/NMM!U$9*1000)</f>
        <v>0.11031880260759835</v>
      </c>
      <c r="V188" s="277">
        <f>IF(V$10=0,0,V$10/NMM!V$9*1000)</f>
        <v>0.12482661629641029</v>
      </c>
      <c r="W188" s="277">
        <f>IF(W$10=0,0,W$10/NMM!W$9*1000)</f>
        <v>0.26683351394013261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87.120835190192267</v>
      </c>
      <c r="C190" s="278">
        <f>IF(C$17=0,0,C$17/NMM!C$9*1000)</f>
        <v>84.588917958254484</v>
      </c>
      <c r="D190" s="278">
        <f>IF(D$17=0,0,D$17/NMM!D$9*1000)</f>
        <v>86.095126165929216</v>
      </c>
      <c r="E190" s="278">
        <f>IF(E$17=0,0,E$17/NMM!E$9*1000)</f>
        <v>82.261951512944265</v>
      </c>
      <c r="F190" s="278">
        <f>IF(F$17=0,0,F$17/NMM!F$9*1000)</f>
        <v>83.84734618809965</v>
      </c>
      <c r="G190" s="278">
        <f>IF(G$17=0,0,G$17/NMM!G$9*1000)</f>
        <v>83.072781564475861</v>
      </c>
      <c r="H190" s="278">
        <f>IF(H$17=0,0,H$17/NMM!H$9*1000)</f>
        <v>81.194934059721973</v>
      </c>
      <c r="I190" s="278">
        <f>IF(I$17=0,0,I$17/NMM!I$9*1000)</f>
        <v>78.59487293317008</v>
      </c>
      <c r="J190" s="278">
        <f>IF(J$17=0,0,J$17/NMM!J$9*1000)</f>
        <v>80.827512357008104</v>
      </c>
      <c r="K190" s="278">
        <f>IF(K$17=0,0,K$17/NMM!K$9*1000)</f>
        <v>83.164768328819378</v>
      </c>
      <c r="L190" s="278">
        <f>IF(L$17=0,0,L$17/NMM!L$9*1000)</f>
        <v>81.725547917773511</v>
      </c>
      <c r="M190" s="278">
        <f>IF(M$17=0,0,M$17/NMM!M$9*1000)</f>
        <v>73.219827525811482</v>
      </c>
      <c r="N190" s="278">
        <f>IF(N$17=0,0,N$17/NMM!N$9*1000)</f>
        <v>75.896255236994307</v>
      </c>
      <c r="O190" s="278">
        <f>IF(O$17=0,0,O$17/NMM!O$9*1000)</f>
        <v>83.875925844510547</v>
      </c>
      <c r="P190" s="278">
        <f>IF(P$17=0,0,P$17/NMM!P$9*1000)</f>
        <v>90.288537225430275</v>
      </c>
      <c r="Q190" s="278">
        <f>IF(Q$17=0,0,Q$17/NMM!Q$9*1000)</f>
        <v>82.818791853548447</v>
      </c>
      <c r="R190" s="278">
        <f>IF(R$17=0,0,R$17/NMM!R$9*1000)</f>
        <v>77.711873018932735</v>
      </c>
      <c r="S190" s="278">
        <f>IF(S$17=0,0,S$17/NMM!S$9*1000)</f>
        <v>72.310272319024932</v>
      </c>
      <c r="T190" s="278">
        <f>IF(T$17=0,0,T$17/NMM!T$9*1000)</f>
        <v>62.980313439877172</v>
      </c>
      <c r="U190" s="278">
        <f>IF(U$17=0,0,U$17/NMM!U$9*1000)</f>
        <v>62.683190296350404</v>
      </c>
      <c r="V190" s="278">
        <f>IF(V$17=0,0,V$17/NMM!V$9*1000)</f>
        <v>61.67518913216562</v>
      </c>
      <c r="W190" s="278">
        <f>IF(W$17=0,0,W$17/NMM!W$9*1000)</f>
        <v>56.482384628145212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252.95390709352756</v>
      </c>
      <c r="C191" s="278">
        <f>IF(C$25=0,0,C$25/NMM!C$9*1000)</f>
        <v>245.60252719848938</v>
      </c>
      <c r="D191" s="278">
        <f>IF(D$25=0,0,D$25/NMM!D$9*1000)</f>
        <v>249.97577787033973</v>
      </c>
      <c r="E191" s="278">
        <f>IF(E$25=0,0,E$25/NMM!E$9*1000)</f>
        <v>238.84621852982548</v>
      </c>
      <c r="F191" s="278">
        <f>IF(F$25=0,0,F$25/NMM!F$9*1000)</f>
        <v>243.44938580307701</v>
      </c>
      <c r="G191" s="278">
        <f>IF(G$25=0,0,G$25/NMM!G$9*1000)</f>
        <v>241.20045020214613</v>
      </c>
      <c r="H191" s="278">
        <f>IF(H$25=0,0,H$25/NMM!H$9*1000)</f>
        <v>235.74815096492736</v>
      </c>
      <c r="I191" s="278">
        <f>IF(I$25=0,0,I$25/NMM!I$9*1000)</f>
        <v>228.19891639655469</v>
      </c>
      <c r="J191" s="278">
        <f>IF(J$25=0,0,J$25/NMM!J$9*1000)</f>
        <v>234.68134811518954</v>
      </c>
      <c r="K191" s="278">
        <f>IF(K$25=0,0,K$25/NMM!K$9*1000)</f>
        <v>241.4675322542266</v>
      </c>
      <c r="L191" s="278">
        <f>IF(L$25=0,0,L$25/NMM!L$9*1000)</f>
        <v>237.28877954429166</v>
      </c>
      <c r="M191" s="278">
        <f>IF(M$25=0,0,M$25/NMM!M$9*1000)</f>
        <v>212.59256076844042</v>
      </c>
      <c r="N191" s="278">
        <f>IF(N$25=0,0,N$25/NMM!N$9*1000)</f>
        <v>220.36352445490067</v>
      </c>
      <c r="O191" s="278">
        <f>IF(O$25=0,0,O$25/NMM!O$9*1000)</f>
        <v>243.53236636377463</v>
      </c>
      <c r="P191" s="278">
        <f>IF(P$25=0,0,P$25/NMM!P$9*1000)</f>
        <v>262.1512776716711</v>
      </c>
      <c r="Q191" s="278">
        <f>IF(Q$25=0,0,Q$25/NMM!Q$9*1000)</f>
        <v>240.4629952684279</v>
      </c>
      <c r="R191" s="278">
        <f>IF(R$25=0,0,R$25/NMM!R$9*1000)</f>
        <v>225.63514071899175</v>
      </c>
      <c r="S191" s="278">
        <f>IF(S$25=0,0,S$25/NMM!S$9*1000)</f>
        <v>209.95168223724113</v>
      </c>
      <c r="T191" s="278">
        <f>IF(T$25=0,0,T$25/NMM!T$9*1000)</f>
        <v>182.86230061744629</v>
      </c>
      <c r="U191" s="278">
        <f>IF(U$25=0,0,U$25/NMM!U$9*1000)</f>
        <v>181.99960847406945</v>
      </c>
      <c r="V191" s="278">
        <f>IF(V$25=0,0,V$25/NMM!V$9*1000)</f>
        <v>179.07289373036051</v>
      </c>
      <c r="W191" s="278">
        <f>IF(W$25=0,0,W$25/NMM!W$9*1000)</f>
        <v>163.99567155730338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0.37547534791867732</v>
      </c>
      <c r="C192" s="279">
        <f>IF(C$33=0,0,C$33/NMM!C$9*1000)</f>
        <v>0.36456323370985755</v>
      </c>
      <c r="D192" s="279">
        <f>IF(D$33=0,0,D$33/NMM!D$9*1000)</f>
        <v>0.37105472394385275</v>
      </c>
      <c r="E192" s="279">
        <f>IF(E$33=0,0,E$33/NMM!E$9*1000)</f>
        <v>0.35453442104133204</v>
      </c>
      <c r="F192" s="279">
        <f>IF(F$33=0,0,F$33/NMM!F$9*1000)</f>
        <v>0.36136719090565722</v>
      </c>
      <c r="G192" s="279">
        <f>IF(G$33=0,0,G$33/NMM!G$9*1000)</f>
        <v>0.35802895475461799</v>
      </c>
      <c r="H192" s="279">
        <f>IF(H$33=0,0,H$33/NMM!H$9*1000)</f>
        <v>0.34993576506415613</v>
      </c>
      <c r="I192" s="279">
        <f>IF(I$33=0,0,I$33/NMM!I$9*1000)</f>
        <v>0.3387299627555504</v>
      </c>
      <c r="J192" s="279">
        <f>IF(J$33=0,0,J$33/NMM!J$9*1000)</f>
        <v>0.34835224269137116</v>
      </c>
      <c r="K192" s="279">
        <f>IF(K$33=0,0,K$33/NMM!K$9*1000)</f>
        <v>0.35842540139416618</v>
      </c>
      <c r="L192" s="279">
        <f>IF(L$33=0,0,L$33/NMM!L$9*1000)</f>
        <v>0.35222261668268579</v>
      </c>
      <c r="M192" s="279">
        <f>IF(M$33=0,0,M$33/NMM!M$9*1000)</f>
        <v>0.31556447036787116</v>
      </c>
      <c r="N192" s="279">
        <f>IF(N$33=0,0,N$33/NMM!N$9*1000)</f>
        <v>0.32709939911185887</v>
      </c>
      <c r="O192" s="279">
        <f>IF(O$33=0,0,O$33/NMM!O$9*1000)</f>
        <v>0.36149036415590019</v>
      </c>
      <c r="P192" s="279">
        <f>IF(P$33=0,0,P$33/NMM!P$9*1000)</f>
        <v>0.38912758186693036</v>
      </c>
      <c r="Q192" s="279">
        <f>IF(Q$33=0,0,Q$33/NMM!Q$9*1000)</f>
        <v>0.35693430414813487</v>
      </c>
      <c r="R192" s="279">
        <f>IF(R$33=0,0,R$33/NMM!R$9*1000)</f>
        <v>0.33492438973404942</v>
      </c>
      <c r="S192" s="279">
        <f>IF(S$33=0,0,S$33/NMM!S$9*1000)</f>
        <v>0.31164444874532982</v>
      </c>
      <c r="T192" s="279">
        <f>IF(T$33=0,0,T$33/NMM!T$9*1000)</f>
        <v>0.27143398073767988</v>
      </c>
      <c r="U192" s="279">
        <f>IF(U$33=0,0,U$33/NMM!U$9*1000)</f>
        <v>0.27015343268683933</v>
      </c>
      <c r="V192" s="279">
        <f>IF(V$33=0,0,V$33/NMM!V$9*1000)</f>
        <v>0.26580912644828619</v>
      </c>
      <c r="W192" s="279">
        <f>IF(W$33=0,0,W$33/NMM!W$9*1000)</f>
        <v>0.24342906003174847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223.65324545104363</v>
      </c>
      <c r="C194" s="322">
        <f t="shared" si="56"/>
        <v>212.02937653227212</v>
      </c>
      <c r="D194" s="322">
        <f t="shared" si="56"/>
        <v>215.76871968527487</v>
      </c>
      <c r="E194" s="322">
        <f t="shared" si="56"/>
        <v>209.86177700861282</v>
      </c>
      <c r="F194" s="322">
        <f t="shared" si="56"/>
        <v>217.07272848202265</v>
      </c>
      <c r="G194" s="322">
        <f t="shared" si="56"/>
        <v>212.54503040586604</v>
      </c>
      <c r="H194" s="322">
        <f t="shared" si="56"/>
        <v>207.67139222606917</v>
      </c>
      <c r="I194" s="322">
        <f t="shared" si="56"/>
        <v>201.5173507002153</v>
      </c>
      <c r="J194" s="322">
        <f t="shared" si="56"/>
        <v>216.79261047562758</v>
      </c>
      <c r="K194" s="322">
        <f t="shared" si="56"/>
        <v>222.63171821307611</v>
      </c>
      <c r="L194" s="322">
        <f t="shared" si="56"/>
        <v>218.89429754650666</v>
      </c>
      <c r="M194" s="322">
        <f t="shared" si="56"/>
        <v>193.35587430530492</v>
      </c>
      <c r="N194" s="322">
        <f t="shared" si="56"/>
        <v>196.92577298814928</v>
      </c>
      <c r="O194" s="322">
        <f t="shared" si="56"/>
        <v>223.16880476551836</v>
      </c>
      <c r="P194" s="322">
        <f t="shared" si="56"/>
        <v>221.6856774792692</v>
      </c>
      <c r="Q194" s="322">
        <f t="shared" si="56"/>
        <v>202.10179638111342</v>
      </c>
      <c r="R194" s="322">
        <f t="shared" si="56"/>
        <v>187.47409279928218</v>
      </c>
      <c r="S194" s="322">
        <f t="shared" si="56"/>
        <v>175.78250154537378</v>
      </c>
      <c r="T194" s="322">
        <f t="shared" si="56"/>
        <v>148.06907296955359</v>
      </c>
      <c r="U194" s="322">
        <f t="shared" si="56"/>
        <v>150.9061431428479</v>
      </c>
      <c r="V194" s="322">
        <f t="shared" si="56"/>
        <v>154.79585535370541</v>
      </c>
      <c r="W194" s="322">
        <f t="shared" si="56"/>
        <v>142.82409467641739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</v>
      </c>
      <c r="C199" s="277">
        <f>IF(C$53=0,0,C$53/NMM!C$10*1000)</f>
        <v>0</v>
      </c>
      <c r="D199" s="277">
        <f>IF(D$53=0,0,D$53/NMM!D$10*1000)</f>
        <v>0</v>
      </c>
      <c r="E199" s="277">
        <f>IF(E$53=0,0,E$53/NMM!E$10*1000)</f>
        <v>0</v>
      </c>
      <c r="F199" s="277">
        <f>IF(F$53=0,0,F$53/NMM!F$10*1000)</f>
        <v>0</v>
      </c>
      <c r="G199" s="277">
        <f>IF(G$53=0,0,G$53/NMM!G$10*1000)</f>
        <v>0</v>
      </c>
      <c r="H199" s="277">
        <f>IF(H$53=0,0,H$53/NMM!H$10*1000)</f>
        <v>0</v>
      </c>
      <c r="I199" s="277">
        <f>IF(I$53=0,0,I$53/NMM!I$10*1000)</f>
        <v>0</v>
      </c>
      <c r="J199" s="277">
        <f>IF(J$53=0,0,J$53/NMM!J$10*1000)</f>
        <v>0</v>
      </c>
      <c r="K199" s="277">
        <f>IF(K$53=0,0,K$53/NMM!K$10*1000)</f>
        <v>0</v>
      </c>
      <c r="L199" s="277">
        <f>IF(L$53=0,0,L$53/NMM!L$10*1000)</f>
        <v>0</v>
      </c>
      <c r="M199" s="277">
        <f>IF(M$53=0,0,M$53/NMM!M$10*1000)</f>
        <v>0</v>
      </c>
      <c r="N199" s="277">
        <f>IF(N$53=0,0,N$53/NMM!N$10*1000)</f>
        <v>0.3100303305939453</v>
      </c>
      <c r="O199" s="277">
        <f>IF(O$53=0,0,O$53/NMM!O$10*1000)</f>
        <v>7.8007773487215076E-2</v>
      </c>
      <c r="P199" s="277">
        <f>IF(P$53=0,0,P$53/NMM!P$10*1000)</f>
        <v>5.442527849010613E-2</v>
      </c>
      <c r="Q199" s="277">
        <f>IF(Q$53=0,0,Q$53/NMM!Q$10*1000)</f>
        <v>0.1480971277201063</v>
      </c>
      <c r="R199" s="277">
        <f>IF(R$53=0,0,R$53/NMM!R$10*1000)</f>
        <v>0.13684164221072337</v>
      </c>
      <c r="S199" s="277">
        <f>IF(S$53=0,0,S$53/NMM!S$10*1000)</f>
        <v>0.1244568012692802</v>
      </c>
      <c r="T199" s="277">
        <f>IF(T$53=0,0,T$53/NMM!T$10*1000)</f>
        <v>0.11427225935729168</v>
      </c>
      <c r="U199" s="277">
        <f>IF(U$53=0,0,U$53/NMM!U$10*1000)</f>
        <v>0.14354894857281236</v>
      </c>
      <c r="V199" s="277">
        <f>IF(V$53=0,0,V$53/NMM!V$10*1000)</f>
        <v>0.16733907707310944</v>
      </c>
      <c r="W199" s="277">
        <f>IF(W$53=0,0,W$53/NMM!W$10*1000)</f>
        <v>0.35178809309085718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37.517208981948144</v>
      </c>
      <c r="C201" s="278">
        <f>IF(C$60=0,0,C$60/NMM!C$10*1000)</f>
        <v>35.687272980235562</v>
      </c>
      <c r="D201" s="278">
        <f>IF(D$60=0,0,D$60/NMM!D$10*1000)</f>
        <v>36.412623412020217</v>
      </c>
      <c r="E201" s="278">
        <f>IF(E$60=0,0,E$60/NMM!E$10*1000)</f>
        <v>35.990607341801109</v>
      </c>
      <c r="F201" s="278">
        <f>IF(F$60=0,0,F$60/NMM!F$10*1000)</f>
        <v>36.877068275141824</v>
      </c>
      <c r="G201" s="278">
        <f>IF(G$60=0,0,G$60/NMM!G$10*1000)</f>
        <v>35.172981156781503</v>
      </c>
      <c r="H201" s="278">
        <f>IF(H$60=0,0,H$60/NMM!H$10*1000)</f>
        <v>34.773918915932335</v>
      </c>
      <c r="I201" s="278">
        <f>IF(I$60=0,0,I$60/NMM!I$10*1000)</f>
        <v>33.287668499793433</v>
      </c>
      <c r="J201" s="278">
        <f>IF(J$60=0,0,J$60/NMM!J$10*1000)</f>
        <v>37.023237326308305</v>
      </c>
      <c r="K201" s="278">
        <f>IF(K$60=0,0,K$60/NMM!K$10*1000)</f>
        <v>36.386855315096206</v>
      </c>
      <c r="L201" s="278">
        <f>IF(L$60=0,0,L$60/NMM!L$10*1000)</f>
        <v>36.694782738571078</v>
      </c>
      <c r="M201" s="278">
        <f>IF(M$60=0,0,M$60/NMM!M$10*1000)</f>
        <v>32.96638933686117</v>
      </c>
      <c r="N201" s="278">
        <f>IF(N$60=0,0,N$60/NMM!N$10*1000)</f>
        <v>30.859179822203952</v>
      </c>
      <c r="O201" s="278">
        <f>IF(O$60=0,0,O$60/NMM!O$10*1000)</f>
        <v>25.686812809813564</v>
      </c>
      <c r="P201" s="278">
        <f>IF(P$60=0,0,P$60/NMM!P$10*1000)</f>
        <v>21.477440838555022</v>
      </c>
      <c r="Q201" s="278">
        <f>IF(Q$60=0,0,Q$60/NMM!Q$10*1000)</f>
        <v>24.463912861269307</v>
      </c>
      <c r="R201" s="278">
        <f>IF(R$60=0,0,R$60/NMM!R$10*1000)</f>
        <v>23.355228777027975</v>
      </c>
      <c r="S201" s="278">
        <f>IF(S$60=0,0,S$60/NMM!S$10*1000)</f>
        <v>27.339897872207924</v>
      </c>
      <c r="T201" s="278">
        <f>IF(T$60=0,0,T$60/NMM!T$10*1000)</f>
        <v>27.530340485145199</v>
      </c>
      <c r="U201" s="278">
        <f>IF(U$60=0,0,U$60/NMM!U$10*1000)</f>
        <v>28.9390167944083</v>
      </c>
      <c r="V201" s="278">
        <f>IF(V$60=0,0,V$60/NMM!V$10*1000)</f>
        <v>30.511808730762372</v>
      </c>
      <c r="W201" s="278">
        <f>IF(W$60=0,0,W$60/NMM!W$10*1000)</f>
        <v>29.57260547501712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169.86794774361897</v>
      </c>
      <c r="C202" s="278">
        <f>IF(C$79=0,0,C$79/NMM!C$10*1000)</f>
        <v>160.85149677957898</v>
      </c>
      <c r="D202" s="278">
        <f>IF(D$79=0,0,D$79/NMM!D$10*1000)</f>
        <v>163.53787301797186</v>
      </c>
      <c r="E202" s="278">
        <f>IF(E$79=0,0,E$79/NMM!E$10*1000)</f>
        <v>158.16000921446317</v>
      </c>
      <c r="F202" s="278">
        <f>IF(F$79=0,0,F$79/NMM!F$10*1000)</f>
        <v>164.14324999821108</v>
      </c>
      <c r="G202" s="278">
        <f>IF(G$79=0,0,G$79/NMM!G$10*1000)</f>
        <v>162.18464096547103</v>
      </c>
      <c r="H202" s="278">
        <f>IF(H$79=0,0,H$79/NMM!H$10*1000)</f>
        <v>157.8272472375578</v>
      </c>
      <c r="I202" s="278">
        <f>IF(I$79=0,0,I$79/NMM!I$10*1000)</f>
        <v>153.86450882868604</v>
      </c>
      <c r="J202" s="278">
        <f>IF(J$79=0,0,J$79/NMM!J$10*1000)</f>
        <v>163.62779907285778</v>
      </c>
      <c r="K202" s="278">
        <f>IF(K$79=0,0,K$79/NMM!K$10*1000)</f>
        <v>170.5949200432168</v>
      </c>
      <c r="L202" s="278">
        <f>IF(L$79=0,0,L$79/NMM!L$10*1000)</f>
        <v>166.29126415437838</v>
      </c>
      <c r="M202" s="278">
        <f>IF(M$79=0,0,M$79/NMM!M$10*1000)</f>
        <v>146.02376632652158</v>
      </c>
      <c r="N202" s="278">
        <f>IF(N$79=0,0,N$79/NMM!N$10*1000)</f>
        <v>152.65882421654672</v>
      </c>
      <c r="O202" s="278">
        <f>IF(O$79=0,0,O$79/NMM!O$10*1000)</f>
        <v>187.83226747533061</v>
      </c>
      <c r="P202" s="278">
        <f>IF(P$79=0,0,P$79/NMM!P$10*1000)</f>
        <v>192.93653074019863</v>
      </c>
      <c r="Q202" s="278">
        <f>IF(Q$79=0,0,Q$79/NMM!Q$10*1000)</f>
        <v>168.13829619190875</v>
      </c>
      <c r="R202" s="278">
        <f>IF(R$79=0,0,R$79/NMM!R$10*1000)</f>
        <v>154.93198936281655</v>
      </c>
      <c r="S202" s="278">
        <f>IF(S$79=0,0,S$79/NMM!S$10*1000)</f>
        <v>136.74691978340394</v>
      </c>
      <c r="T202" s="278">
        <f>IF(T$79=0,0,T$79/NMM!T$10*1000)</f>
        <v>108.12493859923731</v>
      </c>
      <c r="U202" s="278">
        <f>IF(U$79=0,0,U$79/NMM!U$10*1000)</f>
        <v>108.78807013061012</v>
      </c>
      <c r="V202" s="278">
        <f>IF(V$79=0,0,V$79/NMM!V$10*1000)</f>
        <v>110.27583763591392</v>
      </c>
      <c r="W202" s="278">
        <f>IF(W$79=0,0,W$79/NMM!W$10*1000)</f>
        <v>99.319263039322848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16.268088725476503</v>
      </c>
      <c r="C203" s="279">
        <f>IF(C$89=0,0,C$89/NMM!C$10*1000)</f>
        <v>15.490606772457582</v>
      </c>
      <c r="D203" s="279">
        <f>IF(D$89=0,0,D$89/NMM!D$10*1000)</f>
        <v>15.81822325528279</v>
      </c>
      <c r="E203" s="279">
        <f>IF(E$89=0,0,E$89/NMM!E$10*1000)</f>
        <v>15.711160452348528</v>
      </c>
      <c r="F203" s="279">
        <f>IF(F$89=0,0,F$89/NMM!F$10*1000)</f>
        <v>16.052410208669748</v>
      </c>
      <c r="G203" s="279">
        <f>IF(G$89=0,0,G$89/NMM!G$10*1000)</f>
        <v>15.187408283613502</v>
      </c>
      <c r="H203" s="279">
        <f>IF(H$89=0,0,H$89/NMM!H$10*1000)</f>
        <v>15.07022607257902</v>
      </c>
      <c r="I203" s="279">
        <f>IF(I$89=0,0,I$89/NMM!I$10*1000)</f>
        <v>14.365173371735846</v>
      </c>
      <c r="J203" s="279">
        <f>IF(J$89=0,0,J$89/NMM!J$10*1000)</f>
        <v>16.141574076461506</v>
      </c>
      <c r="K203" s="279">
        <f>IF(K$89=0,0,K$89/NMM!K$10*1000)</f>
        <v>15.649942854763108</v>
      </c>
      <c r="L203" s="279">
        <f>IF(L$89=0,0,L$89/NMM!L$10*1000)</f>
        <v>15.908250653557207</v>
      </c>
      <c r="M203" s="279">
        <f>IF(M$89=0,0,M$89/NMM!M$10*1000)</f>
        <v>14.365718641922172</v>
      </c>
      <c r="N203" s="279">
        <f>IF(N$89=0,0,N$89/NMM!N$10*1000)</f>
        <v>13.097738618804671</v>
      </c>
      <c r="O203" s="279">
        <f>IF(O$89=0,0,O$89/NMM!O$10*1000)</f>
        <v>9.5717167068869813</v>
      </c>
      <c r="P203" s="279">
        <f>IF(P$89=0,0,P$89/NMM!P$10*1000)</f>
        <v>7.2172806220254557</v>
      </c>
      <c r="Q203" s="279">
        <f>IF(Q$89=0,0,Q$89/NMM!Q$10*1000)</f>
        <v>9.3514902002152258</v>
      </c>
      <c r="R203" s="279">
        <f>IF(R$89=0,0,R$89/NMM!R$10*1000)</f>
        <v>9.0500330172269212</v>
      </c>
      <c r="S203" s="279">
        <f>IF(S$89=0,0,S$89/NMM!S$10*1000)</f>
        <v>11.571227088492645</v>
      </c>
      <c r="T203" s="279">
        <f>IF(T$89=0,0,T$89/NMM!T$10*1000)</f>
        <v>12.299521625813771</v>
      </c>
      <c r="U203" s="279">
        <f>IF(U$89=0,0,U$89/NMM!U$10*1000)</f>
        <v>13.035507269256664</v>
      </c>
      <c r="V203" s="279">
        <f>IF(V$89=0,0,V$89/NMM!V$10*1000)</f>
        <v>13.840869909956027</v>
      </c>
      <c r="W203" s="279">
        <f>IF(W$89=0,0,W$89/NMM!W$10*1000)</f>
        <v>13.580438068986558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0</v>
      </c>
      <c r="C205" s="322">
        <f t="shared" si="57"/>
        <v>0</v>
      </c>
      <c r="D205" s="322">
        <f t="shared" si="57"/>
        <v>0</v>
      </c>
      <c r="E205" s="322">
        <f t="shared" si="57"/>
        <v>0</v>
      </c>
      <c r="F205" s="322">
        <f t="shared" si="57"/>
        <v>0</v>
      </c>
      <c r="G205" s="322">
        <f t="shared" si="57"/>
        <v>0</v>
      </c>
      <c r="H205" s="322">
        <f t="shared" si="57"/>
        <v>0</v>
      </c>
      <c r="I205" s="322">
        <f t="shared" si="57"/>
        <v>0</v>
      </c>
      <c r="J205" s="322">
        <f t="shared" si="57"/>
        <v>0</v>
      </c>
      <c r="K205" s="322">
        <f t="shared" si="57"/>
        <v>0</v>
      </c>
      <c r="L205" s="322">
        <f t="shared" si="57"/>
        <v>0</v>
      </c>
      <c r="M205" s="322">
        <f t="shared" si="57"/>
        <v>0</v>
      </c>
      <c r="N205" s="322">
        <f t="shared" si="57"/>
        <v>0</v>
      </c>
      <c r="O205" s="322">
        <f t="shared" si="57"/>
        <v>0</v>
      </c>
      <c r="P205" s="322">
        <f t="shared" si="57"/>
        <v>0</v>
      </c>
      <c r="Q205" s="322">
        <f t="shared" si="57"/>
        <v>0</v>
      </c>
      <c r="R205" s="322">
        <f t="shared" si="57"/>
        <v>0</v>
      </c>
      <c r="S205" s="322">
        <f t="shared" si="57"/>
        <v>0</v>
      </c>
      <c r="T205" s="322">
        <f t="shared" si="57"/>
        <v>0</v>
      </c>
      <c r="U205" s="322">
        <f t="shared" si="57"/>
        <v>0</v>
      </c>
      <c r="V205" s="322">
        <f t="shared" si="57"/>
        <v>0</v>
      </c>
      <c r="W205" s="322">
        <f t="shared" si="57"/>
        <v>0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0</v>
      </c>
      <c r="C210" s="277">
        <f>IF(C$104=0,0,C$104/NMM!C$11*1000)</f>
        <v>0</v>
      </c>
      <c r="D210" s="277">
        <f>IF(D$104=0,0,D$104/NMM!D$11*1000)</f>
        <v>0</v>
      </c>
      <c r="E210" s="277">
        <f>IF(E$104=0,0,E$104/NMM!E$11*1000)</f>
        <v>0</v>
      </c>
      <c r="F210" s="277">
        <f>IF(F$104=0,0,F$104/NMM!F$11*1000)</f>
        <v>0</v>
      </c>
      <c r="G210" s="277">
        <f>IF(G$104=0,0,G$104/NMM!G$11*1000)</f>
        <v>0</v>
      </c>
      <c r="H210" s="277">
        <f>IF(H$104=0,0,H$104/NMM!H$11*1000)</f>
        <v>0</v>
      </c>
      <c r="I210" s="277">
        <f>IF(I$104=0,0,I$104/NMM!I$11*1000)</f>
        <v>0</v>
      </c>
      <c r="J210" s="277">
        <f>IF(J$104=0,0,J$104/NMM!J$11*1000)</f>
        <v>0</v>
      </c>
      <c r="K210" s="277">
        <f>IF(K$104=0,0,K$104/NMM!K$11*1000)</f>
        <v>0</v>
      </c>
      <c r="L210" s="277">
        <f>IF(L$104=0,0,L$104/NMM!L$11*1000)</f>
        <v>0</v>
      </c>
      <c r="M210" s="277">
        <f>IF(M$104=0,0,M$104/NMM!M$11*1000)</f>
        <v>0</v>
      </c>
      <c r="N210" s="277">
        <f>IF(N$104=0,0,N$104/NMM!N$11*1000)</f>
        <v>0</v>
      </c>
      <c r="O210" s="277">
        <f>IF(O$104=0,0,O$104/NMM!O$11*1000)</f>
        <v>0</v>
      </c>
      <c r="P210" s="277">
        <f>IF(P$104=0,0,P$104/NMM!P$11*1000)</f>
        <v>0</v>
      </c>
      <c r="Q210" s="277">
        <f>IF(Q$104=0,0,Q$104/NMM!Q$11*1000)</f>
        <v>0</v>
      </c>
      <c r="R210" s="277">
        <f>IF(R$104=0,0,R$104/NMM!R$11*1000)</f>
        <v>0</v>
      </c>
      <c r="S210" s="277">
        <f>IF(S$104=0,0,S$104/NMM!S$11*1000)</f>
        <v>0</v>
      </c>
      <c r="T210" s="277">
        <f>IF(T$104=0,0,T$104/NMM!T$11*1000)</f>
        <v>0</v>
      </c>
      <c r="U210" s="277">
        <f>IF(U$104=0,0,U$104/NMM!U$11*1000)</f>
        <v>0</v>
      </c>
      <c r="V210" s="277">
        <f>IF(V$104=0,0,V$104/NMM!V$11*1000)</f>
        <v>0</v>
      </c>
      <c r="W210" s="277">
        <f>IF(W$104=0,0,W$104/NMM!W$11*1000)</f>
        <v>0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0</v>
      </c>
      <c r="C211" s="278">
        <f>IF(C$110=0,0,C$110/NMM!C$11*1000)</f>
        <v>0</v>
      </c>
      <c r="D211" s="278">
        <f>IF(D$110=0,0,D$110/NMM!D$11*1000)</f>
        <v>0</v>
      </c>
      <c r="E211" s="278">
        <f>IF(E$110=0,0,E$110/NMM!E$11*1000)</f>
        <v>0</v>
      </c>
      <c r="F211" s="278">
        <f>IF(F$110=0,0,F$110/NMM!F$11*1000)</f>
        <v>0</v>
      </c>
      <c r="G211" s="278">
        <f>IF(G$110=0,0,G$110/NMM!G$11*1000)</f>
        <v>0</v>
      </c>
      <c r="H211" s="278">
        <f>IF(H$110=0,0,H$110/NMM!H$11*1000)</f>
        <v>0</v>
      </c>
      <c r="I211" s="278">
        <f>IF(I$110=0,0,I$110/NMM!I$11*1000)</f>
        <v>0</v>
      </c>
      <c r="J211" s="278">
        <f>IF(J$110=0,0,J$110/NMM!J$11*1000)</f>
        <v>0</v>
      </c>
      <c r="K211" s="278">
        <f>IF(K$110=0,0,K$110/NMM!K$11*1000)</f>
        <v>0</v>
      </c>
      <c r="L211" s="278">
        <f>IF(L$110=0,0,L$110/NMM!L$11*1000)</f>
        <v>0</v>
      </c>
      <c r="M211" s="278">
        <f>IF(M$110=0,0,M$110/NMM!M$11*1000)</f>
        <v>0</v>
      </c>
      <c r="N211" s="278">
        <f>IF(N$110=0,0,N$110/NMM!N$11*1000)</f>
        <v>0</v>
      </c>
      <c r="O211" s="278">
        <f>IF(O$110=0,0,O$110/NMM!O$11*1000)</f>
        <v>0</v>
      </c>
      <c r="P211" s="278">
        <f>IF(P$110=0,0,P$110/NMM!P$11*1000)</f>
        <v>0</v>
      </c>
      <c r="Q211" s="278">
        <f>IF(Q$110=0,0,Q$110/NMM!Q$11*1000)</f>
        <v>0</v>
      </c>
      <c r="R211" s="278">
        <f>IF(R$110=0,0,R$110/NMM!R$11*1000)</f>
        <v>0</v>
      </c>
      <c r="S211" s="278">
        <f>IF(S$110=0,0,S$110/NMM!S$11*1000)</f>
        <v>0</v>
      </c>
      <c r="T211" s="278">
        <f>IF(T$110=0,0,T$110/NMM!T$11*1000)</f>
        <v>0</v>
      </c>
      <c r="U211" s="278">
        <f>IF(U$110=0,0,U$110/NMM!U$11*1000)</f>
        <v>0</v>
      </c>
      <c r="V211" s="278">
        <f>IF(V$110=0,0,V$110/NMM!V$11*1000)</f>
        <v>0</v>
      </c>
      <c r="W211" s="278">
        <f>IF(W$110=0,0,W$110/NMM!W$11*1000)</f>
        <v>0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0</v>
      </c>
      <c r="C213" s="278">
        <f>IF(C$119=0,0,C$119/NMM!C$11*1000)</f>
        <v>0</v>
      </c>
      <c r="D213" s="278">
        <f>IF(D$119=0,0,D$119/NMM!D$11*1000)</f>
        <v>0</v>
      </c>
      <c r="E213" s="278">
        <f>IF(E$119=0,0,E$119/NMM!E$11*1000)</f>
        <v>0</v>
      </c>
      <c r="F213" s="278">
        <f>IF(F$119=0,0,F$119/NMM!F$11*1000)</f>
        <v>0</v>
      </c>
      <c r="G213" s="278">
        <f>IF(G$119=0,0,G$119/NMM!G$11*1000)</f>
        <v>0</v>
      </c>
      <c r="H213" s="278">
        <f>IF(H$119=0,0,H$119/NMM!H$11*1000)</f>
        <v>0</v>
      </c>
      <c r="I213" s="278">
        <f>IF(I$119=0,0,I$119/NMM!I$11*1000)</f>
        <v>0</v>
      </c>
      <c r="J213" s="278">
        <f>IF(J$119=0,0,J$119/NMM!J$11*1000)</f>
        <v>0</v>
      </c>
      <c r="K213" s="278">
        <f>IF(K$119=0,0,K$119/NMM!K$11*1000)</f>
        <v>0</v>
      </c>
      <c r="L213" s="278">
        <f>IF(L$119=0,0,L$119/NMM!L$11*1000)</f>
        <v>0</v>
      </c>
      <c r="M213" s="278">
        <f>IF(M$119=0,0,M$119/NMM!M$11*1000)</f>
        <v>0</v>
      </c>
      <c r="N213" s="278">
        <f>IF(N$119=0,0,N$119/NMM!N$11*1000)</f>
        <v>0</v>
      </c>
      <c r="O213" s="278">
        <f>IF(O$119=0,0,O$119/NMM!O$11*1000)</f>
        <v>0</v>
      </c>
      <c r="P213" s="278">
        <f>IF(P$119=0,0,P$119/NMM!P$11*1000)</f>
        <v>0</v>
      </c>
      <c r="Q213" s="278">
        <f>IF(Q$119=0,0,Q$119/NMM!Q$11*1000)</f>
        <v>0</v>
      </c>
      <c r="R213" s="278">
        <f>IF(R$119=0,0,R$119/NMM!R$11*1000)</f>
        <v>0</v>
      </c>
      <c r="S213" s="278">
        <f>IF(S$119=0,0,S$119/NMM!S$11*1000)</f>
        <v>0</v>
      </c>
      <c r="T213" s="278">
        <f>IF(T$119=0,0,T$119/NMM!T$11*1000)</f>
        <v>0</v>
      </c>
      <c r="U213" s="278">
        <f>IF(U$119=0,0,U$119/NMM!U$11*1000)</f>
        <v>0</v>
      </c>
      <c r="V213" s="278">
        <f>IF(V$119=0,0,V$119/NMM!V$11*1000)</f>
        <v>0</v>
      </c>
      <c r="W213" s="278">
        <f>IF(W$119=0,0,W$119/NMM!W$11*1000)</f>
        <v>0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CY: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66.342436712807071</v>
      </c>
      <c r="C3" s="205">
        <f t="shared" si="0"/>
        <v>69.447817007430416</v>
      </c>
      <c r="D3" s="205">
        <f t="shared" si="0"/>
        <v>71.962560019449356</v>
      </c>
      <c r="E3" s="205">
        <f t="shared" si="0"/>
        <v>68.398639164466019</v>
      </c>
      <c r="F3" s="205">
        <f t="shared" si="0"/>
        <v>68.764107695529759</v>
      </c>
      <c r="G3" s="205">
        <f t="shared" si="0"/>
        <v>66.375963476142218</v>
      </c>
      <c r="H3" s="205">
        <f t="shared" si="0"/>
        <v>65.906602824252744</v>
      </c>
      <c r="I3" s="205">
        <f t="shared" si="0"/>
        <v>68.087690005854682</v>
      </c>
      <c r="J3" s="205">
        <f t="shared" si="0"/>
        <v>70.056544154332272</v>
      </c>
      <c r="K3" s="205">
        <f t="shared" si="0"/>
        <v>59.976579603889817</v>
      </c>
      <c r="L3" s="205">
        <f t="shared" si="0"/>
        <v>59.116738111853273</v>
      </c>
      <c r="M3" s="205">
        <f t="shared" si="0"/>
        <v>54.507582394050893</v>
      </c>
      <c r="N3" s="205">
        <f t="shared" si="0"/>
        <v>45.845162280365223</v>
      </c>
      <c r="O3" s="205">
        <f t="shared" si="0"/>
        <v>38.547000289827068</v>
      </c>
      <c r="P3" s="205">
        <f t="shared" si="0"/>
        <v>38.735052242660203</v>
      </c>
      <c r="Q3" s="205">
        <f t="shared" si="0"/>
        <v>36.799999999999997</v>
      </c>
      <c r="R3" s="205">
        <f t="shared" si="0"/>
        <v>41.954242710827607</v>
      </c>
      <c r="S3" s="205">
        <f t="shared" si="0"/>
        <v>43.028143001188013</v>
      </c>
      <c r="T3" s="205">
        <f t="shared" si="0"/>
        <v>42.795581752439453</v>
      </c>
      <c r="U3" s="205">
        <f t="shared" si="0"/>
        <v>44.36703995952481</v>
      </c>
      <c r="V3" s="205">
        <f t="shared" si="0"/>
        <v>36.814702568286897</v>
      </c>
      <c r="W3" s="205">
        <f t="shared" si="0"/>
        <v>36.087676867703912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0</v>
      </c>
      <c r="C4" s="243">
        <f t="shared" si="1"/>
        <v>0</v>
      </c>
      <c r="D4" s="243">
        <f t="shared" si="1"/>
        <v>0</v>
      </c>
      <c r="E4" s="243">
        <f t="shared" si="1"/>
        <v>0</v>
      </c>
      <c r="F4" s="243">
        <f t="shared" si="1"/>
        <v>0</v>
      </c>
      <c r="G4" s="243">
        <f t="shared" si="1"/>
        <v>0</v>
      </c>
      <c r="H4" s="243">
        <f t="shared" si="1"/>
        <v>0</v>
      </c>
      <c r="I4" s="243">
        <f t="shared" si="1"/>
        <v>0</v>
      </c>
      <c r="J4" s="243">
        <f t="shared" si="1"/>
        <v>0</v>
      </c>
      <c r="K4" s="243">
        <f t="shared" si="1"/>
        <v>0</v>
      </c>
      <c r="L4" s="243">
        <f t="shared" si="1"/>
        <v>0</v>
      </c>
      <c r="M4" s="243">
        <f t="shared" si="1"/>
        <v>0</v>
      </c>
      <c r="N4" s="243">
        <f t="shared" si="1"/>
        <v>0</v>
      </c>
      <c r="O4" s="243">
        <f t="shared" si="1"/>
        <v>0</v>
      </c>
      <c r="P4" s="243">
        <f t="shared" si="1"/>
        <v>0</v>
      </c>
      <c r="Q4" s="243">
        <f t="shared" si="1"/>
        <v>0</v>
      </c>
      <c r="R4" s="243">
        <f t="shared" si="1"/>
        <v>0</v>
      </c>
      <c r="S4" s="243">
        <f t="shared" si="1"/>
        <v>0</v>
      </c>
      <c r="T4" s="243">
        <f t="shared" si="1"/>
        <v>0</v>
      </c>
      <c r="U4" s="243">
        <f t="shared" si="1"/>
        <v>0</v>
      </c>
      <c r="V4" s="243">
        <f t="shared" si="1"/>
        <v>0</v>
      </c>
      <c r="W4" s="243">
        <f t="shared" si="1"/>
        <v>0</v>
      </c>
      <c r="DA4" s="83"/>
    </row>
    <row r="5" spans="1:105" ht="12" customHeight="1" x14ac:dyDescent="0.25">
      <c r="A5" s="99" t="s">
        <v>52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1812</v>
      </c>
    </row>
    <row r="6" spans="1:105" ht="12" customHeight="1" x14ac:dyDescent="0.25">
      <c r="A6" s="99" t="s">
        <v>59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1813</v>
      </c>
    </row>
    <row r="7" spans="1:105" ht="12" customHeight="1" x14ac:dyDescent="0.25">
      <c r="A7" s="49" t="s">
        <v>60</v>
      </c>
      <c r="B7" s="244">
        <v>66.342436712807071</v>
      </c>
      <c r="C7" s="244">
        <v>69.447817007430416</v>
      </c>
      <c r="D7" s="244">
        <v>71.962560019449356</v>
      </c>
      <c r="E7" s="244">
        <v>68.398639164466019</v>
      </c>
      <c r="F7" s="244">
        <v>68.764107695529759</v>
      </c>
      <c r="G7" s="244">
        <v>66.375963476142218</v>
      </c>
      <c r="H7" s="244">
        <v>65.906602824252744</v>
      </c>
      <c r="I7" s="244">
        <v>68.087690005854682</v>
      </c>
      <c r="J7" s="244">
        <v>70.056544154332272</v>
      </c>
      <c r="K7" s="244">
        <v>59.976579603889817</v>
      </c>
      <c r="L7" s="244">
        <v>59.116738111853273</v>
      </c>
      <c r="M7" s="244">
        <v>54.507582394050893</v>
      </c>
      <c r="N7" s="244">
        <v>45.845162280365223</v>
      </c>
      <c r="O7" s="244">
        <v>38.547000289827068</v>
      </c>
      <c r="P7" s="244">
        <v>38.735052242660203</v>
      </c>
      <c r="Q7" s="244">
        <v>36.799999999999997</v>
      </c>
      <c r="R7" s="244">
        <v>41.954242710827607</v>
      </c>
      <c r="S7" s="244">
        <v>43.028143001188013</v>
      </c>
      <c r="T7" s="244">
        <v>42.795581752439453</v>
      </c>
      <c r="U7" s="244">
        <v>44.36703995952481</v>
      </c>
      <c r="V7" s="244">
        <v>36.814702568286897</v>
      </c>
      <c r="W7" s="244">
        <v>36.087676867703912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DA10" s="83" t="s">
        <v>1816</v>
      </c>
    </row>
    <row r="11" spans="1:105" ht="12" customHeight="1" x14ac:dyDescent="0.25">
      <c r="A11" s="107" t="s">
        <v>1817</v>
      </c>
      <c r="B11" s="284">
        <v>0</v>
      </c>
      <c r="C11" s="284">
        <v>0</v>
      </c>
      <c r="D11" s="284">
        <v>0</v>
      </c>
      <c r="E11" s="284">
        <v>0</v>
      </c>
      <c r="F11" s="284">
        <v>0</v>
      </c>
      <c r="G11" s="284">
        <v>0</v>
      </c>
      <c r="H11" s="284">
        <v>0</v>
      </c>
      <c r="I11" s="284">
        <v>0</v>
      </c>
      <c r="J11" s="284">
        <v>0</v>
      </c>
      <c r="K11" s="284">
        <v>0</v>
      </c>
      <c r="L11" s="284">
        <v>0</v>
      </c>
      <c r="M11" s="284">
        <v>0</v>
      </c>
      <c r="N11" s="284">
        <v>0</v>
      </c>
      <c r="O11" s="284">
        <v>0</v>
      </c>
      <c r="P11" s="284">
        <v>0</v>
      </c>
      <c r="Q11" s="284">
        <v>0</v>
      </c>
      <c r="R11" s="284">
        <v>0</v>
      </c>
      <c r="S11" s="284">
        <v>0</v>
      </c>
      <c r="T11" s="284">
        <v>0</v>
      </c>
      <c r="U11" s="284">
        <v>0</v>
      </c>
      <c r="V11" s="284">
        <v>0</v>
      </c>
      <c r="W11" s="284">
        <v>0</v>
      </c>
      <c r="DA11" s="94" t="s">
        <v>1818</v>
      </c>
    </row>
    <row r="12" spans="1:105" ht="12" customHeight="1" x14ac:dyDescent="0.25">
      <c r="A12" s="49" t="s">
        <v>1819</v>
      </c>
      <c r="B12" s="244">
        <v>7.4894957687436969</v>
      </c>
      <c r="C12" s="244">
        <v>8.092972120312357</v>
      </c>
      <c r="D12" s="244">
        <v>8.2549914079120725</v>
      </c>
      <c r="E12" s="244">
        <v>8.5934197056594233</v>
      </c>
      <c r="F12" s="244">
        <v>9.5157905769487652</v>
      </c>
      <c r="G12" s="244">
        <v>9.7896085971731974</v>
      </c>
      <c r="H12" s="244">
        <v>10.80042653711352</v>
      </c>
      <c r="I12" s="244">
        <v>10.66194708758831</v>
      </c>
      <c r="J12" s="244">
        <v>11.22537488270437</v>
      </c>
      <c r="K12" s="244">
        <v>11.357546028413219</v>
      </c>
      <c r="L12" s="244">
        <v>10.76415479094196</v>
      </c>
      <c r="M12" s="244">
        <v>9.9249057527405107</v>
      </c>
      <c r="N12" s="244">
        <v>8.3476260525064134</v>
      </c>
      <c r="O12" s="244">
        <v>7.0187546048483371</v>
      </c>
      <c r="P12" s="244">
        <v>7.052995674191588</v>
      </c>
      <c r="Q12" s="244">
        <v>6.7006554989075013</v>
      </c>
      <c r="R12" s="244">
        <v>7.6391556283371456</v>
      </c>
      <c r="S12" s="244">
        <v>7.8346946469752394</v>
      </c>
      <c r="T12" s="244">
        <v>7.7923491901747006</v>
      </c>
      <c r="U12" s="244">
        <v>8.0784850618217057</v>
      </c>
      <c r="V12" s="244">
        <v>6.703332587087929</v>
      </c>
      <c r="W12" s="244">
        <v>6.5709535447385106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1821</v>
      </c>
    </row>
    <row r="16" spans="1:105" ht="12" customHeight="1" x14ac:dyDescent="0.25">
      <c r="A16" s="107" t="s">
        <v>1817</v>
      </c>
      <c r="B16" s="284">
        <v>0</v>
      </c>
      <c r="C16" s="284">
        <v>0</v>
      </c>
      <c r="D16" s="284">
        <v>0</v>
      </c>
      <c r="E16" s="284">
        <v>0</v>
      </c>
      <c r="F16" s="284">
        <v>0</v>
      </c>
      <c r="G16" s="284">
        <v>0</v>
      </c>
      <c r="H16" s="284">
        <v>0</v>
      </c>
      <c r="I16" s="284">
        <v>0</v>
      </c>
      <c r="J16" s="284">
        <v>0</v>
      </c>
      <c r="K16" s="284">
        <v>0</v>
      </c>
      <c r="L16" s="284">
        <v>0</v>
      </c>
      <c r="M16" s="284">
        <v>0</v>
      </c>
      <c r="N16" s="284">
        <v>0</v>
      </c>
      <c r="O16" s="284">
        <v>0</v>
      </c>
      <c r="P16" s="284">
        <v>0</v>
      </c>
      <c r="Q16" s="284">
        <v>0</v>
      </c>
      <c r="R16" s="284">
        <v>0</v>
      </c>
      <c r="S16" s="284">
        <v>0</v>
      </c>
      <c r="T16" s="284">
        <v>0</v>
      </c>
      <c r="U16" s="284">
        <v>0</v>
      </c>
      <c r="V16" s="284">
        <v>0</v>
      </c>
      <c r="W16" s="284">
        <v>0</v>
      </c>
      <c r="DA16" s="94" t="s">
        <v>1822</v>
      </c>
    </row>
    <row r="17" spans="1:105" ht="12" customHeight="1" x14ac:dyDescent="0.25">
      <c r="A17" s="49" t="s">
        <v>1819</v>
      </c>
      <c r="B17" s="244">
        <v>8.3216619652707742</v>
      </c>
      <c r="C17" s="244">
        <v>9.1101131959559343</v>
      </c>
      <c r="D17" s="244">
        <v>9.1101131959559343</v>
      </c>
      <c r="E17" s="244">
        <v>9.1101131959559343</v>
      </c>
      <c r="F17" s="244">
        <v>10.68701565732626</v>
      </c>
      <c r="G17" s="244">
        <v>10.68701565732626</v>
      </c>
      <c r="H17" s="244">
        <v>11.47546688801142</v>
      </c>
      <c r="I17" s="244">
        <v>11.47546688801142</v>
      </c>
      <c r="J17" s="244">
        <v>12.26391811869658</v>
      </c>
      <c r="K17" s="244">
        <v>12.26391811869658</v>
      </c>
      <c r="L17" s="244">
        <v>11.47546688801142</v>
      </c>
      <c r="M17" s="244">
        <v>10.68701565732626</v>
      </c>
      <c r="N17" s="244">
        <v>10.68701565732626</v>
      </c>
      <c r="O17" s="244">
        <v>9.8985644266410961</v>
      </c>
      <c r="P17" s="244">
        <v>9.8985644266410961</v>
      </c>
      <c r="Q17" s="244">
        <v>9.110113195955936</v>
      </c>
      <c r="R17" s="244">
        <v>9.110113195955936</v>
      </c>
      <c r="S17" s="244">
        <v>8.321661965270776</v>
      </c>
      <c r="T17" s="244">
        <v>8.321661965270776</v>
      </c>
      <c r="U17" s="244">
        <v>9.110113195955936</v>
      </c>
      <c r="V17" s="244">
        <v>9.110113195955936</v>
      </c>
      <c r="W17" s="244">
        <v>8.321661965270776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0.78845123068516065</v>
      </c>
      <c r="D21" s="244">
        <v>0.78845123068516065</v>
      </c>
      <c r="E21" s="244">
        <v>0</v>
      </c>
      <c r="F21" s="244">
        <v>2.3653536920554821</v>
      </c>
      <c r="G21" s="244">
        <v>0</v>
      </c>
      <c r="H21" s="244">
        <v>1.5769024613703211</v>
      </c>
      <c r="I21" s="244">
        <v>0</v>
      </c>
      <c r="J21" s="244">
        <v>1.5769024613703211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1.5769024613703211</v>
      </c>
      <c r="V21" s="244">
        <v>0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0</v>
      </c>
      <c r="E24" s="284">
        <f t="shared" si="3"/>
        <v>0</v>
      </c>
      <c r="F24" s="284">
        <f t="shared" si="3"/>
        <v>0</v>
      </c>
      <c r="G24" s="284">
        <f t="shared" si="3"/>
        <v>0</v>
      </c>
      <c r="H24" s="284">
        <f t="shared" si="3"/>
        <v>0</v>
      </c>
      <c r="I24" s="284">
        <f t="shared" si="3"/>
        <v>0</v>
      </c>
      <c r="J24" s="284">
        <f t="shared" si="3"/>
        <v>0</v>
      </c>
      <c r="K24" s="284">
        <f t="shared" si="3"/>
        <v>0</v>
      </c>
      <c r="L24" s="284">
        <f t="shared" si="3"/>
        <v>0</v>
      </c>
      <c r="M24" s="284">
        <f t="shared" si="3"/>
        <v>0</v>
      </c>
      <c r="N24" s="284">
        <f t="shared" si="3"/>
        <v>0</v>
      </c>
      <c r="O24" s="284">
        <f t="shared" si="3"/>
        <v>0</v>
      </c>
      <c r="P24" s="284">
        <f t="shared" si="3"/>
        <v>0</v>
      </c>
      <c r="Q24" s="284">
        <f t="shared" si="3"/>
        <v>0</v>
      </c>
      <c r="R24" s="284">
        <f t="shared" si="3"/>
        <v>0</v>
      </c>
      <c r="S24" s="284">
        <f t="shared" si="3"/>
        <v>0</v>
      </c>
      <c r="T24" s="284">
        <f t="shared" si="3"/>
        <v>0</v>
      </c>
      <c r="U24" s="284">
        <f t="shared" si="3"/>
        <v>0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0</v>
      </c>
      <c r="D25" s="244">
        <f t="shared" si="4"/>
        <v>0.7884512306851601</v>
      </c>
      <c r="E25" s="244">
        <f t="shared" si="4"/>
        <v>0</v>
      </c>
      <c r="F25" s="244">
        <f t="shared" si="4"/>
        <v>0.78845123068515655</v>
      </c>
      <c r="G25" s="244">
        <f t="shared" si="4"/>
        <v>0</v>
      </c>
      <c r="H25" s="244">
        <f t="shared" si="4"/>
        <v>0.7884512306851601</v>
      </c>
      <c r="I25" s="244">
        <f t="shared" si="4"/>
        <v>0</v>
      </c>
      <c r="J25" s="244">
        <f t="shared" si="4"/>
        <v>0.78845123068516187</v>
      </c>
      <c r="K25" s="244">
        <f t="shared" si="4"/>
        <v>0</v>
      </c>
      <c r="L25" s="244">
        <f t="shared" si="4"/>
        <v>0.7884512306851601</v>
      </c>
      <c r="M25" s="244">
        <f t="shared" si="4"/>
        <v>0.7884512306851601</v>
      </c>
      <c r="N25" s="244">
        <f t="shared" si="4"/>
        <v>0</v>
      </c>
      <c r="O25" s="244">
        <f t="shared" si="4"/>
        <v>0.78845123068516365</v>
      </c>
      <c r="P25" s="244">
        <f t="shared" si="4"/>
        <v>0</v>
      </c>
      <c r="Q25" s="244">
        <f t="shared" si="4"/>
        <v>0.7884512306851601</v>
      </c>
      <c r="R25" s="244">
        <f t="shared" si="4"/>
        <v>0</v>
      </c>
      <c r="S25" s="244">
        <f t="shared" si="4"/>
        <v>0.7884512306851601</v>
      </c>
      <c r="T25" s="244">
        <f t="shared" si="4"/>
        <v>0</v>
      </c>
      <c r="U25" s="244">
        <f t="shared" si="4"/>
        <v>0.78845123068516187</v>
      </c>
      <c r="V25" s="244">
        <f t="shared" si="4"/>
        <v>0</v>
      </c>
      <c r="W25" s="244">
        <f t="shared" si="4"/>
        <v>0.7884512306851601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0</v>
      </c>
      <c r="K27" s="243">
        <f t="shared" si="5"/>
        <v>0</v>
      </c>
      <c r="L27" s="243">
        <f t="shared" si="5"/>
        <v>0</v>
      </c>
      <c r="M27" s="243">
        <f t="shared" si="5"/>
        <v>0</v>
      </c>
      <c r="N27" s="243">
        <f t="shared" si="5"/>
        <v>0</v>
      </c>
      <c r="O27" s="243">
        <f t="shared" si="5"/>
        <v>0</v>
      </c>
      <c r="P27" s="243">
        <f t="shared" si="5"/>
        <v>0</v>
      </c>
      <c r="Q27" s="243">
        <f t="shared" si="5"/>
        <v>0</v>
      </c>
      <c r="R27" s="243">
        <f t="shared" si="5"/>
        <v>0</v>
      </c>
      <c r="S27" s="243">
        <f t="shared" si="5"/>
        <v>0</v>
      </c>
      <c r="T27" s="243">
        <f t="shared" si="5"/>
        <v>0</v>
      </c>
      <c r="U27" s="243">
        <f t="shared" si="5"/>
        <v>0</v>
      </c>
      <c r="V27" s="243">
        <f t="shared" si="5"/>
        <v>0</v>
      </c>
      <c r="W27" s="243">
        <f t="shared" si="5"/>
        <v>0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0</v>
      </c>
      <c r="C28" s="284">
        <f t="shared" si="6"/>
        <v>0</v>
      </c>
      <c r="D28" s="284">
        <f t="shared" si="6"/>
        <v>0</v>
      </c>
      <c r="E28" s="284">
        <f t="shared" si="6"/>
        <v>0</v>
      </c>
      <c r="F28" s="284">
        <f t="shared" si="6"/>
        <v>0</v>
      </c>
      <c r="G28" s="284">
        <f t="shared" si="6"/>
        <v>0</v>
      </c>
      <c r="H28" s="284">
        <f t="shared" si="6"/>
        <v>0</v>
      </c>
      <c r="I28" s="284">
        <f t="shared" si="6"/>
        <v>0</v>
      </c>
      <c r="J28" s="284">
        <f t="shared" si="6"/>
        <v>0</v>
      </c>
      <c r="K28" s="284">
        <f t="shared" si="6"/>
        <v>0</v>
      </c>
      <c r="L28" s="284">
        <f t="shared" si="6"/>
        <v>0</v>
      </c>
      <c r="M28" s="284">
        <f t="shared" si="6"/>
        <v>0</v>
      </c>
      <c r="N28" s="284">
        <f t="shared" si="6"/>
        <v>0</v>
      </c>
      <c r="O28" s="284">
        <f t="shared" si="6"/>
        <v>0</v>
      </c>
      <c r="P28" s="284">
        <f t="shared" si="6"/>
        <v>0</v>
      </c>
      <c r="Q28" s="284">
        <f t="shared" si="6"/>
        <v>0</v>
      </c>
      <c r="R28" s="284">
        <f t="shared" si="6"/>
        <v>0</v>
      </c>
      <c r="S28" s="284">
        <f t="shared" si="6"/>
        <v>0</v>
      </c>
      <c r="T28" s="284">
        <f t="shared" si="6"/>
        <v>0</v>
      </c>
      <c r="U28" s="284">
        <f t="shared" si="6"/>
        <v>0</v>
      </c>
      <c r="V28" s="284">
        <f t="shared" si="6"/>
        <v>0</v>
      </c>
      <c r="W28" s="284">
        <f t="shared" si="6"/>
        <v>0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0.83216619652707724</v>
      </c>
      <c r="C29" s="244">
        <f t="shared" si="7"/>
        <v>1.0171410756435773</v>
      </c>
      <c r="D29" s="244">
        <f t="shared" si="7"/>
        <v>0.85512178804386174</v>
      </c>
      <c r="E29" s="244">
        <f t="shared" si="7"/>
        <v>0.51669349029651102</v>
      </c>
      <c r="F29" s="244">
        <f t="shared" si="7"/>
        <v>1.1712250803774946</v>
      </c>
      <c r="G29" s="244">
        <f t="shared" si="7"/>
        <v>0.89740706015306237</v>
      </c>
      <c r="H29" s="244">
        <f t="shared" si="7"/>
        <v>0.67504035089790015</v>
      </c>
      <c r="I29" s="244">
        <f t="shared" si="7"/>
        <v>0.81351980042311034</v>
      </c>
      <c r="J29" s="244">
        <f t="shared" si="7"/>
        <v>1.0385432359922095</v>
      </c>
      <c r="K29" s="244">
        <f t="shared" si="7"/>
        <v>0.90637209028336052</v>
      </c>
      <c r="L29" s="244">
        <f t="shared" si="7"/>
        <v>0.71131209706945953</v>
      </c>
      <c r="M29" s="244">
        <f t="shared" si="7"/>
        <v>0.76210990458574912</v>
      </c>
      <c r="N29" s="244">
        <f t="shared" si="7"/>
        <v>2.3393896048198464</v>
      </c>
      <c r="O29" s="244">
        <f t="shared" si="7"/>
        <v>2.879809821792759</v>
      </c>
      <c r="P29" s="244">
        <f t="shared" si="7"/>
        <v>2.8455687524495081</v>
      </c>
      <c r="Q29" s="244">
        <f t="shared" si="7"/>
        <v>2.4094576970484347</v>
      </c>
      <c r="R29" s="244">
        <f t="shared" si="7"/>
        <v>1.4709575676187905</v>
      </c>
      <c r="S29" s="244">
        <f t="shared" si="7"/>
        <v>0.48696731829553652</v>
      </c>
      <c r="T29" s="244">
        <f t="shared" si="7"/>
        <v>0.52931277509607533</v>
      </c>
      <c r="U29" s="244">
        <f t="shared" si="7"/>
        <v>1.0316281341342304</v>
      </c>
      <c r="V29" s="244">
        <f t="shared" si="7"/>
        <v>2.406780608868007</v>
      </c>
      <c r="W29" s="244">
        <f t="shared" si="7"/>
        <v>1.7507084205322654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1.2897678417884779</v>
      </c>
      <c r="C32" s="212">
        <v>1.375752364574377</v>
      </c>
      <c r="D32" s="212">
        <v>1.375752364574377</v>
      </c>
      <c r="E32" s="212">
        <v>1.461736887360275</v>
      </c>
      <c r="F32" s="212">
        <v>1.547721410146174</v>
      </c>
      <c r="G32" s="212">
        <v>1.547721410146174</v>
      </c>
      <c r="H32" s="212">
        <v>1.7196904557179711</v>
      </c>
      <c r="I32" s="212">
        <v>1.7196904557179711</v>
      </c>
      <c r="J32" s="212">
        <v>1.8916595012897679</v>
      </c>
      <c r="K32" s="212">
        <v>1.8916595012897679</v>
      </c>
      <c r="L32" s="212">
        <v>1.805674978503869</v>
      </c>
      <c r="M32" s="212">
        <v>1.633705932932072</v>
      </c>
      <c r="N32" s="212">
        <v>1.7196904557179711</v>
      </c>
      <c r="O32" s="212">
        <v>1.375752364574377</v>
      </c>
      <c r="P32" s="212">
        <v>1.375752364574377</v>
      </c>
      <c r="Q32" s="212">
        <v>1.375752364574377</v>
      </c>
      <c r="R32" s="212">
        <v>1.375752364574377</v>
      </c>
      <c r="S32" s="212">
        <v>1.403181427343078</v>
      </c>
      <c r="T32" s="212">
        <v>1.3813413585554599</v>
      </c>
      <c r="U32" s="212">
        <v>1.3578675838349099</v>
      </c>
      <c r="V32" s="212">
        <v>1.2045571797076531</v>
      </c>
      <c r="W32" s="212">
        <v>1.0830610490111781</v>
      </c>
      <c r="DA32" s="109" t="s">
        <v>1827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0</v>
      </c>
      <c r="C34" s="206">
        <f t="shared" si="8"/>
        <v>0</v>
      </c>
      <c r="D34" s="206">
        <f t="shared" si="8"/>
        <v>0</v>
      </c>
      <c r="E34" s="206">
        <f t="shared" si="8"/>
        <v>0</v>
      </c>
      <c r="F34" s="206">
        <f t="shared" si="8"/>
        <v>0</v>
      </c>
      <c r="G34" s="206">
        <f t="shared" si="8"/>
        <v>0</v>
      </c>
      <c r="H34" s="206">
        <f t="shared" si="8"/>
        <v>0</v>
      </c>
      <c r="I34" s="206">
        <f t="shared" si="8"/>
        <v>0</v>
      </c>
      <c r="J34" s="206">
        <f t="shared" si="8"/>
        <v>0</v>
      </c>
      <c r="K34" s="206">
        <f t="shared" si="8"/>
        <v>0</v>
      </c>
      <c r="L34" s="206">
        <f t="shared" si="8"/>
        <v>0</v>
      </c>
      <c r="M34" s="206">
        <f t="shared" si="8"/>
        <v>0</v>
      </c>
      <c r="N34" s="206">
        <f t="shared" si="8"/>
        <v>0</v>
      </c>
      <c r="O34" s="206">
        <f t="shared" si="8"/>
        <v>0</v>
      </c>
      <c r="P34" s="206">
        <f t="shared" si="8"/>
        <v>0</v>
      </c>
      <c r="Q34" s="206">
        <f t="shared" si="8"/>
        <v>0</v>
      </c>
      <c r="R34" s="206">
        <f t="shared" si="8"/>
        <v>0</v>
      </c>
      <c r="S34" s="206">
        <f t="shared" si="8"/>
        <v>0</v>
      </c>
      <c r="T34" s="206">
        <f t="shared" si="8"/>
        <v>0</v>
      </c>
      <c r="U34" s="206">
        <f t="shared" si="8"/>
        <v>0</v>
      </c>
      <c r="V34" s="206">
        <f t="shared" si="8"/>
        <v>0</v>
      </c>
      <c r="W34" s="206">
        <f t="shared" si="8"/>
        <v>0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1830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1831</v>
      </c>
    </row>
    <row r="38" spans="1:105" ht="12" customHeight="1" x14ac:dyDescent="0.25">
      <c r="A38" s="18" t="s">
        <v>70</v>
      </c>
      <c r="B38" s="206">
        <v>0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0</v>
      </c>
      <c r="C40" s="206">
        <f t="shared" si="9"/>
        <v>0</v>
      </c>
      <c r="D40" s="206">
        <f t="shared" si="9"/>
        <v>0</v>
      </c>
      <c r="E40" s="206">
        <f t="shared" si="9"/>
        <v>0</v>
      </c>
      <c r="F40" s="206">
        <f t="shared" si="9"/>
        <v>0</v>
      </c>
      <c r="G40" s="206">
        <f t="shared" si="9"/>
        <v>0</v>
      </c>
      <c r="H40" s="206">
        <f t="shared" si="9"/>
        <v>0</v>
      </c>
      <c r="I40" s="206">
        <f t="shared" si="9"/>
        <v>0</v>
      </c>
      <c r="J40" s="206">
        <f t="shared" si="9"/>
        <v>0</v>
      </c>
      <c r="K40" s="206">
        <f t="shared" si="9"/>
        <v>0</v>
      </c>
      <c r="L40" s="206">
        <f t="shared" si="9"/>
        <v>0</v>
      </c>
      <c r="M40" s="206">
        <f t="shared" si="9"/>
        <v>0</v>
      </c>
      <c r="N40" s="206">
        <f t="shared" si="9"/>
        <v>0</v>
      </c>
      <c r="O40" s="206">
        <f t="shared" si="9"/>
        <v>0</v>
      </c>
      <c r="P40" s="206">
        <f t="shared" si="9"/>
        <v>0</v>
      </c>
      <c r="Q40" s="206">
        <f t="shared" si="9"/>
        <v>0</v>
      </c>
      <c r="R40" s="206">
        <f t="shared" si="9"/>
        <v>0</v>
      </c>
      <c r="S40" s="206">
        <f t="shared" si="9"/>
        <v>0</v>
      </c>
      <c r="T40" s="206">
        <f t="shared" si="9"/>
        <v>0</v>
      </c>
      <c r="U40" s="206">
        <f t="shared" si="9"/>
        <v>0</v>
      </c>
      <c r="V40" s="206">
        <f t="shared" si="9"/>
        <v>0</v>
      </c>
      <c r="W40" s="206">
        <f t="shared" si="9"/>
        <v>0</v>
      </c>
      <c r="DA40" s="71"/>
    </row>
    <row r="41" spans="1:105" ht="12" customHeight="1" x14ac:dyDescent="0.25">
      <c r="A41" s="18" t="s">
        <v>72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0</v>
      </c>
      <c r="H43" s="206">
        <f t="shared" si="10"/>
        <v>0</v>
      </c>
      <c r="I43" s="206">
        <f t="shared" si="10"/>
        <v>0</v>
      </c>
      <c r="J43" s="206">
        <f t="shared" si="10"/>
        <v>0</v>
      </c>
      <c r="K43" s="206">
        <f t="shared" si="10"/>
        <v>0</v>
      </c>
      <c r="L43" s="206">
        <f t="shared" si="10"/>
        <v>0</v>
      </c>
      <c r="M43" s="206">
        <f t="shared" si="10"/>
        <v>0</v>
      </c>
      <c r="N43" s="206">
        <f t="shared" si="10"/>
        <v>0</v>
      </c>
      <c r="O43" s="206">
        <f t="shared" si="10"/>
        <v>0</v>
      </c>
      <c r="P43" s="206">
        <f t="shared" si="10"/>
        <v>0</v>
      </c>
      <c r="Q43" s="206">
        <f t="shared" si="10"/>
        <v>0</v>
      </c>
      <c r="R43" s="206">
        <f t="shared" si="10"/>
        <v>0</v>
      </c>
      <c r="S43" s="206">
        <f t="shared" si="10"/>
        <v>0</v>
      </c>
      <c r="T43" s="206">
        <f t="shared" si="10"/>
        <v>0</v>
      </c>
      <c r="U43" s="206">
        <f t="shared" si="10"/>
        <v>0</v>
      </c>
      <c r="V43" s="206">
        <f t="shared" si="10"/>
        <v>0</v>
      </c>
      <c r="W43" s="206">
        <f t="shared" si="10"/>
        <v>0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1842</v>
      </c>
    </row>
    <row r="51" spans="1:105" ht="12" customHeight="1" x14ac:dyDescent="0.25">
      <c r="A51" s="21" t="s">
        <v>38</v>
      </c>
      <c r="B51" s="209">
        <v>1.2897678417884779</v>
      </c>
      <c r="C51" s="209">
        <v>1.375752364574377</v>
      </c>
      <c r="D51" s="209">
        <v>1.375752364574377</v>
      </c>
      <c r="E51" s="209">
        <v>1.461736887360275</v>
      </c>
      <c r="F51" s="209">
        <v>1.547721410146174</v>
      </c>
      <c r="G51" s="209">
        <v>1.547721410146174</v>
      </c>
      <c r="H51" s="209">
        <v>1.7196904557179711</v>
      </c>
      <c r="I51" s="209">
        <v>1.7196904557179711</v>
      </c>
      <c r="J51" s="209">
        <v>1.8916595012897679</v>
      </c>
      <c r="K51" s="209">
        <v>1.8916595012897679</v>
      </c>
      <c r="L51" s="209">
        <v>1.805674978503869</v>
      </c>
      <c r="M51" s="209">
        <v>1.633705932932072</v>
      </c>
      <c r="N51" s="209">
        <v>1.7196904557179711</v>
      </c>
      <c r="O51" s="209">
        <v>1.375752364574377</v>
      </c>
      <c r="P51" s="209">
        <v>1.375752364574377</v>
      </c>
      <c r="Q51" s="209">
        <v>1.375752364574377</v>
      </c>
      <c r="R51" s="209">
        <v>1.375752364574377</v>
      </c>
      <c r="S51" s="209">
        <v>1.403181427343078</v>
      </c>
      <c r="T51" s="209">
        <v>1.3813413585554599</v>
      </c>
      <c r="U51" s="209">
        <v>1.3578675838349099</v>
      </c>
      <c r="V51" s="209">
        <v>1.2045571797076531</v>
      </c>
      <c r="W51" s="209">
        <v>1.0830610490111781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1.2897678417884779</v>
      </c>
      <c r="C52" s="286">
        <f t="shared" si="11"/>
        <v>1.375752364574377</v>
      </c>
      <c r="D52" s="286">
        <f t="shared" si="11"/>
        <v>1.375752364574377</v>
      </c>
      <c r="E52" s="286">
        <f t="shared" si="11"/>
        <v>1.461736887360275</v>
      </c>
      <c r="F52" s="286">
        <f t="shared" si="11"/>
        <v>1.547721410146174</v>
      </c>
      <c r="G52" s="286">
        <f t="shared" si="11"/>
        <v>1.547721410146174</v>
      </c>
      <c r="H52" s="286">
        <f t="shared" si="11"/>
        <v>1.7196904557179711</v>
      </c>
      <c r="I52" s="286">
        <f t="shared" si="11"/>
        <v>1.7196904557179711</v>
      </c>
      <c r="J52" s="286">
        <f t="shared" si="11"/>
        <v>1.8916595012897679</v>
      </c>
      <c r="K52" s="286">
        <f t="shared" si="11"/>
        <v>1.8916595012897679</v>
      </c>
      <c r="L52" s="286">
        <f t="shared" si="11"/>
        <v>1.805674978503869</v>
      </c>
      <c r="M52" s="286">
        <f t="shared" si="11"/>
        <v>1.633705932932072</v>
      </c>
      <c r="N52" s="286">
        <f t="shared" si="11"/>
        <v>1.7196904557179711</v>
      </c>
      <c r="O52" s="286">
        <f t="shared" si="11"/>
        <v>1.375752364574377</v>
      </c>
      <c r="P52" s="286">
        <f t="shared" si="11"/>
        <v>1.375752364574377</v>
      </c>
      <c r="Q52" s="286">
        <f t="shared" si="11"/>
        <v>1.375752364574377</v>
      </c>
      <c r="R52" s="286">
        <f t="shared" si="11"/>
        <v>1.375752364574377</v>
      </c>
      <c r="S52" s="286">
        <f t="shared" si="11"/>
        <v>1.403181427343078</v>
      </c>
      <c r="T52" s="286">
        <f t="shared" si="11"/>
        <v>1.3813413585554599</v>
      </c>
      <c r="U52" s="286">
        <f t="shared" si="11"/>
        <v>1.3578675838349099</v>
      </c>
      <c r="V52" s="286">
        <f t="shared" si="11"/>
        <v>1.2045571797076531</v>
      </c>
      <c r="W52" s="286">
        <f t="shared" si="11"/>
        <v>1.0830610490111781</v>
      </c>
      <c r="DA52" s="118"/>
    </row>
    <row r="53" spans="1:105" ht="12" customHeight="1" x14ac:dyDescent="0.25">
      <c r="A53" s="51" t="s">
        <v>52</v>
      </c>
      <c r="B53" s="243">
        <f>PPA_fec!B5</f>
        <v>0</v>
      </c>
      <c r="C53" s="243">
        <f>PPA_fec!C5</f>
        <v>0</v>
      </c>
      <c r="D53" s="243">
        <f>PPA_fec!D5</f>
        <v>0</v>
      </c>
      <c r="E53" s="243">
        <f>PPA_fec!E5</f>
        <v>0</v>
      </c>
      <c r="F53" s="243">
        <f>PPA_fec!F5</f>
        <v>0</v>
      </c>
      <c r="G53" s="243">
        <f>PPA_fec!G5</f>
        <v>0</v>
      </c>
      <c r="H53" s="243">
        <f>PPA_fec!H5</f>
        <v>0</v>
      </c>
      <c r="I53" s="243">
        <f>PPA_fec!I5</f>
        <v>0</v>
      </c>
      <c r="J53" s="243">
        <f>PPA_fec!J5</f>
        <v>0</v>
      </c>
      <c r="K53" s="243">
        <f>PPA_fec!K5</f>
        <v>0</v>
      </c>
      <c r="L53" s="243">
        <f>PPA_fec!L5</f>
        <v>0</v>
      </c>
      <c r="M53" s="243">
        <f>PPA_fec!M5</f>
        <v>0</v>
      </c>
      <c r="N53" s="243">
        <f>PPA_fec!N5</f>
        <v>0</v>
      </c>
      <c r="O53" s="243">
        <f>PPA_fec!O5</f>
        <v>0</v>
      </c>
      <c r="P53" s="243">
        <f>PPA_fec!P5</f>
        <v>0</v>
      </c>
      <c r="Q53" s="243">
        <f>PPA_fec!Q5</f>
        <v>0</v>
      </c>
      <c r="R53" s="243">
        <f>PPA_fec!R5</f>
        <v>0</v>
      </c>
      <c r="S53" s="243">
        <f>PPA_fec!S5</f>
        <v>0</v>
      </c>
      <c r="T53" s="243">
        <f>PPA_fec!T5</f>
        <v>0</v>
      </c>
      <c r="U53" s="243">
        <f>PPA_fec!U5</f>
        <v>0</v>
      </c>
      <c r="V53" s="243">
        <f>PPA_fec!V5</f>
        <v>0</v>
      </c>
      <c r="W53" s="243">
        <f>PPA_fec!W5</f>
        <v>0</v>
      </c>
      <c r="DA53" s="83"/>
    </row>
    <row r="54" spans="1:105" ht="12" customHeight="1" x14ac:dyDescent="0.25">
      <c r="A54" s="99" t="s">
        <v>59</v>
      </c>
      <c r="B54" s="284">
        <f>PPA_fec!B32</f>
        <v>0</v>
      </c>
      <c r="C54" s="284">
        <f>PPA_fec!C32</f>
        <v>0</v>
      </c>
      <c r="D54" s="284">
        <f>PPA_fec!D32</f>
        <v>0</v>
      </c>
      <c r="E54" s="284">
        <f>PPA_fec!E32</f>
        <v>0</v>
      </c>
      <c r="F54" s="284">
        <f>PPA_fec!F32</f>
        <v>0</v>
      </c>
      <c r="G54" s="284">
        <f>PPA_fec!G32</f>
        <v>0</v>
      </c>
      <c r="H54" s="284">
        <f>PPA_fec!H32</f>
        <v>0</v>
      </c>
      <c r="I54" s="284">
        <f>PPA_fec!I32</f>
        <v>0</v>
      </c>
      <c r="J54" s="284">
        <f>PPA_fec!J32</f>
        <v>0</v>
      </c>
      <c r="K54" s="284">
        <f>PPA_fec!K32</f>
        <v>0</v>
      </c>
      <c r="L54" s="284">
        <f>PPA_fec!L32</f>
        <v>0</v>
      </c>
      <c r="M54" s="284">
        <f>PPA_fec!M32</f>
        <v>0</v>
      </c>
      <c r="N54" s="284">
        <f>PPA_fec!N32</f>
        <v>0</v>
      </c>
      <c r="O54" s="284">
        <f>PPA_fec!O32</f>
        <v>0</v>
      </c>
      <c r="P54" s="284">
        <f>PPA_fec!P32</f>
        <v>0</v>
      </c>
      <c r="Q54" s="284">
        <f>PPA_fec!Q32</f>
        <v>0</v>
      </c>
      <c r="R54" s="284">
        <f>PPA_fec!R32</f>
        <v>0</v>
      </c>
      <c r="S54" s="284">
        <f>PPA_fec!S32</f>
        <v>0</v>
      </c>
      <c r="T54" s="284">
        <f>PPA_fec!T32</f>
        <v>0</v>
      </c>
      <c r="U54" s="284">
        <f>PPA_fec!U32</f>
        <v>0</v>
      </c>
      <c r="V54" s="284">
        <f>PPA_fec!V32</f>
        <v>0</v>
      </c>
      <c r="W54" s="284">
        <f>PPA_fec!W32</f>
        <v>0</v>
      </c>
      <c r="DA54" s="94"/>
    </row>
    <row r="55" spans="1:105" ht="12" customHeight="1" x14ac:dyDescent="0.25">
      <c r="A55" s="52" t="s">
        <v>60</v>
      </c>
      <c r="B55" s="244">
        <f>PPA_fec!B83</f>
        <v>1.2897678417884779</v>
      </c>
      <c r="C55" s="244">
        <f>PPA_fec!C83</f>
        <v>1.375752364574377</v>
      </c>
      <c r="D55" s="244">
        <f>PPA_fec!D83</f>
        <v>1.375752364574377</v>
      </c>
      <c r="E55" s="244">
        <f>PPA_fec!E83</f>
        <v>1.461736887360275</v>
      </c>
      <c r="F55" s="244">
        <f>PPA_fec!F83</f>
        <v>1.547721410146174</v>
      </c>
      <c r="G55" s="244">
        <f>PPA_fec!G83</f>
        <v>1.547721410146174</v>
      </c>
      <c r="H55" s="244">
        <f>PPA_fec!H83</f>
        <v>1.7196904557179711</v>
      </c>
      <c r="I55" s="244">
        <f>PPA_fec!I83</f>
        <v>1.7196904557179711</v>
      </c>
      <c r="J55" s="244">
        <f>PPA_fec!J83</f>
        <v>1.8916595012897679</v>
      </c>
      <c r="K55" s="244">
        <f>PPA_fec!K83</f>
        <v>1.8916595012897679</v>
      </c>
      <c r="L55" s="244">
        <f>PPA_fec!L83</f>
        <v>1.805674978503869</v>
      </c>
      <c r="M55" s="244">
        <f>PPA_fec!M83</f>
        <v>1.633705932932072</v>
      </c>
      <c r="N55" s="244">
        <f>PPA_fec!N83</f>
        <v>1.7196904557179711</v>
      </c>
      <c r="O55" s="244">
        <f>PPA_fec!O83</f>
        <v>1.375752364574377</v>
      </c>
      <c r="P55" s="244">
        <f>PPA_fec!P83</f>
        <v>1.375752364574377</v>
      </c>
      <c r="Q55" s="244">
        <f>PPA_fec!Q83</f>
        <v>1.375752364574377</v>
      </c>
      <c r="R55" s="244">
        <f>PPA_fec!R83</f>
        <v>1.375752364574377</v>
      </c>
      <c r="S55" s="244">
        <f>PPA_fec!S83</f>
        <v>1.403181427343078</v>
      </c>
      <c r="T55" s="244">
        <f>PPA_fec!T83</f>
        <v>1.3813413585554599</v>
      </c>
      <c r="U55" s="244">
        <f>PPA_fec!U83</f>
        <v>1.3578675838349099</v>
      </c>
      <c r="V55" s="244">
        <f>PPA_fec!V83</f>
        <v>1.2045571797076531</v>
      </c>
      <c r="W55" s="244">
        <f>PPA_fec!W83</f>
        <v>1.0830610490111781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0</v>
      </c>
      <c r="C57" s="205">
        <f t="shared" si="12"/>
        <v>0</v>
      </c>
      <c r="D57" s="205">
        <f t="shared" si="12"/>
        <v>0</v>
      </c>
      <c r="E57" s="205">
        <f t="shared" si="12"/>
        <v>0</v>
      </c>
      <c r="F57" s="205">
        <f t="shared" si="12"/>
        <v>0</v>
      </c>
      <c r="G57" s="205">
        <f t="shared" si="12"/>
        <v>0</v>
      </c>
      <c r="H57" s="205">
        <f t="shared" si="12"/>
        <v>0</v>
      </c>
      <c r="I57" s="205">
        <f t="shared" si="12"/>
        <v>0</v>
      </c>
      <c r="J57" s="205">
        <f t="shared" si="12"/>
        <v>0</v>
      </c>
      <c r="K57" s="205">
        <f t="shared" si="12"/>
        <v>0</v>
      </c>
      <c r="L57" s="205">
        <f t="shared" si="12"/>
        <v>0</v>
      </c>
      <c r="M57" s="205">
        <f t="shared" si="12"/>
        <v>0</v>
      </c>
      <c r="N57" s="205">
        <f t="shared" si="12"/>
        <v>0</v>
      </c>
      <c r="O57" s="205">
        <f t="shared" si="12"/>
        <v>0</v>
      </c>
      <c r="P57" s="205">
        <f t="shared" si="12"/>
        <v>0</v>
      </c>
      <c r="Q57" s="205">
        <f t="shared" si="12"/>
        <v>0</v>
      </c>
      <c r="R57" s="205">
        <f t="shared" si="12"/>
        <v>0</v>
      </c>
      <c r="S57" s="205">
        <f t="shared" si="12"/>
        <v>0</v>
      </c>
      <c r="T57" s="205">
        <f t="shared" si="12"/>
        <v>0</v>
      </c>
      <c r="U57" s="205">
        <f t="shared" si="12"/>
        <v>0</v>
      </c>
      <c r="V57" s="205">
        <f t="shared" si="12"/>
        <v>0</v>
      </c>
      <c r="W57" s="205">
        <f t="shared" si="12"/>
        <v>0</v>
      </c>
      <c r="DA57" s="112"/>
    </row>
    <row r="58" spans="1:105" ht="12" customHeight="1" x14ac:dyDescent="0.25">
      <c r="A58" s="51" t="s">
        <v>52</v>
      </c>
      <c r="B58" s="243">
        <f>PPA_emi!B5</f>
        <v>0</v>
      </c>
      <c r="C58" s="243">
        <f>PPA_emi!C5</f>
        <v>0</v>
      </c>
      <c r="D58" s="243">
        <f>PPA_emi!D5</f>
        <v>0</v>
      </c>
      <c r="E58" s="243">
        <f>PPA_emi!E5</f>
        <v>0</v>
      </c>
      <c r="F58" s="243">
        <f>PPA_emi!F5</f>
        <v>0</v>
      </c>
      <c r="G58" s="243">
        <f>PPA_emi!G5</f>
        <v>0</v>
      </c>
      <c r="H58" s="243">
        <f>PPA_emi!H5</f>
        <v>0</v>
      </c>
      <c r="I58" s="243">
        <f>PPA_emi!I5</f>
        <v>0</v>
      </c>
      <c r="J58" s="243">
        <f>PPA_emi!J5</f>
        <v>0</v>
      </c>
      <c r="K58" s="243">
        <f>PPA_emi!K5</f>
        <v>0</v>
      </c>
      <c r="L58" s="243">
        <f>PPA_emi!L5</f>
        <v>0</v>
      </c>
      <c r="M58" s="243">
        <f>PPA_emi!M5</f>
        <v>0</v>
      </c>
      <c r="N58" s="243">
        <f>PPA_emi!N5</f>
        <v>0</v>
      </c>
      <c r="O58" s="243">
        <f>PPA_emi!O5</f>
        <v>0</v>
      </c>
      <c r="P58" s="243">
        <f>PPA_emi!P5</f>
        <v>0</v>
      </c>
      <c r="Q58" s="243">
        <f>PPA_emi!Q5</f>
        <v>0</v>
      </c>
      <c r="R58" s="243">
        <f>PPA_emi!R5</f>
        <v>0</v>
      </c>
      <c r="S58" s="243">
        <f>PPA_emi!S5</f>
        <v>0</v>
      </c>
      <c r="T58" s="243">
        <f>PPA_emi!T5</f>
        <v>0</v>
      </c>
      <c r="U58" s="243">
        <f>PPA_emi!U5</f>
        <v>0</v>
      </c>
      <c r="V58" s="243">
        <f>PPA_emi!V5</f>
        <v>0</v>
      </c>
      <c r="W58" s="243">
        <f>PPA_emi!W5</f>
        <v>0</v>
      </c>
      <c r="DA58" s="83"/>
    </row>
    <row r="59" spans="1:105" ht="12" customHeight="1" x14ac:dyDescent="0.25">
      <c r="A59" s="99" t="s">
        <v>59</v>
      </c>
      <c r="B59" s="284">
        <f>PPA_emi!B32</f>
        <v>0</v>
      </c>
      <c r="C59" s="284">
        <f>PPA_emi!C32</f>
        <v>0</v>
      </c>
      <c r="D59" s="284">
        <f>PPA_emi!D32</f>
        <v>0</v>
      </c>
      <c r="E59" s="284">
        <f>PPA_emi!E32</f>
        <v>0</v>
      </c>
      <c r="F59" s="284">
        <f>PPA_emi!F32</f>
        <v>0</v>
      </c>
      <c r="G59" s="284">
        <f>PPA_emi!G32</f>
        <v>0</v>
      </c>
      <c r="H59" s="284">
        <f>PPA_emi!H32</f>
        <v>0</v>
      </c>
      <c r="I59" s="284">
        <f>PPA_emi!I32</f>
        <v>0</v>
      </c>
      <c r="J59" s="284">
        <f>PPA_emi!J32</f>
        <v>0</v>
      </c>
      <c r="K59" s="284">
        <f>PPA_emi!K32</f>
        <v>0</v>
      </c>
      <c r="L59" s="284">
        <f>PPA_emi!L32</f>
        <v>0</v>
      </c>
      <c r="M59" s="284">
        <f>PPA_emi!M32</f>
        <v>0</v>
      </c>
      <c r="N59" s="284">
        <f>PPA_emi!N32</f>
        <v>0</v>
      </c>
      <c r="O59" s="284">
        <f>PPA_emi!O32</f>
        <v>0</v>
      </c>
      <c r="P59" s="284">
        <f>PPA_emi!P32</f>
        <v>0</v>
      </c>
      <c r="Q59" s="284">
        <f>PPA_emi!Q32</f>
        <v>0</v>
      </c>
      <c r="R59" s="284">
        <f>PPA_emi!R32</f>
        <v>0</v>
      </c>
      <c r="S59" s="284">
        <f>PPA_emi!S32</f>
        <v>0</v>
      </c>
      <c r="T59" s="284">
        <f>PPA_emi!T32</f>
        <v>0</v>
      </c>
      <c r="U59" s="284">
        <f>PPA_emi!U32</f>
        <v>0</v>
      </c>
      <c r="V59" s="284">
        <f>PPA_emi!V32</f>
        <v>0</v>
      </c>
      <c r="W59" s="284">
        <f>PPA_emi!W32</f>
        <v>0</v>
      </c>
      <c r="DA59" s="94"/>
    </row>
    <row r="60" spans="1:105" ht="12" customHeight="1" x14ac:dyDescent="0.25">
      <c r="A60" s="52" t="s">
        <v>60</v>
      </c>
      <c r="B60" s="244">
        <f>PPA_emi!B83</f>
        <v>0</v>
      </c>
      <c r="C60" s="244">
        <f>PPA_emi!C83</f>
        <v>0</v>
      </c>
      <c r="D60" s="244">
        <f>PPA_emi!D83</f>
        <v>0</v>
      </c>
      <c r="E60" s="244">
        <f>PPA_emi!E83</f>
        <v>0</v>
      </c>
      <c r="F60" s="244">
        <f>PPA_emi!F83</f>
        <v>0</v>
      </c>
      <c r="G60" s="244">
        <f>PPA_emi!G83</f>
        <v>0</v>
      </c>
      <c r="H60" s="244">
        <f>PPA_emi!H83</f>
        <v>0</v>
      </c>
      <c r="I60" s="244">
        <f>PPA_emi!I83</f>
        <v>0</v>
      </c>
      <c r="J60" s="244">
        <f>PPA_emi!J83</f>
        <v>0</v>
      </c>
      <c r="K60" s="244">
        <f>PPA_emi!K83</f>
        <v>0</v>
      </c>
      <c r="L60" s="244">
        <f>PPA_emi!L83</f>
        <v>0</v>
      </c>
      <c r="M60" s="244">
        <f>PPA_emi!M83</f>
        <v>0</v>
      </c>
      <c r="N60" s="244">
        <f>PPA_emi!N83</f>
        <v>0</v>
      </c>
      <c r="O60" s="244">
        <f>PPA_emi!O83</f>
        <v>0</v>
      </c>
      <c r="P60" s="244">
        <f>PPA_emi!P83</f>
        <v>0</v>
      </c>
      <c r="Q60" s="244">
        <f>PPA_emi!Q83</f>
        <v>0</v>
      </c>
      <c r="R60" s="244">
        <f>PPA_emi!R83</f>
        <v>0</v>
      </c>
      <c r="S60" s="244">
        <f>PPA_emi!S83</f>
        <v>0</v>
      </c>
      <c r="T60" s="244">
        <f>PPA_emi!T83</f>
        <v>0</v>
      </c>
      <c r="U60" s="244">
        <f>PPA_emi!U83</f>
        <v>0</v>
      </c>
      <c r="V60" s="244">
        <f>PPA_emi!V83</f>
        <v>0</v>
      </c>
      <c r="W60" s="244">
        <f>PPA_emi!W83</f>
        <v>0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 t="str">
        <f t="shared" ref="B63:W63" si="13">IF(B$10=0,"",B$5/B$10*1000)</f>
        <v/>
      </c>
      <c r="C63" s="289" t="str">
        <f t="shared" si="13"/>
        <v/>
      </c>
      <c r="D63" s="289" t="str">
        <f t="shared" si="13"/>
        <v/>
      </c>
      <c r="E63" s="289" t="str">
        <f t="shared" si="13"/>
        <v/>
      </c>
      <c r="F63" s="289" t="str">
        <f t="shared" si="13"/>
        <v/>
      </c>
      <c r="G63" s="289" t="str">
        <f t="shared" si="13"/>
        <v/>
      </c>
      <c r="H63" s="289" t="str">
        <f t="shared" si="13"/>
        <v/>
      </c>
      <c r="I63" s="289" t="str">
        <f t="shared" si="13"/>
        <v/>
      </c>
      <c r="J63" s="289" t="str">
        <f t="shared" si="13"/>
        <v/>
      </c>
      <c r="K63" s="289" t="str">
        <f t="shared" si="13"/>
        <v/>
      </c>
      <c r="L63" s="289" t="str">
        <f t="shared" si="13"/>
        <v/>
      </c>
      <c r="M63" s="289" t="str">
        <f t="shared" si="13"/>
        <v/>
      </c>
      <c r="N63" s="289" t="str">
        <f t="shared" si="13"/>
        <v/>
      </c>
      <c r="O63" s="289" t="str">
        <f t="shared" si="13"/>
        <v/>
      </c>
      <c r="P63" s="289" t="str">
        <f t="shared" si="13"/>
        <v/>
      </c>
      <c r="Q63" s="289" t="str">
        <f t="shared" si="13"/>
        <v/>
      </c>
      <c r="R63" s="289" t="str">
        <f t="shared" si="13"/>
        <v/>
      </c>
      <c r="S63" s="289" t="str">
        <f t="shared" si="13"/>
        <v/>
      </c>
      <c r="T63" s="289" t="str">
        <f t="shared" si="13"/>
        <v/>
      </c>
      <c r="U63" s="289" t="str">
        <f t="shared" si="13"/>
        <v/>
      </c>
      <c r="V63" s="289" t="str">
        <f t="shared" si="13"/>
        <v/>
      </c>
      <c r="W63" s="289" t="str">
        <f t="shared" si="13"/>
        <v/>
      </c>
      <c r="DA63" s="83"/>
    </row>
    <row r="64" spans="1:105" ht="12" customHeight="1" x14ac:dyDescent="0.25">
      <c r="A64" s="107" t="s">
        <v>59</v>
      </c>
      <c r="B64" s="290" t="str">
        <f t="shared" ref="B64:W64" si="14">IF(B$11=0,"",B$6/B$11*1000)</f>
        <v/>
      </c>
      <c r="C64" s="290" t="str">
        <f t="shared" si="14"/>
        <v/>
      </c>
      <c r="D64" s="290" t="str">
        <f t="shared" si="14"/>
        <v/>
      </c>
      <c r="E64" s="290" t="str">
        <f t="shared" si="14"/>
        <v/>
      </c>
      <c r="F64" s="290" t="str">
        <f t="shared" si="14"/>
        <v/>
      </c>
      <c r="G64" s="290" t="str">
        <f t="shared" si="14"/>
        <v/>
      </c>
      <c r="H64" s="290" t="str">
        <f t="shared" si="14"/>
        <v/>
      </c>
      <c r="I64" s="290" t="str">
        <f t="shared" si="14"/>
        <v/>
      </c>
      <c r="J64" s="290" t="str">
        <f t="shared" si="14"/>
        <v/>
      </c>
      <c r="K64" s="290" t="str">
        <f t="shared" si="14"/>
        <v/>
      </c>
      <c r="L64" s="290" t="str">
        <f t="shared" si="14"/>
        <v/>
      </c>
      <c r="M64" s="290" t="str">
        <f t="shared" si="14"/>
        <v/>
      </c>
      <c r="N64" s="290" t="str">
        <f t="shared" si="14"/>
        <v/>
      </c>
      <c r="O64" s="290" t="str">
        <f t="shared" si="14"/>
        <v/>
      </c>
      <c r="P64" s="290" t="str">
        <f t="shared" si="14"/>
        <v/>
      </c>
      <c r="Q64" s="290" t="str">
        <f t="shared" si="14"/>
        <v/>
      </c>
      <c r="R64" s="290" t="str">
        <f t="shared" si="14"/>
        <v/>
      </c>
      <c r="S64" s="290" t="str">
        <f t="shared" si="14"/>
        <v/>
      </c>
      <c r="T64" s="290" t="str">
        <f t="shared" si="14"/>
        <v/>
      </c>
      <c r="U64" s="290" t="str">
        <f t="shared" si="14"/>
        <v/>
      </c>
      <c r="V64" s="290" t="str">
        <f t="shared" si="14"/>
        <v/>
      </c>
      <c r="W64" s="290" t="str">
        <f t="shared" si="14"/>
        <v/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8858.0645161290322</v>
      </c>
      <c r="C65" s="291">
        <f t="shared" si="15"/>
        <v>8581.25</v>
      </c>
      <c r="D65" s="291">
        <f t="shared" si="15"/>
        <v>8717.4603174603162</v>
      </c>
      <c r="E65" s="291">
        <f t="shared" si="15"/>
        <v>7959.420289855072</v>
      </c>
      <c r="F65" s="291">
        <f t="shared" si="15"/>
        <v>7226.3157894736842</v>
      </c>
      <c r="G65" s="291">
        <f t="shared" si="15"/>
        <v>6780.2469135802457</v>
      </c>
      <c r="H65" s="291">
        <f t="shared" si="15"/>
        <v>6102.2222222222244</v>
      </c>
      <c r="I65" s="291">
        <f t="shared" si="15"/>
        <v>6386.0465116279101</v>
      </c>
      <c r="J65" s="291">
        <f t="shared" si="15"/>
        <v>6240.9090909090901</v>
      </c>
      <c r="K65" s="291">
        <f t="shared" si="15"/>
        <v>5280.7692307692314</v>
      </c>
      <c r="L65" s="291">
        <f t="shared" si="15"/>
        <v>5492.0000000000027</v>
      </c>
      <c r="M65" s="291">
        <f t="shared" si="15"/>
        <v>5492.0000000000009</v>
      </c>
      <c r="N65" s="291">
        <f t="shared" si="15"/>
        <v>5492</v>
      </c>
      <c r="O65" s="291">
        <f t="shared" si="15"/>
        <v>5492</v>
      </c>
      <c r="P65" s="291">
        <f t="shared" si="15"/>
        <v>5492</v>
      </c>
      <c r="Q65" s="291">
        <f t="shared" si="15"/>
        <v>5492</v>
      </c>
      <c r="R65" s="291">
        <f t="shared" si="15"/>
        <v>5492.0000000000009</v>
      </c>
      <c r="S65" s="291">
        <f t="shared" si="15"/>
        <v>5492</v>
      </c>
      <c r="T65" s="291">
        <f t="shared" si="15"/>
        <v>5492</v>
      </c>
      <c r="U65" s="291">
        <f t="shared" si="15"/>
        <v>5492</v>
      </c>
      <c r="V65" s="291">
        <f t="shared" si="15"/>
        <v>5491.9999999999991</v>
      </c>
      <c r="W65" s="291">
        <f t="shared" si="15"/>
        <v>5492.0000000000018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 t="str">
        <f t="shared" ref="B67:W67" si="16">IF(B$53=0,"",B$53/B$10)</f>
        <v/>
      </c>
      <c r="C67" s="254" t="str">
        <f t="shared" si="16"/>
        <v/>
      </c>
      <c r="D67" s="254" t="str">
        <f t="shared" si="16"/>
        <v/>
      </c>
      <c r="E67" s="254" t="str">
        <f t="shared" si="16"/>
        <v/>
      </c>
      <c r="F67" s="254" t="str">
        <f t="shared" si="16"/>
        <v/>
      </c>
      <c r="G67" s="254" t="str">
        <f t="shared" si="16"/>
        <v/>
      </c>
      <c r="H67" s="254" t="str">
        <f t="shared" si="16"/>
        <v/>
      </c>
      <c r="I67" s="254" t="str">
        <f t="shared" si="16"/>
        <v/>
      </c>
      <c r="J67" s="254" t="str">
        <f t="shared" si="16"/>
        <v/>
      </c>
      <c r="K67" s="254" t="str">
        <f t="shared" si="16"/>
        <v/>
      </c>
      <c r="L67" s="254" t="str">
        <f t="shared" si="16"/>
        <v/>
      </c>
      <c r="M67" s="254" t="str">
        <f t="shared" si="16"/>
        <v/>
      </c>
      <c r="N67" s="254" t="str">
        <f t="shared" si="16"/>
        <v/>
      </c>
      <c r="O67" s="254" t="str">
        <f t="shared" si="16"/>
        <v/>
      </c>
      <c r="P67" s="254" t="str">
        <f t="shared" si="16"/>
        <v/>
      </c>
      <c r="Q67" s="254" t="str">
        <f t="shared" si="16"/>
        <v/>
      </c>
      <c r="R67" s="254" t="str">
        <f t="shared" si="16"/>
        <v/>
      </c>
      <c r="S67" s="254" t="str">
        <f t="shared" si="16"/>
        <v/>
      </c>
      <c r="T67" s="254" t="str">
        <f t="shared" si="16"/>
        <v/>
      </c>
      <c r="U67" s="254" t="str">
        <f t="shared" si="16"/>
        <v/>
      </c>
      <c r="V67" s="254" t="str">
        <f t="shared" si="16"/>
        <v/>
      </c>
      <c r="W67" s="254" t="str">
        <f t="shared" si="16"/>
        <v/>
      </c>
      <c r="DA67" s="83"/>
    </row>
    <row r="68" spans="1:105" ht="12" customHeight="1" x14ac:dyDescent="0.25">
      <c r="A68" s="107" t="s">
        <v>59</v>
      </c>
      <c r="B68" s="293" t="str">
        <f t="shared" ref="B68:W68" si="17">IF(B$54=0,"",B$54/B$11)</f>
        <v/>
      </c>
      <c r="C68" s="293" t="str">
        <f t="shared" si="17"/>
        <v/>
      </c>
      <c r="D68" s="293" t="str">
        <f t="shared" si="17"/>
        <v/>
      </c>
      <c r="E68" s="293" t="str">
        <f t="shared" si="17"/>
        <v/>
      </c>
      <c r="F68" s="293" t="str">
        <f t="shared" si="17"/>
        <v/>
      </c>
      <c r="G68" s="293" t="str">
        <f t="shared" si="17"/>
        <v/>
      </c>
      <c r="H68" s="293" t="str">
        <f t="shared" si="17"/>
        <v/>
      </c>
      <c r="I68" s="293" t="str">
        <f t="shared" si="17"/>
        <v/>
      </c>
      <c r="J68" s="293" t="str">
        <f t="shared" si="17"/>
        <v/>
      </c>
      <c r="K68" s="293" t="str">
        <f t="shared" si="17"/>
        <v/>
      </c>
      <c r="L68" s="293" t="str">
        <f t="shared" si="17"/>
        <v/>
      </c>
      <c r="M68" s="293" t="str">
        <f t="shared" si="17"/>
        <v/>
      </c>
      <c r="N68" s="293" t="str">
        <f t="shared" si="17"/>
        <v/>
      </c>
      <c r="O68" s="293" t="str">
        <f t="shared" si="17"/>
        <v/>
      </c>
      <c r="P68" s="293" t="str">
        <f t="shared" si="17"/>
        <v/>
      </c>
      <c r="Q68" s="293" t="str">
        <f t="shared" si="17"/>
        <v/>
      </c>
      <c r="R68" s="293" t="str">
        <f t="shared" si="17"/>
        <v/>
      </c>
      <c r="S68" s="293" t="str">
        <f t="shared" si="17"/>
        <v/>
      </c>
      <c r="T68" s="293" t="str">
        <f t="shared" si="17"/>
        <v/>
      </c>
      <c r="U68" s="293" t="str">
        <f t="shared" si="17"/>
        <v/>
      </c>
      <c r="V68" s="293" t="str">
        <f t="shared" si="17"/>
        <v/>
      </c>
      <c r="W68" s="293" t="str">
        <f t="shared" si="17"/>
        <v/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0.17221023705909994</v>
      </c>
      <c r="C69" s="255">
        <f t="shared" si="18"/>
        <v>0.16999346397368761</v>
      </c>
      <c r="D69" s="255">
        <f t="shared" si="18"/>
        <v>0.1666570316785278</v>
      </c>
      <c r="E69" s="255">
        <f t="shared" si="18"/>
        <v>0.17009955726910553</v>
      </c>
      <c r="F69" s="255">
        <f t="shared" si="18"/>
        <v>0.16264769570438048</v>
      </c>
      <c r="G69" s="255">
        <f t="shared" si="18"/>
        <v>0.15809839533248418</v>
      </c>
      <c r="H69" s="255">
        <f t="shared" si="18"/>
        <v>0.15922430931858075</v>
      </c>
      <c r="I69" s="255">
        <f t="shared" si="18"/>
        <v>0.16129234572171922</v>
      </c>
      <c r="J69" s="255">
        <f t="shared" si="18"/>
        <v>0.16851637660710689</v>
      </c>
      <c r="K69" s="255">
        <f t="shared" si="18"/>
        <v>0.16655530134391669</v>
      </c>
      <c r="L69" s="255">
        <f t="shared" si="18"/>
        <v>0.16774888633368085</v>
      </c>
      <c r="M69" s="255">
        <f t="shared" si="18"/>
        <v>0.16460669487777913</v>
      </c>
      <c r="N69" s="255">
        <f t="shared" si="18"/>
        <v>0.20600952233618874</v>
      </c>
      <c r="O69" s="255">
        <f t="shared" si="18"/>
        <v>0.19601089395888696</v>
      </c>
      <c r="P69" s="255">
        <f t="shared" si="18"/>
        <v>0.19505929510329173</v>
      </c>
      <c r="Q69" s="255">
        <f t="shared" si="18"/>
        <v>0.20531608658267606</v>
      </c>
      <c r="R69" s="255">
        <f t="shared" si="18"/>
        <v>0.18009220279150723</v>
      </c>
      <c r="S69" s="255">
        <f t="shared" si="18"/>
        <v>0.17909841934743531</v>
      </c>
      <c r="T69" s="255">
        <f t="shared" si="18"/>
        <v>0.17726892427987959</v>
      </c>
      <c r="U69" s="255">
        <f t="shared" si="18"/>
        <v>0.16808443333665204</v>
      </c>
      <c r="V69" s="255">
        <f t="shared" si="18"/>
        <v>0.17969527306878541</v>
      </c>
      <c r="W69" s="255">
        <f t="shared" si="18"/>
        <v>0.16482555258336987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 t="str">
        <f>IF(PPA_ued!B$5=0,"",PPA_ued!B$5/B$10)</f>
        <v/>
      </c>
      <c r="C71" s="254" t="str">
        <f>IF(PPA_ued!C$5=0,"",PPA_ued!C$5/C$10)</f>
        <v/>
      </c>
      <c r="D71" s="254" t="str">
        <f>IF(PPA_ued!D$5=0,"",PPA_ued!D$5/D$10)</f>
        <v/>
      </c>
      <c r="E71" s="254" t="str">
        <f>IF(PPA_ued!E$5=0,"",PPA_ued!E$5/E$10)</f>
        <v/>
      </c>
      <c r="F71" s="254" t="str">
        <f>IF(PPA_ued!F$5=0,"",PPA_ued!F$5/F$10)</f>
        <v/>
      </c>
      <c r="G71" s="254" t="str">
        <f>IF(PPA_ued!G$5=0,"",PPA_ued!G$5/G$10)</f>
        <v/>
      </c>
      <c r="H71" s="254" t="str">
        <f>IF(PPA_ued!H$5=0,"",PPA_ued!H$5/H$10)</f>
        <v/>
      </c>
      <c r="I71" s="254" t="str">
        <f>IF(PPA_ued!I$5=0,"",PPA_ued!I$5/I$10)</f>
        <v/>
      </c>
      <c r="J71" s="254" t="str">
        <f>IF(PPA_ued!J$5=0,"",PPA_ued!J$5/J$10)</f>
        <v/>
      </c>
      <c r="K71" s="254" t="str">
        <f>IF(PPA_ued!K$5=0,"",PPA_ued!K$5/K$10)</f>
        <v/>
      </c>
      <c r="L71" s="254" t="str">
        <f>IF(PPA_ued!L$5=0,"",PPA_ued!L$5/L$10)</f>
        <v/>
      </c>
      <c r="M71" s="254" t="str">
        <f>IF(PPA_ued!M$5=0,"",PPA_ued!M$5/M$10)</f>
        <v/>
      </c>
      <c r="N71" s="254" t="str">
        <f>IF(PPA_ued!N$5=0,"",PPA_ued!N$5/N$10)</f>
        <v/>
      </c>
      <c r="O71" s="254" t="str">
        <f>IF(PPA_ued!O$5=0,"",PPA_ued!O$5/O$10)</f>
        <v/>
      </c>
      <c r="P71" s="254" t="str">
        <f>IF(PPA_ued!P$5=0,"",PPA_ued!P$5/P$10)</f>
        <v/>
      </c>
      <c r="Q71" s="254" t="str">
        <f>IF(PPA_ued!Q$5=0,"",PPA_ued!Q$5/Q$10)</f>
        <v/>
      </c>
      <c r="R71" s="254" t="str">
        <f>IF(PPA_ued!R$5=0,"",PPA_ued!R$5/R$10)</f>
        <v/>
      </c>
      <c r="S71" s="254" t="str">
        <f>IF(PPA_ued!S$5=0,"",PPA_ued!S$5/S$10)</f>
        <v/>
      </c>
      <c r="T71" s="254" t="str">
        <f>IF(PPA_ued!T$5=0,"",PPA_ued!T$5/T$10)</f>
        <v/>
      </c>
      <c r="U71" s="254" t="str">
        <f>IF(PPA_ued!U$5=0,"",PPA_ued!U$5/U$10)</f>
        <v/>
      </c>
      <c r="V71" s="254" t="str">
        <f>IF(PPA_ued!V$5=0,"",PPA_ued!V$5/V$10)</f>
        <v/>
      </c>
      <c r="W71" s="254" t="str">
        <f>IF(PPA_ued!W$5=0,"",PPA_ued!W$5/W$10)</f>
        <v/>
      </c>
      <c r="DA71" s="83"/>
    </row>
    <row r="72" spans="1:105" ht="12" customHeight="1" x14ac:dyDescent="0.25">
      <c r="A72" s="107" t="s">
        <v>59</v>
      </c>
      <c r="B72" s="293" t="str">
        <f>IF(PPA_ued!B$32=0,"",PPA_ued!B$32/B$11)</f>
        <v/>
      </c>
      <c r="C72" s="293" t="str">
        <f>IF(PPA_ued!C$32=0,"",PPA_ued!C$32/C$11)</f>
        <v/>
      </c>
      <c r="D72" s="293" t="str">
        <f>IF(PPA_ued!D$32=0,"",PPA_ued!D$32/D$11)</f>
        <v/>
      </c>
      <c r="E72" s="293" t="str">
        <f>IF(PPA_ued!E$32=0,"",PPA_ued!E$32/E$11)</f>
        <v/>
      </c>
      <c r="F72" s="293" t="str">
        <f>IF(PPA_ued!F$32=0,"",PPA_ued!F$32/F$11)</f>
        <v/>
      </c>
      <c r="G72" s="293" t="str">
        <f>IF(PPA_ued!G$32=0,"",PPA_ued!G$32/G$11)</f>
        <v/>
      </c>
      <c r="H72" s="293" t="str">
        <f>IF(PPA_ued!H$32=0,"",PPA_ued!H$32/H$11)</f>
        <v/>
      </c>
      <c r="I72" s="293" t="str">
        <f>IF(PPA_ued!I$32=0,"",PPA_ued!I$32/I$11)</f>
        <v/>
      </c>
      <c r="J72" s="293" t="str">
        <f>IF(PPA_ued!J$32=0,"",PPA_ued!J$32/J$11)</f>
        <v/>
      </c>
      <c r="K72" s="293" t="str">
        <f>IF(PPA_ued!K$32=0,"",PPA_ued!K$32/K$11)</f>
        <v/>
      </c>
      <c r="L72" s="293" t="str">
        <f>IF(PPA_ued!L$32=0,"",PPA_ued!L$32/L$11)</f>
        <v/>
      </c>
      <c r="M72" s="293" t="str">
        <f>IF(PPA_ued!M$32=0,"",PPA_ued!M$32/M$11)</f>
        <v/>
      </c>
      <c r="N72" s="293" t="str">
        <f>IF(PPA_ued!N$32=0,"",PPA_ued!N$32/N$11)</f>
        <v/>
      </c>
      <c r="O72" s="293" t="str">
        <f>IF(PPA_ued!O$32=0,"",PPA_ued!O$32/O$11)</f>
        <v/>
      </c>
      <c r="P72" s="293" t="str">
        <f>IF(PPA_ued!P$32=0,"",PPA_ued!P$32/P$11)</f>
        <v/>
      </c>
      <c r="Q72" s="293" t="str">
        <f>IF(PPA_ued!Q$32=0,"",PPA_ued!Q$32/Q$11)</f>
        <v/>
      </c>
      <c r="R72" s="293" t="str">
        <f>IF(PPA_ued!R$32=0,"",PPA_ued!R$32/R$11)</f>
        <v/>
      </c>
      <c r="S72" s="293" t="str">
        <f>IF(PPA_ued!S$32=0,"",PPA_ued!S$32/S$11)</f>
        <v/>
      </c>
      <c r="T72" s="293" t="str">
        <f>IF(PPA_ued!T$32=0,"",PPA_ued!T$32/T$11)</f>
        <v/>
      </c>
      <c r="U72" s="293" t="str">
        <f>IF(PPA_ued!U$32=0,"",PPA_ued!U$32/U$11)</f>
        <v/>
      </c>
      <c r="V72" s="293" t="str">
        <f>IF(PPA_ued!V$32=0,"",PPA_ued!V$32/V$11)</f>
        <v/>
      </c>
      <c r="W72" s="293" t="str">
        <f>IF(PPA_ued!W$32=0,"",PPA_ued!W$32/W$11)</f>
        <v/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9.9844681311954814E-2</v>
      </c>
      <c r="C73" s="255">
        <f>IF(PPA_ued!C$83=0,"",PPA_ued!C$83/C$12)</f>
        <v>9.8689331046438677E-2</v>
      </c>
      <c r="D73" s="255">
        <f>IF(PPA_ued!D$83=0,"",PPA_ued!D$83/D$12)</f>
        <v>9.6997988395322809E-2</v>
      </c>
      <c r="E73" s="255">
        <f>IF(PPA_ued!E$83=0,"",PPA_ued!E$83/E$12)</f>
        <v>9.9001612568406464E-2</v>
      </c>
      <c r="F73" s="255">
        <f>IF(PPA_ued!F$83=0,"",PPA_ued!F$83/F$12)</f>
        <v>9.5884603257251358E-2</v>
      </c>
      <c r="G73" s="255">
        <f>IF(PPA_ued!G$83=0,"",PPA_ued!G$83/G$12)</f>
        <v>9.3202684774679231E-2</v>
      </c>
      <c r="H73" s="255">
        <f>IF(PPA_ued!H$83=0,"",PPA_ued!H$83/H$12)</f>
        <v>9.485745716765194E-2</v>
      </c>
      <c r="I73" s="255">
        <f>IF(PPA_ued!I$83=0,"",PPA_ued!I$83/I$12)</f>
        <v>9.608948433342443E-2</v>
      </c>
      <c r="J73" s="255">
        <f>IF(PPA_ued!J$83=0,"",PPA_ued!J$83/J$12)</f>
        <v>0.10166187149766027</v>
      </c>
      <c r="K73" s="255">
        <f>IF(PPA_ued!K$83=0,"",PPA_ued!K$83/K$12)</f>
        <v>0.10047880202146034</v>
      </c>
      <c r="L73" s="255">
        <f>IF(PPA_ued!L$83=0,"",PPA_ued!L$83/L$12)</f>
        <v>0.10119886309976044</v>
      </c>
      <c r="M73" s="255">
        <f>IF(PPA_ued!M$83=0,"",PPA_ued!M$83/M$12)</f>
        <v>9.9303254670226646E-2</v>
      </c>
      <c r="N73" s="255">
        <f>IF(PPA_ued!N$83=0,"",PPA_ued!N$83/N$12)</f>
        <v>0.1242805833397722</v>
      </c>
      <c r="O73" s="255">
        <f>IF(PPA_ued!O$83=0,"",PPA_ued!O$83/O$12)</f>
        <v>0.11824865164439753</v>
      </c>
      <c r="P73" s="255">
        <f>IF(PPA_ued!P$83=0,"",PPA_ued!P$83/P$12)</f>
        <v>0.1176745749729035</v>
      </c>
      <c r="Q73" s="255">
        <f>IF(PPA_ued!Q$83=0,"",PPA_ued!Q$83/Q$12)</f>
        <v>0.12386225025022424</v>
      </c>
      <c r="R73" s="255">
        <f>IF(PPA_ued!R$83=0,"",PPA_ued!R$83/R$12)</f>
        <v>0.10864528864519067</v>
      </c>
      <c r="S73" s="255">
        <f>IF(PPA_ued!S$83=0,"",PPA_ued!S$83/S$12)</f>
        <v>0.10804576302743255</v>
      </c>
      <c r="T73" s="255">
        <f>IF(PPA_ued!T$83=0,"",PPA_ued!T$83/T$12)</f>
        <v>0.10694207271431189</v>
      </c>
      <c r="U73" s="255">
        <f>IF(PPA_ued!U$83=0,"",PPA_ued!U$83/U$12)</f>
        <v>0.10464317706360204</v>
      </c>
      <c r="V73" s="255">
        <f>IF(PPA_ued!V$83=0,"",PPA_ued!V$83/V$12)</f>
        <v>0.11360032604388434</v>
      </c>
      <c r="W73" s="255">
        <f>IF(PPA_ued!W$83=0,"",PPA_ued!W$83/W$12)</f>
        <v>0.10426730659448757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0</v>
      </c>
      <c r="C74" s="256">
        <f t="shared" si="19"/>
        <v>0</v>
      </c>
      <c r="D74" s="256">
        <f t="shared" si="19"/>
        <v>0</v>
      </c>
      <c r="E74" s="256">
        <f t="shared" si="19"/>
        <v>0</v>
      </c>
      <c r="F74" s="256">
        <f t="shared" si="19"/>
        <v>0</v>
      </c>
      <c r="G74" s="256">
        <f t="shared" si="19"/>
        <v>0</v>
      </c>
      <c r="H74" s="256">
        <f t="shared" si="19"/>
        <v>0</v>
      </c>
      <c r="I74" s="256">
        <f t="shared" si="19"/>
        <v>0</v>
      </c>
      <c r="J74" s="256">
        <f t="shared" si="19"/>
        <v>0</v>
      </c>
      <c r="K74" s="256">
        <f t="shared" si="19"/>
        <v>0</v>
      </c>
      <c r="L74" s="256">
        <f t="shared" si="19"/>
        <v>0</v>
      </c>
      <c r="M74" s="256">
        <f t="shared" si="19"/>
        <v>0</v>
      </c>
      <c r="N74" s="256">
        <f t="shared" si="19"/>
        <v>0</v>
      </c>
      <c r="O74" s="256">
        <f t="shared" si="19"/>
        <v>0</v>
      </c>
      <c r="P74" s="256">
        <f t="shared" si="19"/>
        <v>0</v>
      </c>
      <c r="Q74" s="256">
        <f t="shared" si="19"/>
        <v>0</v>
      </c>
      <c r="R74" s="256">
        <f t="shared" si="19"/>
        <v>0</v>
      </c>
      <c r="S74" s="256">
        <f t="shared" si="19"/>
        <v>0</v>
      </c>
      <c r="T74" s="256">
        <f t="shared" si="19"/>
        <v>0</v>
      </c>
      <c r="U74" s="256">
        <f t="shared" si="19"/>
        <v>0</v>
      </c>
      <c r="V74" s="256">
        <f t="shared" si="19"/>
        <v>0</v>
      </c>
      <c r="W74" s="256">
        <f t="shared" si="19"/>
        <v>0</v>
      </c>
      <c r="DA74" s="109"/>
    </row>
    <row r="75" spans="1:105" ht="12" customHeight="1" x14ac:dyDescent="0.25">
      <c r="A75" s="50" t="s">
        <v>52</v>
      </c>
      <c r="B75" s="257" t="str">
        <f t="shared" ref="B75:W75" si="20">IF(B$53=0,"",B$58/B$53)</f>
        <v/>
      </c>
      <c r="C75" s="257" t="str">
        <f t="shared" si="20"/>
        <v/>
      </c>
      <c r="D75" s="257" t="str">
        <f t="shared" si="20"/>
        <v/>
      </c>
      <c r="E75" s="257" t="str">
        <f t="shared" si="20"/>
        <v/>
      </c>
      <c r="F75" s="257" t="str">
        <f t="shared" si="20"/>
        <v/>
      </c>
      <c r="G75" s="257" t="str">
        <f t="shared" si="20"/>
        <v/>
      </c>
      <c r="H75" s="257" t="str">
        <f t="shared" si="20"/>
        <v/>
      </c>
      <c r="I75" s="257" t="str">
        <f t="shared" si="20"/>
        <v/>
      </c>
      <c r="J75" s="257" t="str">
        <f t="shared" si="20"/>
        <v/>
      </c>
      <c r="K75" s="257" t="str">
        <f t="shared" si="20"/>
        <v/>
      </c>
      <c r="L75" s="257" t="str">
        <f t="shared" si="20"/>
        <v/>
      </c>
      <c r="M75" s="257" t="str">
        <f t="shared" si="20"/>
        <v/>
      </c>
      <c r="N75" s="257" t="str">
        <f t="shared" si="20"/>
        <v/>
      </c>
      <c r="O75" s="257" t="str">
        <f t="shared" si="20"/>
        <v/>
      </c>
      <c r="P75" s="257" t="str">
        <f t="shared" si="20"/>
        <v/>
      </c>
      <c r="Q75" s="257" t="str">
        <f t="shared" si="20"/>
        <v/>
      </c>
      <c r="R75" s="257" t="str">
        <f t="shared" si="20"/>
        <v/>
      </c>
      <c r="S75" s="257" t="str">
        <f t="shared" si="20"/>
        <v/>
      </c>
      <c r="T75" s="257" t="str">
        <f t="shared" si="20"/>
        <v/>
      </c>
      <c r="U75" s="257" t="str">
        <f t="shared" si="20"/>
        <v/>
      </c>
      <c r="V75" s="257" t="str">
        <f t="shared" si="20"/>
        <v/>
      </c>
      <c r="W75" s="257" t="str">
        <f t="shared" si="20"/>
        <v/>
      </c>
      <c r="DA75" s="83"/>
    </row>
    <row r="76" spans="1:105" ht="12" customHeight="1" x14ac:dyDescent="0.25">
      <c r="A76" s="107" t="s">
        <v>59</v>
      </c>
      <c r="B76" s="295" t="str">
        <f t="shared" ref="B76:W76" si="21">IF(B$54=0,"",B$59/B$54)</f>
        <v/>
      </c>
      <c r="C76" s="295" t="str">
        <f t="shared" si="21"/>
        <v/>
      </c>
      <c r="D76" s="295" t="str">
        <f t="shared" si="21"/>
        <v/>
      </c>
      <c r="E76" s="295" t="str">
        <f t="shared" si="21"/>
        <v/>
      </c>
      <c r="F76" s="295" t="str">
        <f t="shared" si="21"/>
        <v/>
      </c>
      <c r="G76" s="295" t="str">
        <f t="shared" si="21"/>
        <v/>
      </c>
      <c r="H76" s="295" t="str">
        <f t="shared" si="21"/>
        <v/>
      </c>
      <c r="I76" s="295" t="str">
        <f t="shared" si="21"/>
        <v/>
      </c>
      <c r="J76" s="295" t="str">
        <f t="shared" si="21"/>
        <v/>
      </c>
      <c r="K76" s="295" t="str">
        <f t="shared" si="21"/>
        <v/>
      </c>
      <c r="L76" s="295" t="str">
        <f t="shared" si="21"/>
        <v/>
      </c>
      <c r="M76" s="295" t="str">
        <f t="shared" si="21"/>
        <v/>
      </c>
      <c r="N76" s="295" t="str">
        <f t="shared" si="21"/>
        <v/>
      </c>
      <c r="O76" s="295" t="str">
        <f t="shared" si="21"/>
        <v/>
      </c>
      <c r="P76" s="295" t="str">
        <f t="shared" si="21"/>
        <v/>
      </c>
      <c r="Q76" s="295" t="str">
        <f t="shared" si="21"/>
        <v/>
      </c>
      <c r="R76" s="295" t="str">
        <f t="shared" si="21"/>
        <v/>
      </c>
      <c r="S76" s="295" t="str">
        <f t="shared" si="21"/>
        <v/>
      </c>
      <c r="T76" s="295" t="str">
        <f t="shared" si="21"/>
        <v/>
      </c>
      <c r="U76" s="295" t="str">
        <f t="shared" si="21"/>
        <v/>
      </c>
      <c r="V76" s="295" t="str">
        <f t="shared" si="21"/>
        <v/>
      </c>
      <c r="W76" s="295" t="str">
        <f t="shared" si="21"/>
        <v/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</v>
      </c>
      <c r="C77" s="258">
        <f t="shared" si="22"/>
        <v>0</v>
      </c>
      <c r="D77" s="258">
        <f t="shared" si="22"/>
        <v>0</v>
      </c>
      <c r="E77" s="258">
        <f t="shared" si="22"/>
        <v>0</v>
      </c>
      <c r="F77" s="258">
        <f t="shared" si="22"/>
        <v>0</v>
      </c>
      <c r="G77" s="258">
        <f t="shared" si="22"/>
        <v>0</v>
      </c>
      <c r="H77" s="258">
        <f t="shared" si="22"/>
        <v>0</v>
      </c>
      <c r="I77" s="258">
        <f t="shared" si="22"/>
        <v>0</v>
      </c>
      <c r="J77" s="258">
        <f t="shared" si="22"/>
        <v>0</v>
      </c>
      <c r="K77" s="258">
        <f t="shared" si="22"/>
        <v>0</v>
      </c>
      <c r="L77" s="258">
        <f t="shared" si="22"/>
        <v>0</v>
      </c>
      <c r="M77" s="258">
        <f t="shared" si="22"/>
        <v>0</v>
      </c>
      <c r="N77" s="258">
        <f t="shared" si="22"/>
        <v>0</v>
      </c>
      <c r="O77" s="258">
        <f t="shared" si="22"/>
        <v>0</v>
      </c>
      <c r="P77" s="258">
        <f t="shared" si="22"/>
        <v>0</v>
      </c>
      <c r="Q77" s="258">
        <f t="shared" si="22"/>
        <v>0</v>
      </c>
      <c r="R77" s="258">
        <f t="shared" si="22"/>
        <v>0</v>
      </c>
      <c r="S77" s="258">
        <f t="shared" si="22"/>
        <v>0</v>
      </c>
      <c r="T77" s="258">
        <f t="shared" si="22"/>
        <v>0</v>
      </c>
      <c r="U77" s="258">
        <f t="shared" si="22"/>
        <v>0</v>
      </c>
      <c r="V77" s="258">
        <f t="shared" si="22"/>
        <v>0</v>
      </c>
      <c r="W77" s="258">
        <f t="shared" si="22"/>
        <v>0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CY: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1844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1845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1846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1847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1848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1849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1850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1854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1859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1862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1863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1869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1871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0</v>
      </c>
      <c r="C32" s="225">
        <v>0</v>
      </c>
      <c r="D32" s="225">
        <v>0</v>
      </c>
      <c r="E32" s="225">
        <v>0</v>
      </c>
      <c r="F32" s="225">
        <v>0</v>
      </c>
      <c r="G32" s="225">
        <v>0</v>
      </c>
      <c r="H32" s="225">
        <v>0</v>
      </c>
      <c r="I32" s="225">
        <v>0</v>
      </c>
      <c r="J32" s="225">
        <v>0</v>
      </c>
      <c r="K32" s="225">
        <v>0</v>
      </c>
      <c r="L32" s="225">
        <v>0</v>
      </c>
      <c r="M32" s="225">
        <v>0</v>
      </c>
      <c r="N32" s="225">
        <v>0</v>
      </c>
      <c r="O32" s="225">
        <v>0</v>
      </c>
      <c r="P32" s="225">
        <v>0</v>
      </c>
      <c r="Q32" s="225">
        <v>0</v>
      </c>
      <c r="R32" s="225">
        <v>0</v>
      </c>
      <c r="S32" s="225">
        <v>0</v>
      </c>
      <c r="T32" s="225">
        <v>0</v>
      </c>
      <c r="U32" s="225">
        <v>0</v>
      </c>
      <c r="V32" s="225">
        <v>0</v>
      </c>
      <c r="W32" s="225">
        <v>0</v>
      </c>
      <c r="DA32" s="89" t="s">
        <v>1874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1875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1876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1877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1878</v>
      </c>
    </row>
    <row r="37" spans="1:105" ht="12" customHeight="1" x14ac:dyDescent="0.25">
      <c r="A37" s="56" t="s">
        <v>96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DA37" s="68" t="s">
        <v>1879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1880</v>
      </c>
    </row>
    <row r="39" spans="1:105" ht="12" customHeight="1" x14ac:dyDescent="0.25">
      <c r="A39" s="37" t="s">
        <v>162</v>
      </c>
      <c r="B39" s="228">
        <v>0</v>
      </c>
      <c r="C39" s="228">
        <v>0</v>
      </c>
      <c r="D39" s="228">
        <v>0</v>
      </c>
      <c r="E39" s="228">
        <v>0</v>
      </c>
      <c r="F39" s="228">
        <v>0</v>
      </c>
      <c r="G39" s="228">
        <v>0</v>
      </c>
      <c r="H39" s="228">
        <v>0</v>
      </c>
      <c r="I39" s="228">
        <v>0</v>
      </c>
      <c r="J39" s="228">
        <v>0</v>
      </c>
      <c r="K39" s="228">
        <v>0</v>
      </c>
      <c r="L39" s="228">
        <v>0</v>
      </c>
      <c r="M39" s="228">
        <v>0</v>
      </c>
      <c r="N39" s="228">
        <v>0</v>
      </c>
      <c r="O39" s="228">
        <v>0</v>
      </c>
      <c r="P39" s="228">
        <v>0</v>
      </c>
      <c r="Q39" s="228">
        <v>0</v>
      </c>
      <c r="R39" s="228">
        <v>0</v>
      </c>
      <c r="S39" s="228">
        <v>0</v>
      </c>
      <c r="T39" s="228">
        <v>0</v>
      </c>
      <c r="U39" s="228">
        <v>0</v>
      </c>
      <c r="V39" s="228">
        <v>0</v>
      </c>
      <c r="W39" s="228">
        <v>0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0</v>
      </c>
      <c r="C43" s="263">
        <f t="shared" si="1"/>
        <v>0</v>
      </c>
      <c r="D43" s="263">
        <f t="shared" si="1"/>
        <v>0</v>
      </c>
      <c r="E43" s="263">
        <f t="shared" si="1"/>
        <v>0</v>
      </c>
      <c r="F43" s="263">
        <f t="shared" si="1"/>
        <v>0</v>
      </c>
      <c r="G43" s="263">
        <f t="shared" si="1"/>
        <v>0</v>
      </c>
      <c r="H43" s="263">
        <f t="shared" si="1"/>
        <v>0</v>
      </c>
      <c r="I43" s="263">
        <f t="shared" si="1"/>
        <v>0</v>
      </c>
      <c r="J43" s="263">
        <f t="shared" si="1"/>
        <v>0</v>
      </c>
      <c r="K43" s="263">
        <f t="shared" si="1"/>
        <v>0</v>
      </c>
      <c r="L43" s="263">
        <f t="shared" si="1"/>
        <v>0</v>
      </c>
      <c r="M43" s="263">
        <f t="shared" si="1"/>
        <v>0</v>
      </c>
      <c r="N43" s="263">
        <f t="shared" si="1"/>
        <v>0</v>
      </c>
      <c r="O43" s="263">
        <f t="shared" si="1"/>
        <v>0</v>
      </c>
      <c r="P43" s="263">
        <f t="shared" si="1"/>
        <v>0</v>
      </c>
      <c r="Q43" s="263">
        <f t="shared" si="1"/>
        <v>0</v>
      </c>
      <c r="R43" s="263">
        <f t="shared" si="1"/>
        <v>0</v>
      </c>
      <c r="S43" s="263">
        <f t="shared" si="1"/>
        <v>0</v>
      </c>
      <c r="T43" s="263">
        <f t="shared" si="1"/>
        <v>0</v>
      </c>
      <c r="U43" s="263">
        <f t="shared" si="1"/>
        <v>0</v>
      </c>
      <c r="V43" s="263">
        <f t="shared" si="1"/>
        <v>0</v>
      </c>
      <c r="W43" s="263">
        <f t="shared" si="1"/>
        <v>0</v>
      </c>
      <c r="DA43" s="70"/>
    </row>
    <row r="44" spans="1:105" ht="12" customHeight="1" x14ac:dyDescent="0.25">
      <c r="A44" s="60" t="s">
        <v>1886</v>
      </c>
      <c r="B44" s="264">
        <v>0</v>
      </c>
      <c r="C44" s="264">
        <v>0</v>
      </c>
      <c r="D44" s="264">
        <v>0</v>
      </c>
      <c r="E44" s="264">
        <v>0</v>
      </c>
      <c r="F44" s="264">
        <v>0</v>
      </c>
      <c r="G44" s="264">
        <v>0</v>
      </c>
      <c r="H44" s="264">
        <v>0</v>
      </c>
      <c r="I44" s="264">
        <v>0</v>
      </c>
      <c r="J44" s="264">
        <v>0</v>
      </c>
      <c r="K44" s="264">
        <v>0</v>
      </c>
      <c r="L44" s="264">
        <v>0</v>
      </c>
      <c r="M44" s="264">
        <v>0</v>
      </c>
      <c r="N44" s="264">
        <v>0</v>
      </c>
      <c r="O44" s="264">
        <v>0</v>
      </c>
      <c r="P44" s="264">
        <v>0</v>
      </c>
      <c r="Q44" s="264">
        <v>0</v>
      </c>
      <c r="R44" s="264">
        <v>0</v>
      </c>
      <c r="S44" s="264">
        <v>0</v>
      </c>
      <c r="T44" s="264">
        <v>0</v>
      </c>
      <c r="U44" s="264">
        <v>0</v>
      </c>
      <c r="V44" s="264">
        <v>0</v>
      </c>
      <c r="W44" s="264">
        <v>0</v>
      </c>
      <c r="DA44" s="72" t="s">
        <v>1887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1890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1891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1896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1897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0</v>
      </c>
      <c r="C56" s="263">
        <f t="shared" si="2"/>
        <v>0</v>
      </c>
      <c r="D56" s="263">
        <f t="shared" si="2"/>
        <v>0</v>
      </c>
      <c r="E56" s="263">
        <f t="shared" si="2"/>
        <v>0</v>
      </c>
      <c r="F56" s="263">
        <f t="shared" si="2"/>
        <v>0</v>
      </c>
      <c r="G56" s="263">
        <f t="shared" si="2"/>
        <v>0</v>
      </c>
      <c r="H56" s="263">
        <f t="shared" si="2"/>
        <v>0</v>
      </c>
      <c r="I56" s="263">
        <f t="shared" si="2"/>
        <v>0</v>
      </c>
      <c r="J56" s="263">
        <f t="shared" si="2"/>
        <v>0</v>
      </c>
      <c r="K56" s="263">
        <f t="shared" si="2"/>
        <v>0</v>
      </c>
      <c r="L56" s="263">
        <f t="shared" si="2"/>
        <v>0</v>
      </c>
      <c r="M56" s="263">
        <f t="shared" si="2"/>
        <v>0</v>
      </c>
      <c r="N56" s="263">
        <f t="shared" si="2"/>
        <v>0</v>
      </c>
      <c r="O56" s="263">
        <f t="shared" si="2"/>
        <v>0</v>
      </c>
      <c r="P56" s="263">
        <f t="shared" si="2"/>
        <v>0</v>
      </c>
      <c r="Q56" s="263">
        <f t="shared" si="2"/>
        <v>0</v>
      </c>
      <c r="R56" s="263">
        <f t="shared" si="2"/>
        <v>0</v>
      </c>
      <c r="S56" s="263">
        <f t="shared" si="2"/>
        <v>0</v>
      </c>
      <c r="T56" s="263">
        <f t="shared" si="2"/>
        <v>0</v>
      </c>
      <c r="U56" s="263">
        <f t="shared" si="2"/>
        <v>0</v>
      </c>
      <c r="V56" s="263">
        <f t="shared" si="2"/>
        <v>0</v>
      </c>
      <c r="W56" s="263">
        <f t="shared" si="2"/>
        <v>0</v>
      </c>
      <c r="DA56" s="70"/>
    </row>
    <row r="57" spans="1:105" ht="12" customHeight="1" x14ac:dyDescent="0.25">
      <c r="A57" s="60" t="s">
        <v>1901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1902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1905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1906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1911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1912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0</v>
      </c>
      <c r="C69" s="263">
        <f t="shared" si="3"/>
        <v>0</v>
      </c>
      <c r="D69" s="263">
        <f t="shared" si="3"/>
        <v>0</v>
      </c>
      <c r="E69" s="263">
        <f t="shared" si="3"/>
        <v>0</v>
      </c>
      <c r="F69" s="263">
        <f t="shared" si="3"/>
        <v>0</v>
      </c>
      <c r="G69" s="263">
        <f t="shared" si="3"/>
        <v>0</v>
      </c>
      <c r="H69" s="263">
        <f t="shared" si="3"/>
        <v>0</v>
      </c>
      <c r="I69" s="263">
        <f t="shared" si="3"/>
        <v>0</v>
      </c>
      <c r="J69" s="263">
        <f t="shared" si="3"/>
        <v>0</v>
      </c>
      <c r="K69" s="263">
        <f t="shared" si="3"/>
        <v>0</v>
      </c>
      <c r="L69" s="263">
        <f t="shared" si="3"/>
        <v>0</v>
      </c>
      <c r="M69" s="263">
        <f t="shared" si="3"/>
        <v>0</v>
      </c>
      <c r="N69" s="263">
        <f t="shared" si="3"/>
        <v>0</v>
      </c>
      <c r="O69" s="263">
        <f t="shared" si="3"/>
        <v>0</v>
      </c>
      <c r="P69" s="263">
        <f t="shared" si="3"/>
        <v>0</v>
      </c>
      <c r="Q69" s="263">
        <f t="shared" si="3"/>
        <v>0</v>
      </c>
      <c r="R69" s="263">
        <f t="shared" si="3"/>
        <v>0</v>
      </c>
      <c r="S69" s="263">
        <f t="shared" si="3"/>
        <v>0</v>
      </c>
      <c r="T69" s="263">
        <f t="shared" si="3"/>
        <v>0</v>
      </c>
      <c r="U69" s="263">
        <f t="shared" si="3"/>
        <v>0</v>
      </c>
      <c r="V69" s="263">
        <f t="shared" si="3"/>
        <v>0</v>
      </c>
      <c r="W69" s="263">
        <f t="shared" si="3"/>
        <v>0</v>
      </c>
      <c r="DA69" s="70"/>
    </row>
    <row r="70" spans="1:105" ht="12" customHeight="1" x14ac:dyDescent="0.25">
      <c r="A70" s="60" t="s">
        <v>1916</v>
      </c>
      <c r="B70" s="264">
        <v>0</v>
      </c>
      <c r="C70" s="264">
        <v>0</v>
      </c>
      <c r="D70" s="264">
        <v>0</v>
      </c>
      <c r="E70" s="264">
        <v>0</v>
      </c>
      <c r="F70" s="264">
        <v>0</v>
      </c>
      <c r="G70" s="264">
        <v>0</v>
      </c>
      <c r="H70" s="264">
        <v>0</v>
      </c>
      <c r="I70" s="264">
        <v>0</v>
      </c>
      <c r="J70" s="264">
        <v>0</v>
      </c>
      <c r="K70" s="264">
        <v>0</v>
      </c>
      <c r="L70" s="264">
        <v>0</v>
      </c>
      <c r="M70" s="264">
        <v>0</v>
      </c>
      <c r="N70" s="264">
        <v>0</v>
      </c>
      <c r="O70" s="264">
        <v>0</v>
      </c>
      <c r="P70" s="264">
        <v>0</v>
      </c>
      <c r="Q70" s="264">
        <v>0</v>
      </c>
      <c r="R70" s="264">
        <v>0</v>
      </c>
      <c r="S70" s="264">
        <v>0</v>
      </c>
      <c r="T70" s="264">
        <v>0</v>
      </c>
      <c r="U70" s="264">
        <v>0</v>
      </c>
      <c r="V70" s="264">
        <v>0</v>
      </c>
      <c r="W70" s="264">
        <v>0</v>
      </c>
      <c r="DA70" s="72" t="s">
        <v>1917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1920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1921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1926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1927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1.2897678417884779</v>
      </c>
      <c r="C83" s="225">
        <v>1.375752364574377</v>
      </c>
      <c r="D83" s="225">
        <v>1.375752364574377</v>
      </c>
      <c r="E83" s="225">
        <v>1.461736887360275</v>
      </c>
      <c r="F83" s="225">
        <v>1.547721410146174</v>
      </c>
      <c r="G83" s="225">
        <v>1.547721410146174</v>
      </c>
      <c r="H83" s="225">
        <v>1.7196904557179711</v>
      </c>
      <c r="I83" s="225">
        <v>1.7196904557179711</v>
      </c>
      <c r="J83" s="225">
        <v>1.8916595012897679</v>
      </c>
      <c r="K83" s="225">
        <v>1.8916595012897679</v>
      </c>
      <c r="L83" s="225">
        <v>1.805674978503869</v>
      </c>
      <c r="M83" s="225">
        <v>1.633705932932072</v>
      </c>
      <c r="N83" s="225">
        <v>1.7196904557179711</v>
      </c>
      <c r="O83" s="225">
        <v>1.375752364574377</v>
      </c>
      <c r="P83" s="225">
        <v>1.375752364574377</v>
      </c>
      <c r="Q83" s="225">
        <v>1.375752364574377</v>
      </c>
      <c r="R83" s="225">
        <v>1.375752364574377</v>
      </c>
      <c r="S83" s="225">
        <v>1.403181427343078</v>
      </c>
      <c r="T83" s="225">
        <v>1.3813413585554599</v>
      </c>
      <c r="U83" s="225">
        <v>1.3578675838349099</v>
      </c>
      <c r="V83" s="225">
        <v>1.2045571797076531</v>
      </c>
      <c r="W83" s="225">
        <v>1.0830610490111781</v>
      </c>
      <c r="DA83" s="89" t="s">
        <v>1930</v>
      </c>
    </row>
    <row r="84" spans="1:105" ht="12" customHeight="1" x14ac:dyDescent="0.25">
      <c r="A84" s="55" t="s">
        <v>92</v>
      </c>
      <c r="B84" s="261">
        <v>4.7588775521783359E-2</v>
      </c>
      <c r="C84" s="261">
        <v>5.0761360556568928E-2</v>
      </c>
      <c r="D84" s="261">
        <v>5.0761360556568928E-2</v>
      </c>
      <c r="E84" s="261">
        <v>5.3933945591354483E-2</v>
      </c>
      <c r="F84" s="261">
        <v>5.7106530626140017E-2</v>
      </c>
      <c r="G84" s="261">
        <v>5.7106530626140017E-2</v>
      </c>
      <c r="H84" s="261">
        <v>6.3451700695711127E-2</v>
      </c>
      <c r="I84" s="261">
        <v>6.3451700695711127E-2</v>
      </c>
      <c r="J84" s="261">
        <v>6.9796870765282237E-2</v>
      </c>
      <c r="K84" s="261">
        <v>6.9796870765282237E-2</v>
      </c>
      <c r="L84" s="261">
        <v>6.6624285730496696E-2</v>
      </c>
      <c r="M84" s="261">
        <v>6.0279115660925538E-2</v>
      </c>
      <c r="N84" s="261">
        <v>6.3451700695711127E-2</v>
      </c>
      <c r="O84" s="261">
        <v>5.0761360556568928E-2</v>
      </c>
      <c r="P84" s="261">
        <v>5.0761360556568928E-2</v>
      </c>
      <c r="Q84" s="261">
        <v>5.0761360556568928E-2</v>
      </c>
      <c r="R84" s="261">
        <v>5.0761360556568928E-2</v>
      </c>
      <c r="S84" s="261">
        <v>5.177341518266549E-2</v>
      </c>
      <c r="T84" s="261">
        <v>5.0967578583829963E-2</v>
      </c>
      <c r="U84" s="261">
        <v>5.0101462869333507E-2</v>
      </c>
      <c r="V84" s="261">
        <v>4.4444743752310889E-2</v>
      </c>
      <c r="W84" s="261">
        <v>3.9961881098158882E-2</v>
      </c>
      <c r="DA84" s="67" t="s">
        <v>1931</v>
      </c>
    </row>
    <row r="85" spans="1:105" ht="12" customHeight="1" x14ac:dyDescent="0.25">
      <c r="A85" s="202" t="s">
        <v>93</v>
      </c>
      <c r="B85" s="226">
        <v>2.0983654844478061E-2</v>
      </c>
      <c r="C85" s="226">
        <v>2.2382565167443282E-2</v>
      </c>
      <c r="D85" s="226">
        <v>2.2382565167443282E-2</v>
      </c>
      <c r="E85" s="226">
        <v>2.3781475490408481E-2</v>
      </c>
      <c r="F85" s="226">
        <v>2.518038581337368E-2</v>
      </c>
      <c r="G85" s="226">
        <v>2.518038581337368E-2</v>
      </c>
      <c r="H85" s="226">
        <v>2.7978206459304079E-2</v>
      </c>
      <c r="I85" s="226">
        <v>2.7978206459304079E-2</v>
      </c>
      <c r="J85" s="226">
        <v>3.0776027105234499E-2</v>
      </c>
      <c r="K85" s="226">
        <v>3.0776027105234499E-2</v>
      </c>
      <c r="L85" s="226">
        <v>2.9377116782269289E-2</v>
      </c>
      <c r="M85" s="226">
        <v>2.657929613633887E-2</v>
      </c>
      <c r="N85" s="226">
        <v>2.7978206459304079E-2</v>
      </c>
      <c r="O85" s="226">
        <v>2.2382565167443282E-2</v>
      </c>
      <c r="P85" s="226">
        <v>2.2382565167443282E-2</v>
      </c>
      <c r="Q85" s="226">
        <v>2.2382565167443282E-2</v>
      </c>
      <c r="R85" s="226">
        <v>2.2382565167443282E-2</v>
      </c>
      <c r="S85" s="226">
        <v>2.2828817560469158E-2</v>
      </c>
      <c r="T85" s="226">
        <v>2.2473494338436008E-2</v>
      </c>
      <c r="U85" s="226">
        <v>2.2091591820266501E-2</v>
      </c>
      <c r="V85" s="226">
        <v>1.9597334714419559E-2</v>
      </c>
      <c r="W85" s="226">
        <v>1.7620674428069711E-2</v>
      </c>
      <c r="DA85" s="174" t="s">
        <v>1932</v>
      </c>
    </row>
    <row r="86" spans="1:105" ht="12" customHeight="1" x14ac:dyDescent="0.25">
      <c r="A86" s="202" t="s">
        <v>94</v>
      </c>
      <c r="B86" s="226">
        <v>0.16276265538495499</v>
      </c>
      <c r="C86" s="226">
        <v>0.17361349907728529</v>
      </c>
      <c r="D86" s="226">
        <v>0.17361349907728529</v>
      </c>
      <c r="E86" s="226">
        <v>0.18446434276961571</v>
      </c>
      <c r="F86" s="226">
        <v>0.1953151864619459</v>
      </c>
      <c r="G86" s="226">
        <v>0.1953151864619459</v>
      </c>
      <c r="H86" s="226">
        <v>0.21701687384660659</v>
      </c>
      <c r="I86" s="226">
        <v>0.21701687384660659</v>
      </c>
      <c r="J86" s="226">
        <v>0.23871856123126731</v>
      </c>
      <c r="K86" s="226">
        <v>0.23871856123126731</v>
      </c>
      <c r="L86" s="226">
        <v>0.22786771753893689</v>
      </c>
      <c r="M86" s="226">
        <v>0.2061660301542762</v>
      </c>
      <c r="N86" s="226">
        <v>0.21701687384660659</v>
      </c>
      <c r="O86" s="226">
        <v>0.17361349907728529</v>
      </c>
      <c r="P86" s="226">
        <v>0.17361349907728529</v>
      </c>
      <c r="Q86" s="226">
        <v>0.17361349907728529</v>
      </c>
      <c r="R86" s="226">
        <v>0.17361349907728529</v>
      </c>
      <c r="S86" s="226">
        <v>0.17707491821513871</v>
      </c>
      <c r="T86" s="226">
        <v>0.17431880391728671</v>
      </c>
      <c r="U86" s="226">
        <v>0.17135652358928069</v>
      </c>
      <c r="V86" s="226">
        <v>0.15200946928585571</v>
      </c>
      <c r="W86" s="226">
        <v>0.1366772271485929</v>
      </c>
      <c r="DA86" s="174" t="s">
        <v>1933</v>
      </c>
    </row>
    <row r="87" spans="1:105" ht="12" customHeight="1" x14ac:dyDescent="0.25">
      <c r="A87" s="202" t="s">
        <v>95</v>
      </c>
      <c r="B87" s="226">
        <v>7.1868822668707671E-2</v>
      </c>
      <c r="C87" s="226">
        <v>7.6660077513288225E-2</v>
      </c>
      <c r="D87" s="226">
        <v>7.6660077513288225E-2</v>
      </c>
      <c r="E87" s="226">
        <v>8.1451332357868708E-2</v>
      </c>
      <c r="F87" s="226">
        <v>8.6242587202449233E-2</v>
      </c>
      <c r="G87" s="226">
        <v>8.6242587202449233E-2</v>
      </c>
      <c r="H87" s="226">
        <v>9.5825096891610201E-2</v>
      </c>
      <c r="I87" s="226">
        <v>9.5825096891610201E-2</v>
      </c>
      <c r="J87" s="226">
        <v>0.1054076065807712</v>
      </c>
      <c r="K87" s="226">
        <v>0.1054076065807712</v>
      </c>
      <c r="L87" s="226">
        <v>0.1006163517361908</v>
      </c>
      <c r="M87" s="226">
        <v>9.1033842047029689E-2</v>
      </c>
      <c r="N87" s="226">
        <v>9.5825096891610201E-2</v>
      </c>
      <c r="O87" s="226">
        <v>7.6660077513288225E-2</v>
      </c>
      <c r="P87" s="226">
        <v>7.6660077513288225E-2</v>
      </c>
      <c r="Q87" s="226">
        <v>7.6660077513288225E-2</v>
      </c>
      <c r="R87" s="226">
        <v>7.6660077513288225E-2</v>
      </c>
      <c r="S87" s="226">
        <v>7.8188487808709378E-2</v>
      </c>
      <c r="T87" s="226">
        <v>7.6971509078185923E-2</v>
      </c>
      <c r="U87" s="226">
        <v>7.5663496505615449E-2</v>
      </c>
      <c r="V87" s="226">
        <v>6.7120689117728408E-2</v>
      </c>
      <c r="W87" s="226">
        <v>6.0350646022336127E-2</v>
      </c>
      <c r="DA87" s="174" t="s">
        <v>1934</v>
      </c>
    </row>
    <row r="88" spans="1:105" ht="12" customHeight="1" x14ac:dyDescent="0.25">
      <c r="A88" s="56" t="s">
        <v>96</v>
      </c>
      <c r="B88" s="262">
        <v>0.25011634210521633</v>
      </c>
      <c r="C88" s="262">
        <v>0.26679076491223092</v>
      </c>
      <c r="D88" s="262">
        <v>0.26679076491223092</v>
      </c>
      <c r="E88" s="262">
        <v>0.28346518771924528</v>
      </c>
      <c r="F88" s="262">
        <v>0.30013961052625981</v>
      </c>
      <c r="G88" s="262">
        <v>0.30013961052625981</v>
      </c>
      <c r="H88" s="262">
        <v>0.3334884561402886</v>
      </c>
      <c r="I88" s="262">
        <v>0.3334884561402886</v>
      </c>
      <c r="J88" s="262">
        <v>0.36683730175431739</v>
      </c>
      <c r="K88" s="262">
        <v>0.36683730175431739</v>
      </c>
      <c r="L88" s="262">
        <v>0.35016287894730302</v>
      </c>
      <c r="M88" s="262">
        <v>0.31681403333327401</v>
      </c>
      <c r="N88" s="262">
        <v>0.3334884561402886</v>
      </c>
      <c r="O88" s="262">
        <v>0.26679076491223092</v>
      </c>
      <c r="P88" s="262">
        <v>0.26679076491223092</v>
      </c>
      <c r="Q88" s="262">
        <v>0.26679076491223092</v>
      </c>
      <c r="R88" s="262">
        <v>0.26679076491223092</v>
      </c>
      <c r="S88" s="262">
        <v>0.27210990578766842</v>
      </c>
      <c r="T88" s="262">
        <v>0.26787460239468669</v>
      </c>
      <c r="U88" s="262">
        <v>0.26332248496837179</v>
      </c>
      <c r="V88" s="262">
        <v>0.23359198910346521</v>
      </c>
      <c r="W88" s="262">
        <v>0.2100310296771537</v>
      </c>
      <c r="DA88" s="68" t="s">
        <v>1935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0</v>
      </c>
      <c r="T89" s="228">
        <v>0</v>
      </c>
      <c r="U89" s="228">
        <v>0</v>
      </c>
      <c r="V89" s="228">
        <v>0</v>
      </c>
      <c r="W89" s="228">
        <v>0</v>
      </c>
      <c r="DA89" s="69" t="s">
        <v>1936</v>
      </c>
    </row>
    <row r="90" spans="1:105" ht="12" customHeight="1" x14ac:dyDescent="0.25">
      <c r="A90" s="37" t="s">
        <v>162</v>
      </c>
      <c r="B90" s="228">
        <v>0</v>
      </c>
      <c r="C90" s="228">
        <v>0</v>
      </c>
      <c r="D90" s="228">
        <v>0</v>
      </c>
      <c r="E90" s="228">
        <v>0</v>
      </c>
      <c r="F90" s="228">
        <v>0</v>
      </c>
      <c r="G90" s="228">
        <v>0</v>
      </c>
      <c r="H90" s="228">
        <v>0</v>
      </c>
      <c r="I90" s="228">
        <v>0</v>
      </c>
      <c r="J90" s="228">
        <v>0</v>
      </c>
      <c r="K90" s="228">
        <v>0</v>
      </c>
      <c r="L90" s="228">
        <v>0</v>
      </c>
      <c r="M90" s="228">
        <v>0</v>
      </c>
      <c r="N90" s="228">
        <v>0</v>
      </c>
      <c r="O90" s="228">
        <v>0</v>
      </c>
      <c r="P90" s="228">
        <v>0</v>
      </c>
      <c r="Q90" s="228">
        <v>0</v>
      </c>
      <c r="R90" s="228">
        <v>0</v>
      </c>
      <c r="S90" s="228">
        <v>0</v>
      </c>
      <c r="T90" s="228">
        <v>0</v>
      </c>
      <c r="U90" s="228">
        <v>0</v>
      </c>
      <c r="V90" s="228">
        <v>0</v>
      </c>
      <c r="W90" s="228">
        <v>0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0.25011634210521633</v>
      </c>
      <c r="C93" s="228">
        <v>0.26679076491223092</v>
      </c>
      <c r="D93" s="228">
        <v>0.26679076491223092</v>
      </c>
      <c r="E93" s="228">
        <v>0.28346518771924528</v>
      </c>
      <c r="F93" s="228">
        <v>0.30013961052625981</v>
      </c>
      <c r="G93" s="228">
        <v>0.30013961052625981</v>
      </c>
      <c r="H93" s="228">
        <v>0.3334884561402886</v>
      </c>
      <c r="I93" s="228">
        <v>0.3334884561402886</v>
      </c>
      <c r="J93" s="228">
        <v>0.36683730175431739</v>
      </c>
      <c r="K93" s="228">
        <v>0.36683730175431739</v>
      </c>
      <c r="L93" s="228">
        <v>0.35016287894730302</v>
      </c>
      <c r="M93" s="228">
        <v>0.31681403333327401</v>
      </c>
      <c r="N93" s="228">
        <v>0.3334884561402886</v>
      </c>
      <c r="O93" s="228">
        <v>0.26679076491223092</v>
      </c>
      <c r="P93" s="228">
        <v>0.26679076491223092</v>
      </c>
      <c r="Q93" s="228">
        <v>0.26679076491223092</v>
      </c>
      <c r="R93" s="228">
        <v>0.26679076491223092</v>
      </c>
      <c r="S93" s="228">
        <v>0.27210990578766842</v>
      </c>
      <c r="T93" s="228">
        <v>0.26787460239468669</v>
      </c>
      <c r="U93" s="228">
        <v>0.26332248496837179</v>
      </c>
      <c r="V93" s="228">
        <v>0.23359198910346521</v>
      </c>
      <c r="W93" s="228">
        <v>0.2100310296771537</v>
      </c>
      <c r="DA93" s="69" t="s">
        <v>1940</v>
      </c>
    </row>
    <row r="94" spans="1:105" ht="12" customHeight="1" x14ac:dyDescent="0.25">
      <c r="A94" s="132" t="s">
        <v>1941</v>
      </c>
      <c r="B94" s="318">
        <v>0.73644759126333736</v>
      </c>
      <c r="C94" s="318">
        <v>0.78554409734756026</v>
      </c>
      <c r="D94" s="318">
        <v>0.78554409734756026</v>
      </c>
      <c r="E94" s="318">
        <v>0.83464060343178248</v>
      </c>
      <c r="F94" s="318">
        <v>0.88373710951600537</v>
      </c>
      <c r="G94" s="318">
        <v>0.88373710951600537</v>
      </c>
      <c r="H94" s="318">
        <v>0.98193012168445015</v>
      </c>
      <c r="I94" s="318">
        <v>0.98193012168445015</v>
      </c>
      <c r="J94" s="318">
        <v>1.0801231338528949</v>
      </c>
      <c r="K94" s="318">
        <v>1.0801231338528949</v>
      </c>
      <c r="L94" s="318">
        <v>1.0310266277686719</v>
      </c>
      <c r="M94" s="318">
        <v>0.93283361560022748</v>
      </c>
      <c r="N94" s="318">
        <v>0.98193012168445015</v>
      </c>
      <c r="O94" s="318">
        <v>0.78554409734756026</v>
      </c>
      <c r="P94" s="318">
        <v>0.78554409734756026</v>
      </c>
      <c r="Q94" s="318">
        <v>0.78554409734756026</v>
      </c>
      <c r="R94" s="318">
        <v>0.78554409734756026</v>
      </c>
      <c r="S94" s="318">
        <v>0.80120588278842708</v>
      </c>
      <c r="T94" s="318">
        <v>0.78873537024303453</v>
      </c>
      <c r="U94" s="318">
        <v>0.77533202408204205</v>
      </c>
      <c r="V94" s="318">
        <v>0.68779295373387339</v>
      </c>
      <c r="W94" s="318">
        <v>0.6184195906368668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</v>
      </c>
      <c r="C110" s="234">
        <f t="shared" si="15"/>
        <v>0</v>
      </c>
      <c r="D110" s="234">
        <f t="shared" si="15"/>
        <v>0</v>
      </c>
      <c r="E110" s="234">
        <f t="shared" si="15"/>
        <v>0</v>
      </c>
      <c r="F110" s="234">
        <f t="shared" si="15"/>
        <v>0</v>
      </c>
      <c r="G110" s="234">
        <f t="shared" si="15"/>
        <v>0</v>
      </c>
      <c r="H110" s="234">
        <f t="shared" si="15"/>
        <v>0</v>
      </c>
      <c r="I110" s="234">
        <f t="shared" si="15"/>
        <v>0</v>
      </c>
      <c r="J110" s="234">
        <f t="shared" si="15"/>
        <v>0</v>
      </c>
      <c r="K110" s="234">
        <f t="shared" si="15"/>
        <v>0</v>
      </c>
      <c r="L110" s="234">
        <f t="shared" si="15"/>
        <v>0</v>
      </c>
      <c r="M110" s="234">
        <f t="shared" si="15"/>
        <v>0</v>
      </c>
      <c r="N110" s="234">
        <f t="shared" si="15"/>
        <v>0</v>
      </c>
      <c r="O110" s="234">
        <f t="shared" si="15"/>
        <v>0</v>
      </c>
      <c r="P110" s="234">
        <f t="shared" si="15"/>
        <v>0</v>
      </c>
      <c r="Q110" s="234">
        <f t="shared" si="15"/>
        <v>0</v>
      </c>
      <c r="R110" s="234">
        <f t="shared" si="15"/>
        <v>0</v>
      </c>
      <c r="S110" s="234">
        <f t="shared" si="15"/>
        <v>0</v>
      </c>
      <c r="T110" s="234">
        <f t="shared" si="15"/>
        <v>0</v>
      </c>
      <c r="U110" s="234">
        <f t="shared" si="15"/>
        <v>0</v>
      </c>
      <c r="V110" s="234">
        <f t="shared" si="15"/>
        <v>0</v>
      </c>
      <c r="W110" s="234">
        <f t="shared" si="15"/>
        <v>0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0</v>
      </c>
      <c r="C115" s="302">
        <f t="shared" si="20"/>
        <v>0</v>
      </c>
      <c r="D115" s="302">
        <f t="shared" si="20"/>
        <v>0</v>
      </c>
      <c r="E115" s="302">
        <f t="shared" si="20"/>
        <v>0</v>
      </c>
      <c r="F115" s="302">
        <f t="shared" si="20"/>
        <v>0</v>
      </c>
      <c r="G115" s="302">
        <f t="shared" si="20"/>
        <v>0</v>
      </c>
      <c r="H115" s="302">
        <f t="shared" si="20"/>
        <v>0</v>
      </c>
      <c r="I115" s="302">
        <f t="shared" si="20"/>
        <v>0</v>
      </c>
      <c r="J115" s="302">
        <f t="shared" si="20"/>
        <v>0</v>
      </c>
      <c r="K115" s="302">
        <f t="shared" si="20"/>
        <v>0</v>
      </c>
      <c r="L115" s="302">
        <f t="shared" si="20"/>
        <v>0</v>
      </c>
      <c r="M115" s="302">
        <f t="shared" si="20"/>
        <v>0</v>
      </c>
      <c r="N115" s="302">
        <f t="shared" si="20"/>
        <v>0</v>
      </c>
      <c r="O115" s="302">
        <f t="shared" si="20"/>
        <v>0</v>
      </c>
      <c r="P115" s="302">
        <f t="shared" si="20"/>
        <v>0</v>
      </c>
      <c r="Q115" s="302">
        <f t="shared" si="20"/>
        <v>0</v>
      </c>
      <c r="R115" s="302">
        <f t="shared" si="20"/>
        <v>0</v>
      </c>
      <c r="S115" s="302">
        <f t="shared" si="20"/>
        <v>0</v>
      </c>
      <c r="T115" s="302">
        <f t="shared" si="20"/>
        <v>0</v>
      </c>
      <c r="U115" s="302">
        <f t="shared" si="20"/>
        <v>0</v>
      </c>
      <c r="V115" s="302">
        <f t="shared" si="20"/>
        <v>0</v>
      </c>
      <c r="W115" s="302">
        <f t="shared" si="20"/>
        <v>0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0</v>
      </c>
      <c r="C116" s="303">
        <f t="shared" si="21"/>
        <v>0</v>
      </c>
      <c r="D116" s="303">
        <f t="shared" si="21"/>
        <v>0</v>
      </c>
      <c r="E116" s="303">
        <f t="shared" si="21"/>
        <v>0</v>
      </c>
      <c r="F116" s="303">
        <f t="shared" si="21"/>
        <v>0</v>
      </c>
      <c r="G116" s="303">
        <f t="shared" si="21"/>
        <v>0</v>
      </c>
      <c r="H116" s="303">
        <f t="shared" si="21"/>
        <v>0</v>
      </c>
      <c r="I116" s="303">
        <f t="shared" si="21"/>
        <v>0</v>
      </c>
      <c r="J116" s="303">
        <f t="shared" si="21"/>
        <v>0</v>
      </c>
      <c r="K116" s="303">
        <f t="shared" si="21"/>
        <v>0</v>
      </c>
      <c r="L116" s="303">
        <f t="shared" si="21"/>
        <v>0</v>
      </c>
      <c r="M116" s="303">
        <f t="shared" si="21"/>
        <v>0</v>
      </c>
      <c r="N116" s="303">
        <f t="shared" si="21"/>
        <v>0</v>
      </c>
      <c r="O116" s="303">
        <f t="shared" si="21"/>
        <v>0</v>
      </c>
      <c r="P116" s="303">
        <f t="shared" si="21"/>
        <v>0</v>
      </c>
      <c r="Q116" s="303">
        <f t="shared" si="21"/>
        <v>0</v>
      </c>
      <c r="R116" s="303">
        <f t="shared" si="21"/>
        <v>0</v>
      </c>
      <c r="S116" s="303">
        <f t="shared" si="21"/>
        <v>0</v>
      </c>
      <c r="T116" s="303">
        <f t="shared" si="21"/>
        <v>0</v>
      </c>
      <c r="U116" s="303">
        <f t="shared" si="21"/>
        <v>0</v>
      </c>
      <c r="V116" s="303">
        <f t="shared" si="21"/>
        <v>0</v>
      </c>
      <c r="W116" s="303">
        <f t="shared" si="21"/>
        <v>0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0</v>
      </c>
      <c r="C117" s="304">
        <f t="shared" si="22"/>
        <v>0</v>
      </c>
      <c r="D117" s="304">
        <f t="shared" si="22"/>
        <v>0</v>
      </c>
      <c r="E117" s="304">
        <f t="shared" si="22"/>
        <v>0</v>
      </c>
      <c r="F117" s="304">
        <f t="shared" si="22"/>
        <v>0</v>
      </c>
      <c r="G117" s="304">
        <f t="shared" si="22"/>
        <v>0</v>
      </c>
      <c r="H117" s="304">
        <f t="shared" si="22"/>
        <v>0</v>
      </c>
      <c r="I117" s="304">
        <f t="shared" si="22"/>
        <v>0</v>
      </c>
      <c r="J117" s="304">
        <f t="shared" si="22"/>
        <v>0</v>
      </c>
      <c r="K117" s="304">
        <f t="shared" si="22"/>
        <v>0</v>
      </c>
      <c r="L117" s="304">
        <f t="shared" si="22"/>
        <v>0</v>
      </c>
      <c r="M117" s="304">
        <f t="shared" si="22"/>
        <v>0</v>
      </c>
      <c r="N117" s="304">
        <f t="shared" si="22"/>
        <v>0</v>
      </c>
      <c r="O117" s="304">
        <f t="shared" si="22"/>
        <v>0</v>
      </c>
      <c r="P117" s="304">
        <f t="shared" si="22"/>
        <v>0</v>
      </c>
      <c r="Q117" s="304">
        <f t="shared" si="22"/>
        <v>0</v>
      </c>
      <c r="R117" s="304">
        <f t="shared" si="22"/>
        <v>0</v>
      </c>
      <c r="S117" s="304">
        <f t="shared" si="22"/>
        <v>0</v>
      </c>
      <c r="T117" s="304">
        <f t="shared" si="22"/>
        <v>0</v>
      </c>
      <c r="U117" s="304">
        <f t="shared" si="22"/>
        <v>0</v>
      </c>
      <c r="V117" s="304">
        <f t="shared" si="22"/>
        <v>0</v>
      </c>
      <c r="W117" s="304">
        <f t="shared" si="22"/>
        <v>0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</v>
      </c>
      <c r="C119" s="303">
        <f t="shared" si="24"/>
        <v>0</v>
      </c>
      <c r="D119" s="303">
        <f t="shared" si="24"/>
        <v>0</v>
      </c>
      <c r="E119" s="303">
        <f t="shared" si="24"/>
        <v>0</v>
      </c>
      <c r="F119" s="303">
        <f t="shared" si="24"/>
        <v>0</v>
      </c>
      <c r="G119" s="303">
        <f t="shared" si="24"/>
        <v>0</v>
      </c>
      <c r="H119" s="303">
        <f t="shared" si="24"/>
        <v>0</v>
      </c>
      <c r="I119" s="303">
        <f t="shared" si="24"/>
        <v>0</v>
      </c>
      <c r="J119" s="303">
        <f t="shared" si="24"/>
        <v>0</v>
      </c>
      <c r="K119" s="303">
        <f t="shared" si="24"/>
        <v>0</v>
      </c>
      <c r="L119" s="303">
        <f t="shared" si="24"/>
        <v>0</v>
      </c>
      <c r="M119" s="303">
        <f t="shared" si="24"/>
        <v>0</v>
      </c>
      <c r="N119" s="303">
        <f t="shared" si="24"/>
        <v>0</v>
      </c>
      <c r="O119" s="303">
        <f t="shared" si="24"/>
        <v>0</v>
      </c>
      <c r="P119" s="303">
        <f t="shared" si="24"/>
        <v>0</v>
      </c>
      <c r="Q119" s="303">
        <f t="shared" si="24"/>
        <v>0</v>
      </c>
      <c r="R119" s="303">
        <f t="shared" si="24"/>
        <v>0</v>
      </c>
      <c r="S119" s="303">
        <f t="shared" si="24"/>
        <v>0</v>
      </c>
      <c r="T119" s="303">
        <f t="shared" si="24"/>
        <v>0</v>
      </c>
      <c r="U119" s="303">
        <f t="shared" si="24"/>
        <v>0</v>
      </c>
      <c r="V119" s="303">
        <f t="shared" si="24"/>
        <v>0</v>
      </c>
      <c r="W119" s="303">
        <f t="shared" si="24"/>
        <v>0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</v>
      </c>
      <c r="C120" s="304">
        <f t="shared" si="25"/>
        <v>0</v>
      </c>
      <c r="D120" s="304">
        <f t="shared" si="25"/>
        <v>0</v>
      </c>
      <c r="E120" s="304">
        <f t="shared" si="25"/>
        <v>0</v>
      </c>
      <c r="F120" s="304">
        <f t="shared" si="25"/>
        <v>0</v>
      </c>
      <c r="G120" s="304">
        <f t="shared" si="25"/>
        <v>0</v>
      </c>
      <c r="H120" s="304">
        <f t="shared" si="25"/>
        <v>0</v>
      </c>
      <c r="I120" s="304">
        <f t="shared" si="25"/>
        <v>0</v>
      </c>
      <c r="J120" s="304">
        <f t="shared" si="25"/>
        <v>0</v>
      </c>
      <c r="K120" s="304">
        <f t="shared" si="25"/>
        <v>0</v>
      </c>
      <c r="L120" s="304">
        <f t="shared" si="25"/>
        <v>0</v>
      </c>
      <c r="M120" s="304">
        <f t="shared" si="25"/>
        <v>0</v>
      </c>
      <c r="N120" s="304">
        <f t="shared" si="25"/>
        <v>0</v>
      </c>
      <c r="O120" s="304">
        <f t="shared" si="25"/>
        <v>0</v>
      </c>
      <c r="P120" s="304">
        <f t="shared" si="25"/>
        <v>0</v>
      </c>
      <c r="Q120" s="304">
        <f t="shared" si="25"/>
        <v>0</v>
      </c>
      <c r="R120" s="304">
        <f t="shared" si="25"/>
        <v>0</v>
      </c>
      <c r="S120" s="304">
        <f t="shared" si="25"/>
        <v>0</v>
      </c>
      <c r="T120" s="304">
        <f t="shared" si="25"/>
        <v>0</v>
      </c>
      <c r="U120" s="304">
        <f t="shared" si="25"/>
        <v>0</v>
      </c>
      <c r="V120" s="304">
        <f t="shared" si="25"/>
        <v>0</v>
      </c>
      <c r="W120" s="304">
        <f t="shared" si="25"/>
        <v>0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</v>
      </c>
      <c r="C122" s="303">
        <f t="shared" si="27"/>
        <v>0</v>
      </c>
      <c r="D122" s="303">
        <f t="shared" si="27"/>
        <v>0</v>
      </c>
      <c r="E122" s="303">
        <f t="shared" si="27"/>
        <v>0</v>
      </c>
      <c r="F122" s="303">
        <f t="shared" si="27"/>
        <v>0</v>
      </c>
      <c r="G122" s="303">
        <f t="shared" si="27"/>
        <v>0</v>
      </c>
      <c r="H122" s="303">
        <f t="shared" si="27"/>
        <v>0</v>
      </c>
      <c r="I122" s="303">
        <f t="shared" si="27"/>
        <v>0</v>
      </c>
      <c r="J122" s="303">
        <f t="shared" si="27"/>
        <v>0</v>
      </c>
      <c r="K122" s="303">
        <f t="shared" si="27"/>
        <v>0</v>
      </c>
      <c r="L122" s="303">
        <f t="shared" si="27"/>
        <v>0</v>
      </c>
      <c r="M122" s="303">
        <f t="shared" si="27"/>
        <v>0</v>
      </c>
      <c r="N122" s="303">
        <f t="shared" si="27"/>
        <v>0</v>
      </c>
      <c r="O122" s="303">
        <f t="shared" si="27"/>
        <v>0</v>
      </c>
      <c r="P122" s="303">
        <f t="shared" si="27"/>
        <v>0</v>
      </c>
      <c r="Q122" s="303">
        <f t="shared" si="27"/>
        <v>0</v>
      </c>
      <c r="R122" s="303">
        <f t="shared" si="27"/>
        <v>0</v>
      </c>
      <c r="S122" s="303">
        <f t="shared" si="27"/>
        <v>0</v>
      </c>
      <c r="T122" s="303">
        <f t="shared" si="27"/>
        <v>0</v>
      </c>
      <c r="U122" s="303">
        <f t="shared" si="27"/>
        <v>0</v>
      </c>
      <c r="V122" s="303">
        <f t="shared" si="27"/>
        <v>0</v>
      </c>
      <c r="W122" s="303">
        <f t="shared" si="27"/>
        <v>0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</v>
      </c>
      <c r="C123" s="304">
        <f t="shared" si="28"/>
        <v>0</v>
      </c>
      <c r="D123" s="304">
        <f t="shared" si="28"/>
        <v>0</v>
      </c>
      <c r="E123" s="304">
        <f t="shared" si="28"/>
        <v>0</v>
      </c>
      <c r="F123" s="304">
        <f t="shared" si="28"/>
        <v>0</v>
      </c>
      <c r="G123" s="304">
        <f t="shared" si="28"/>
        <v>0</v>
      </c>
      <c r="H123" s="304">
        <f t="shared" si="28"/>
        <v>0</v>
      </c>
      <c r="I123" s="304">
        <f t="shared" si="28"/>
        <v>0</v>
      </c>
      <c r="J123" s="304">
        <f t="shared" si="28"/>
        <v>0</v>
      </c>
      <c r="K123" s="304">
        <f t="shared" si="28"/>
        <v>0</v>
      </c>
      <c r="L123" s="304">
        <f t="shared" si="28"/>
        <v>0</v>
      </c>
      <c r="M123" s="304">
        <f t="shared" si="28"/>
        <v>0</v>
      </c>
      <c r="N123" s="304">
        <f t="shared" si="28"/>
        <v>0</v>
      </c>
      <c r="O123" s="304">
        <f t="shared" si="28"/>
        <v>0</v>
      </c>
      <c r="P123" s="304">
        <f t="shared" si="28"/>
        <v>0</v>
      </c>
      <c r="Q123" s="304">
        <f t="shared" si="28"/>
        <v>0</v>
      </c>
      <c r="R123" s="304">
        <f t="shared" si="28"/>
        <v>0</v>
      </c>
      <c r="S123" s="304">
        <f t="shared" si="28"/>
        <v>0</v>
      </c>
      <c r="T123" s="304">
        <f t="shared" si="28"/>
        <v>0</v>
      </c>
      <c r="U123" s="304">
        <f t="shared" si="28"/>
        <v>0</v>
      </c>
      <c r="V123" s="304">
        <f t="shared" si="28"/>
        <v>0</v>
      </c>
      <c r="W123" s="304">
        <f t="shared" si="28"/>
        <v>0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0.99999999999999989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0.99999999999999989</v>
      </c>
      <c r="G126" s="234">
        <f t="shared" si="30"/>
        <v>0.99999999999999989</v>
      </c>
      <c r="H126" s="234">
        <f t="shared" si="30"/>
        <v>0.99999999999999978</v>
      </c>
      <c r="I126" s="234">
        <f t="shared" si="30"/>
        <v>0.99999999999999978</v>
      </c>
      <c r="J126" s="234">
        <f t="shared" si="30"/>
        <v>0.99999999999999978</v>
      </c>
      <c r="K126" s="234">
        <f t="shared" si="30"/>
        <v>0.99999999999999978</v>
      </c>
      <c r="L126" s="234">
        <f t="shared" si="30"/>
        <v>0.99999999999999978</v>
      </c>
      <c r="M126" s="234">
        <f t="shared" si="30"/>
        <v>0.99999999999999989</v>
      </c>
      <c r="N126" s="234">
        <f t="shared" si="30"/>
        <v>0.99999999999999978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0.99999999999999989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3.6897163954556035E-2</v>
      </c>
      <c r="C127" s="301">
        <f t="shared" si="31"/>
        <v>3.6897163954556028E-2</v>
      </c>
      <c r="D127" s="301">
        <f t="shared" si="31"/>
        <v>3.6897163954556028E-2</v>
      </c>
      <c r="E127" s="301">
        <f t="shared" si="31"/>
        <v>3.6897163954556042E-2</v>
      </c>
      <c r="F127" s="301">
        <f t="shared" si="31"/>
        <v>3.6897163954556014E-2</v>
      </c>
      <c r="G127" s="301">
        <f t="shared" si="31"/>
        <v>3.6897163954556014E-2</v>
      </c>
      <c r="H127" s="301">
        <f t="shared" si="31"/>
        <v>3.6897163954556014E-2</v>
      </c>
      <c r="I127" s="301">
        <f t="shared" si="31"/>
        <v>3.6897163954556014E-2</v>
      </c>
      <c r="J127" s="301">
        <f t="shared" si="31"/>
        <v>3.6897163954556021E-2</v>
      </c>
      <c r="K127" s="301">
        <f t="shared" si="31"/>
        <v>3.6897163954556021E-2</v>
      </c>
      <c r="L127" s="301">
        <f t="shared" si="31"/>
        <v>3.6897163954556035E-2</v>
      </c>
      <c r="M127" s="301">
        <f t="shared" si="31"/>
        <v>3.6897163954556007E-2</v>
      </c>
      <c r="N127" s="301">
        <f t="shared" si="31"/>
        <v>3.6897163954556014E-2</v>
      </c>
      <c r="O127" s="301">
        <f t="shared" si="31"/>
        <v>3.6897163954556028E-2</v>
      </c>
      <c r="P127" s="301">
        <f t="shared" si="31"/>
        <v>3.6897163954556028E-2</v>
      </c>
      <c r="Q127" s="301">
        <f t="shared" si="31"/>
        <v>3.6897163954556028E-2</v>
      </c>
      <c r="R127" s="301">
        <f t="shared" si="31"/>
        <v>3.6897163954556028E-2</v>
      </c>
      <c r="S127" s="301">
        <f t="shared" si="31"/>
        <v>3.6897163954556021E-2</v>
      </c>
      <c r="T127" s="301">
        <f t="shared" si="31"/>
        <v>3.6897163954556021E-2</v>
      </c>
      <c r="U127" s="301">
        <f t="shared" si="31"/>
        <v>3.6897163954556014E-2</v>
      </c>
      <c r="V127" s="301">
        <f t="shared" si="31"/>
        <v>3.6897163954556028E-2</v>
      </c>
      <c r="W127" s="301">
        <f t="shared" si="31"/>
        <v>3.6897163954556028E-2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1.6269327056085324E-2</v>
      </c>
      <c r="C128" s="235">
        <f t="shared" si="32"/>
        <v>1.6269327056085331E-2</v>
      </c>
      <c r="D128" s="235">
        <f t="shared" si="32"/>
        <v>1.6269327056085331E-2</v>
      </c>
      <c r="E128" s="235">
        <f t="shared" si="32"/>
        <v>1.6269327056085334E-2</v>
      </c>
      <c r="F128" s="235">
        <f t="shared" si="32"/>
        <v>1.6269327056085324E-2</v>
      </c>
      <c r="G128" s="235">
        <f t="shared" si="32"/>
        <v>1.6269327056085324E-2</v>
      </c>
      <c r="H128" s="235">
        <f t="shared" si="32"/>
        <v>1.6269327056085321E-2</v>
      </c>
      <c r="I128" s="235">
        <f t="shared" si="32"/>
        <v>1.6269327056085321E-2</v>
      </c>
      <c r="J128" s="235">
        <f t="shared" si="32"/>
        <v>1.6269327056085327E-2</v>
      </c>
      <c r="K128" s="235">
        <f t="shared" si="32"/>
        <v>1.6269327056085327E-2</v>
      </c>
      <c r="L128" s="235">
        <f t="shared" si="32"/>
        <v>1.6269327056085327E-2</v>
      </c>
      <c r="M128" s="235">
        <f t="shared" si="32"/>
        <v>1.6269327056085321E-2</v>
      </c>
      <c r="N128" s="235">
        <f t="shared" si="32"/>
        <v>1.6269327056085321E-2</v>
      </c>
      <c r="O128" s="235">
        <f t="shared" si="32"/>
        <v>1.6269327056085331E-2</v>
      </c>
      <c r="P128" s="235">
        <f t="shared" si="32"/>
        <v>1.6269327056085331E-2</v>
      </c>
      <c r="Q128" s="235">
        <f t="shared" si="32"/>
        <v>1.6269327056085331E-2</v>
      </c>
      <c r="R128" s="235">
        <f t="shared" si="32"/>
        <v>1.6269327056085331E-2</v>
      </c>
      <c r="S128" s="235">
        <f t="shared" si="32"/>
        <v>1.6269327056085321E-2</v>
      </c>
      <c r="T128" s="235">
        <f t="shared" si="32"/>
        <v>1.6269327056085327E-2</v>
      </c>
      <c r="U128" s="235">
        <f t="shared" si="32"/>
        <v>1.6269327056085321E-2</v>
      </c>
      <c r="V128" s="235">
        <f t="shared" si="32"/>
        <v>1.6269327056085331E-2</v>
      </c>
      <c r="W128" s="235">
        <f t="shared" si="32"/>
        <v>1.6269327056085324E-2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0.1261953121418018</v>
      </c>
      <c r="C129" s="235">
        <f t="shared" si="33"/>
        <v>0.12619531214180171</v>
      </c>
      <c r="D129" s="235">
        <f t="shared" si="33"/>
        <v>0.12619531214180171</v>
      </c>
      <c r="E129" s="235">
        <f t="shared" si="33"/>
        <v>0.12619531214180182</v>
      </c>
      <c r="F129" s="235">
        <f t="shared" si="33"/>
        <v>0.12619531214180169</v>
      </c>
      <c r="G129" s="235">
        <f t="shared" si="33"/>
        <v>0.12619531214180169</v>
      </c>
      <c r="H129" s="235">
        <f t="shared" si="33"/>
        <v>0.12619531214180171</v>
      </c>
      <c r="I129" s="235">
        <f t="shared" si="33"/>
        <v>0.12619531214180171</v>
      </c>
      <c r="J129" s="235">
        <f t="shared" si="33"/>
        <v>0.12619531214180177</v>
      </c>
      <c r="K129" s="235">
        <f t="shared" si="33"/>
        <v>0.12619531214180177</v>
      </c>
      <c r="L129" s="235">
        <f t="shared" si="33"/>
        <v>0.12619531214180174</v>
      </c>
      <c r="M129" s="235">
        <f t="shared" si="33"/>
        <v>0.12619531214180171</v>
      </c>
      <c r="N129" s="235">
        <f t="shared" si="33"/>
        <v>0.12619531214180171</v>
      </c>
      <c r="O129" s="235">
        <f t="shared" si="33"/>
        <v>0.12619531214180171</v>
      </c>
      <c r="P129" s="235">
        <f t="shared" si="33"/>
        <v>0.12619531214180171</v>
      </c>
      <c r="Q129" s="235">
        <f t="shared" si="33"/>
        <v>0.12619531214180171</v>
      </c>
      <c r="R129" s="235">
        <f t="shared" si="33"/>
        <v>0.12619531214180171</v>
      </c>
      <c r="S129" s="235">
        <f t="shared" si="33"/>
        <v>0.1261953121418018</v>
      </c>
      <c r="T129" s="235">
        <f t="shared" si="33"/>
        <v>0.12619531214180171</v>
      </c>
      <c r="U129" s="235">
        <f t="shared" si="33"/>
        <v>0.1261953121418018</v>
      </c>
      <c r="V129" s="235">
        <f t="shared" si="33"/>
        <v>0.1261953121418018</v>
      </c>
      <c r="W129" s="235">
        <f t="shared" si="33"/>
        <v>0.1261953121418018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5.5722293842471356E-2</v>
      </c>
      <c r="C130" s="235">
        <f t="shared" si="34"/>
        <v>5.5722293842471363E-2</v>
      </c>
      <c r="D130" s="235">
        <f t="shared" si="34"/>
        <v>5.5722293842471363E-2</v>
      </c>
      <c r="E130" s="235">
        <f t="shared" si="34"/>
        <v>5.5722293842471363E-2</v>
      </c>
      <c r="F130" s="235">
        <f t="shared" si="34"/>
        <v>5.5722293842471356E-2</v>
      </c>
      <c r="G130" s="235">
        <f t="shared" si="34"/>
        <v>5.5722293842471356E-2</v>
      </c>
      <c r="H130" s="235">
        <f t="shared" si="34"/>
        <v>5.5722293842471321E-2</v>
      </c>
      <c r="I130" s="235">
        <f t="shared" si="34"/>
        <v>5.5722293842471321E-2</v>
      </c>
      <c r="J130" s="235">
        <f t="shared" si="34"/>
        <v>5.5722293842471314E-2</v>
      </c>
      <c r="K130" s="235">
        <f t="shared" si="34"/>
        <v>5.5722293842471314E-2</v>
      </c>
      <c r="L130" s="235">
        <f t="shared" si="34"/>
        <v>5.5722293842471383E-2</v>
      </c>
      <c r="M130" s="235">
        <f t="shared" si="34"/>
        <v>5.5722293842471342E-2</v>
      </c>
      <c r="N130" s="235">
        <f t="shared" si="34"/>
        <v>5.5722293842471321E-2</v>
      </c>
      <c r="O130" s="235">
        <f t="shared" si="34"/>
        <v>5.5722293842471363E-2</v>
      </c>
      <c r="P130" s="235">
        <f t="shared" si="34"/>
        <v>5.5722293842471363E-2</v>
      </c>
      <c r="Q130" s="235">
        <f t="shared" si="34"/>
        <v>5.5722293842471363E-2</v>
      </c>
      <c r="R130" s="235">
        <f t="shared" si="34"/>
        <v>5.5722293842471363E-2</v>
      </c>
      <c r="S130" s="235">
        <f t="shared" si="34"/>
        <v>5.5722293842471363E-2</v>
      </c>
      <c r="T130" s="235">
        <f t="shared" si="34"/>
        <v>5.5722293842471356E-2</v>
      </c>
      <c r="U130" s="235">
        <f t="shared" si="34"/>
        <v>5.5722293842471349E-2</v>
      </c>
      <c r="V130" s="235">
        <f t="shared" si="34"/>
        <v>5.5722293842471349E-2</v>
      </c>
      <c r="W130" s="235">
        <f t="shared" si="34"/>
        <v>5.5722293842471349E-2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0.19392353724557776</v>
      </c>
      <c r="C131" s="302">
        <f t="shared" si="35"/>
        <v>0.19392353724557779</v>
      </c>
      <c r="D131" s="302">
        <f t="shared" si="35"/>
        <v>0.19392353724557779</v>
      </c>
      <c r="E131" s="302">
        <f t="shared" si="35"/>
        <v>0.19392353724557782</v>
      </c>
      <c r="F131" s="302">
        <f t="shared" si="35"/>
        <v>0.19392353724557782</v>
      </c>
      <c r="G131" s="302">
        <f t="shared" si="35"/>
        <v>0.19392353724557782</v>
      </c>
      <c r="H131" s="302">
        <f t="shared" si="35"/>
        <v>0.19392353724557779</v>
      </c>
      <c r="I131" s="302">
        <f t="shared" si="35"/>
        <v>0.19392353724557779</v>
      </c>
      <c r="J131" s="302">
        <f t="shared" si="35"/>
        <v>0.19392353724557779</v>
      </c>
      <c r="K131" s="302">
        <f t="shared" si="35"/>
        <v>0.19392353724557779</v>
      </c>
      <c r="L131" s="302">
        <f t="shared" si="35"/>
        <v>0.19392353724557784</v>
      </c>
      <c r="M131" s="302">
        <f t="shared" si="35"/>
        <v>0.19392353724557776</v>
      </c>
      <c r="N131" s="302">
        <f t="shared" si="35"/>
        <v>0.19392353724557779</v>
      </c>
      <c r="O131" s="302">
        <f t="shared" si="35"/>
        <v>0.19392353724557779</v>
      </c>
      <c r="P131" s="302">
        <f t="shared" si="35"/>
        <v>0.19392353724557779</v>
      </c>
      <c r="Q131" s="302">
        <f t="shared" si="35"/>
        <v>0.19392353724557779</v>
      </c>
      <c r="R131" s="302">
        <f t="shared" si="35"/>
        <v>0.19392353724557779</v>
      </c>
      <c r="S131" s="302">
        <f t="shared" si="35"/>
        <v>0.19392353724557779</v>
      </c>
      <c r="T131" s="302">
        <f t="shared" si="35"/>
        <v>0.19392353724557773</v>
      </c>
      <c r="U131" s="302">
        <f t="shared" si="35"/>
        <v>0.19392353724557773</v>
      </c>
      <c r="V131" s="302">
        <f t="shared" si="35"/>
        <v>0.19392353724557779</v>
      </c>
      <c r="W131" s="302">
        <f t="shared" si="35"/>
        <v>0.19392353724557776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0.57099236575950763</v>
      </c>
      <c r="C132" s="237">
        <f t="shared" si="36"/>
        <v>0.57099236575950774</v>
      </c>
      <c r="D132" s="237">
        <f t="shared" si="36"/>
        <v>0.57099236575950774</v>
      </c>
      <c r="E132" s="237">
        <f t="shared" si="36"/>
        <v>0.57099236575950774</v>
      </c>
      <c r="F132" s="237">
        <f t="shared" si="36"/>
        <v>0.57099236575950774</v>
      </c>
      <c r="G132" s="237">
        <f t="shared" si="36"/>
        <v>0.57099236575950774</v>
      </c>
      <c r="H132" s="237">
        <f t="shared" si="36"/>
        <v>0.57099236575950763</v>
      </c>
      <c r="I132" s="237">
        <f t="shared" si="36"/>
        <v>0.57099236575950763</v>
      </c>
      <c r="J132" s="237">
        <f t="shared" si="36"/>
        <v>0.57099236575950763</v>
      </c>
      <c r="K132" s="237">
        <f t="shared" si="36"/>
        <v>0.57099236575950763</v>
      </c>
      <c r="L132" s="237">
        <f t="shared" si="36"/>
        <v>0.5709923657595074</v>
      </c>
      <c r="M132" s="237">
        <f t="shared" si="36"/>
        <v>0.57099236575950774</v>
      </c>
      <c r="N132" s="237">
        <f t="shared" si="36"/>
        <v>0.57099236575950763</v>
      </c>
      <c r="O132" s="237">
        <f t="shared" si="36"/>
        <v>0.57099236575950774</v>
      </c>
      <c r="P132" s="237">
        <f t="shared" si="36"/>
        <v>0.57099236575950774</v>
      </c>
      <c r="Q132" s="237">
        <f t="shared" si="36"/>
        <v>0.57099236575950774</v>
      </c>
      <c r="R132" s="237">
        <f t="shared" si="36"/>
        <v>0.57099236575950774</v>
      </c>
      <c r="S132" s="237">
        <f t="shared" si="36"/>
        <v>0.57099236575950785</v>
      </c>
      <c r="T132" s="237">
        <f t="shared" si="36"/>
        <v>0.57099236575950774</v>
      </c>
      <c r="U132" s="237">
        <f t="shared" si="36"/>
        <v>0.57099236575950785</v>
      </c>
      <c r="V132" s="237">
        <f t="shared" si="36"/>
        <v>0.57099236575950774</v>
      </c>
      <c r="W132" s="237">
        <f t="shared" si="36"/>
        <v>0.57099236575950785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0</v>
      </c>
      <c r="C136" s="322">
        <f t="shared" si="37"/>
        <v>0</v>
      </c>
      <c r="D136" s="322">
        <f t="shared" si="37"/>
        <v>0</v>
      </c>
      <c r="E136" s="322">
        <f t="shared" si="37"/>
        <v>0</v>
      </c>
      <c r="F136" s="322">
        <f t="shared" si="37"/>
        <v>0</v>
      </c>
      <c r="G136" s="322">
        <f t="shared" si="37"/>
        <v>0</v>
      </c>
      <c r="H136" s="322">
        <f t="shared" si="37"/>
        <v>0</v>
      </c>
      <c r="I136" s="322">
        <f t="shared" si="37"/>
        <v>0</v>
      </c>
      <c r="J136" s="322">
        <f t="shared" si="37"/>
        <v>0</v>
      </c>
      <c r="K136" s="322">
        <f t="shared" si="37"/>
        <v>0</v>
      </c>
      <c r="L136" s="322">
        <f t="shared" si="37"/>
        <v>0</v>
      </c>
      <c r="M136" s="322">
        <f t="shared" si="37"/>
        <v>0</v>
      </c>
      <c r="N136" s="322">
        <f t="shared" si="37"/>
        <v>0</v>
      </c>
      <c r="O136" s="322">
        <f t="shared" si="37"/>
        <v>0</v>
      </c>
      <c r="P136" s="322">
        <f t="shared" si="37"/>
        <v>0</v>
      </c>
      <c r="Q136" s="322">
        <f t="shared" si="37"/>
        <v>0</v>
      </c>
      <c r="R136" s="322">
        <f t="shared" si="37"/>
        <v>0</v>
      </c>
      <c r="S136" s="322">
        <f t="shared" si="37"/>
        <v>0</v>
      </c>
      <c r="T136" s="322">
        <f t="shared" si="37"/>
        <v>0</v>
      </c>
      <c r="U136" s="322">
        <f t="shared" si="37"/>
        <v>0</v>
      </c>
      <c r="V136" s="322">
        <f t="shared" si="37"/>
        <v>0</v>
      </c>
      <c r="W136" s="322">
        <f t="shared" si="37"/>
        <v>0</v>
      </c>
      <c r="DA136" s="95"/>
    </row>
    <row r="137" spans="1:105" ht="12" customHeight="1" x14ac:dyDescent="0.25">
      <c r="A137" s="55" t="s">
        <v>92</v>
      </c>
      <c r="B137" s="275">
        <f>IF(B$6=0,0,B$6/PPA!B$10*1000)</f>
        <v>0</v>
      </c>
      <c r="C137" s="275">
        <f>IF(C$6=0,0,C$6/PPA!C$10*1000)</f>
        <v>0</v>
      </c>
      <c r="D137" s="275">
        <f>IF(D$6=0,0,D$6/PPA!D$10*1000)</f>
        <v>0</v>
      </c>
      <c r="E137" s="275">
        <f>IF(E$6=0,0,E$6/PPA!E$10*1000)</f>
        <v>0</v>
      </c>
      <c r="F137" s="275">
        <f>IF(F$6=0,0,F$6/PPA!F$10*1000)</f>
        <v>0</v>
      </c>
      <c r="G137" s="275">
        <f>IF(G$6=0,0,G$6/PPA!G$10*1000)</f>
        <v>0</v>
      </c>
      <c r="H137" s="275">
        <f>IF(H$6=0,0,H$6/PPA!H$10*1000)</f>
        <v>0</v>
      </c>
      <c r="I137" s="275">
        <f>IF(I$6=0,0,I$6/PPA!I$10*1000)</f>
        <v>0</v>
      </c>
      <c r="J137" s="275">
        <f>IF(J$6=0,0,J$6/PPA!J$10*1000)</f>
        <v>0</v>
      </c>
      <c r="K137" s="275">
        <f>IF(K$6=0,0,K$6/PPA!K$10*1000)</f>
        <v>0</v>
      </c>
      <c r="L137" s="275">
        <f>IF(L$6=0,0,L$6/PPA!L$10*1000)</f>
        <v>0</v>
      </c>
      <c r="M137" s="275">
        <f>IF(M$6=0,0,M$6/PPA!M$10*1000)</f>
        <v>0</v>
      </c>
      <c r="N137" s="275">
        <f>IF(N$6=0,0,N$6/PPA!N$10*1000)</f>
        <v>0</v>
      </c>
      <c r="O137" s="275">
        <f>IF(O$6=0,0,O$6/PPA!O$10*1000)</f>
        <v>0</v>
      </c>
      <c r="P137" s="275">
        <f>IF(P$6=0,0,P$6/PPA!P$10*1000)</f>
        <v>0</v>
      </c>
      <c r="Q137" s="275">
        <f>IF(Q$6=0,0,Q$6/PPA!Q$10*1000)</f>
        <v>0</v>
      </c>
      <c r="R137" s="275">
        <f>IF(R$6=0,0,R$6/PPA!R$10*1000)</f>
        <v>0</v>
      </c>
      <c r="S137" s="275">
        <f>IF(S$6=0,0,S$6/PPA!S$10*1000)</f>
        <v>0</v>
      </c>
      <c r="T137" s="275">
        <f>IF(T$6=0,0,T$6/PPA!T$10*1000)</f>
        <v>0</v>
      </c>
      <c r="U137" s="275">
        <f>IF(U$6=0,0,U$6/PPA!U$10*1000)</f>
        <v>0</v>
      </c>
      <c r="V137" s="275">
        <f>IF(V$6=0,0,V$6/PPA!V$10*1000)</f>
        <v>0</v>
      </c>
      <c r="W137" s="275">
        <f>IF(W$6=0,0,W$6/PPA!W$10*1000)</f>
        <v>0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0</v>
      </c>
      <c r="C138" s="276">
        <f>IF(C$7=0,0,C$7/PPA!C$10*1000)</f>
        <v>0</v>
      </c>
      <c r="D138" s="276">
        <f>IF(D$7=0,0,D$7/PPA!D$10*1000)</f>
        <v>0</v>
      </c>
      <c r="E138" s="276">
        <f>IF(E$7=0,0,E$7/PPA!E$10*1000)</f>
        <v>0</v>
      </c>
      <c r="F138" s="276">
        <f>IF(F$7=0,0,F$7/PPA!F$10*1000)</f>
        <v>0</v>
      </c>
      <c r="G138" s="276">
        <f>IF(G$7=0,0,G$7/PPA!G$10*1000)</f>
        <v>0</v>
      </c>
      <c r="H138" s="276">
        <f>IF(H$7=0,0,H$7/PPA!H$10*1000)</f>
        <v>0</v>
      </c>
      <c r="I138" s="276">
        <f>IF(I$7=0,0,I$7/PPA!I$10*1000)</f>
        <v>0</v>
      </c>
      <c r="J138" s="276">
        <f>IF(J$7=0,0,J$7/PPA!J$10*1000)</f>
        <v>0</v>
      </c>
      <c r="K138" s="276">
        <f>IF(K$7=0,0,K$7/PPA!K$10*1000)</f>
        <v>0</v>
      </c>
      <c r="L138" s="276">
        <f>IF(L$7=0,0,L$7/PPA!L$10*1000)</f>
        <v>0</v>
      </c>
      <c r="M138" s="276">
        <f>IF(M$7=0,0,M$7/PPA!M$10*1000)</f>
        <v>0</v>
      </c>
      <c r="N138" s="276">
        <f>IF(N$7=0,0,N$7/PPA!N$10*1000)</f>
        <v>0</v>
      </c>
      <c r="O138" s="276">
        <f>IF(O$7=0,0,O$7/PPA!O$10*1000)</f>
        <v>0</v>
      </c>
      <c r="P138" s="276">
        <f>IF(P$7=0,0,P$7/PPA!P$10*1000)</f>
        <v>0</v>
      </c>
      <c r="Q138" s="276">
        <f>IF(Q$7=0,0,Q$7/PPA!Q$10*1000)</f>
        <v>0</v>
      </c>
      <c r="R138" s="276">
        <f>IF(R$7=0,0,R$7/PPA!R$10*1000)</f>
        <v>0</v>
      </c>
      <c r="S138" s="276">
        <f>IF(S$7=0,0,S$7/PPA!S$10*1000)</f>
        <v>0</v>
      </c>
      <c r="T138" s="276">
        <f>IF(T$7=0,0,T$7/PPA!T$10*1000)</f>
        <v>0</v>
      </c>
      <c r="U138" s="276">
        <f>IF(U$7=0,0,U$7/PPA!U$10*1000)</f>
        <v>0</v>
      </c>
      <c r="V138" s="276">
        <f>IF(V$7=0,0,V$7/PPA!V$10*1000)</f>
        <v>0</v>
      </c>
      <c r="W138" s="276">
        <f>IF(W$7=0,0,W$7/PPA!W$10*1000)</f>
        <v>0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0</v>
      </c>
      <c r="C139" s="276">
        <f>IF(C$8=0,0,C$8/PPA!C$10*1000)</f>
        <v>0</v>
      </c>
      <c r="D139" s="276">
        <f>IF(D$8=0,0,D$8/PPA!D$10*1000)</f>
        <v>0</v>
      </c>
      <c r="E139" s="276">
        <f>IF(E$8=0,0,E$8/PPA!E$10*1000)</f>
        <v>0</v>
      </c>
      <c r="F139" s="276">
        <f>IF(F$8=0,0,F$8/PPA!F$10*1000)</f>
        <v>0</v>
      </c>
      <c r="G139" s="276">
        <f>IF(G$8=0,0,G$8/PPA!G$10*1000)</f>
        <v>0</v>
      </c>
      <c r="H139" s="276">
        <f>IF(H$8=0,0,H$8/PPA!H$10*1000)</f>
        <v>0</v>
      </c>
      <c r="I139" s="276">
        <f>IF(I$8=0,0,I$8/PPA!I$10*1000)</f>
        <v>0</v>
      </c>
      <c r="J139" s="276">
        <f>IF(J$8=0,0,J$8/PPA!J$10*1000)</f>
        <v>0</v>
      </c>
      <c r="K139" s="276">
        <f>IF(K$8=0,0,K$8/PPA!K$10*1000)</f>
        <v>0</v>
      </c>
      <c r="L139" s="276">
        <f>IF(L$8=0,0,L$8/PPA!L$10*1000)</f>
        <v>0</v>
      </c>
      <c r="M139" s="276">
        <f>IF(M$8=0,0,M$8/PPA!M$10*1000)</f>
        <v>0</v>
      </c>
      <c r="N139" s="276">
        <f>IF(N$8=0,0,N$8/PPA!N$10*1000)</f>
        <v>0</v>
      </c>
      <c r="O139" s="276">
        <f>IF(O$8=0,0,O$8/PPA!O$10*1000)</f>
        <v>0</v>
      </c>
      <c r="P139" s="276">
        <f>IF(P$8=0,0,P$8/PPA!P$10*1000)</f>
        <v>0</v>
      </c>
      <c r="Q139" s="276">
        <f>IF(Q$8=0,0,Q$8/PPA!Q$10*1000)</f>
        <v>0</v>
      </c>
      <c r="R139" s="276">
        <f>IF(R$8=0,0,R$8/PPA!R$10*1000)</f>
        <v>0</v>
      </c>
      <c r="S139" s="276">
        <f>IF(S$8=0,0,S$8/PPA!S$10*1000)</f>
        <v>0</v>
      </c>
      <c r="T139" s="276">
        <f>IF(T$8=0,0,T$8/PPA!T$10*1000)</f>
        <v>0</v>
      </c>
      <c r="U139" s="276">
        <f>IF(U$8=0,0,U$8/PPA!U$10*1000)</f>
        <v>0</v>
      </c>
      <c r="V139" s="276">
        <f>IF(V$8=0,0,V$8/PPA!V$10*1000)</f>
        <v>0</v>
      </c>
      <c r="W139" s="276">
        <f>IF(W$8=0,0,W$8/PPA!W$10*1000)</f>
        <v>0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0</v>
      </c>
      <c r="C140" s="276">
        <f>IF(C$9=0,0,C$9/PPA!C$10*1000)</f>
        <v>0</v>
      </c>
      <c r="D140" s="276">
        <f>IF(D$9=0,0,D$9/PPA!D$10*1000)</f>
        <v>0</v>
      </c>
      <c r="E140" s="276">
        <f>IF(E$9=0,0,E$9/PPA!E$10*1000)</f>
        <v>0</v>
      </c>
      <c r="F140" s="276">
        <f>IF(F$9=0,0,F$9/PPA!F$10*1000)</f>
        <v>0</v>
      </c>
      <c r="G140" s="276">
        <f>IF(G$9=0,0,G$9/PPA!G$10*1000)</f>
        <v>0</v>
      </c>
      <c r="H140" s="276">
        <f>IF(H$9=0,0,H$9/PPA!H$10*1000)</f>
        <v>0</v>
      </c>
      <c r="I140" s="276">
        <f>IF(I$9=0,0,I$9/PPA!I$10*1000)</f>
        <v>0</v>
      </c>
      <c r="J140" s="276">
        <f>IF(J$9=0,0,J$9/PPA!J$10*1000)</f>
        <v>0</v>
      </c>
      <c r="K140" s="276">
        <f>IF(K$9=0,0,K$9/PPA!K$10*1000)</f>
        <v>0</v>
      </c>
      <c r="L140" s="276">
        <f>IF(L$9=0,0,L$9/PPA!L$10*1000)</f>
        <v>0</v>
      </c>
      <c r="M140" s="276">
        <f>IF(M$9=0,0,M$9/PPA!M$10*1000)</f>
        <v>0</v>
      </c>
      <c r="N140" s="276">
        <f>IF(N$9=0,0,N$9/PPA!N$10*1000)</f>
        <v>0</v>
      </c>
      <c r="O140" s="276">
        <f>IF(O$9=0,0,O$9/PPA!O$10*1000)</f>
        <v>0</v>
      </c>
      <c r="P140" s="276">
        <f>IF(P$9=0,0,P$9/PPA!P$10*1000)</f>
        <v>0</v>
      </c>
      <c r="Q140" s="276">
        <f>IF(Q$9=0,0,Q$9/PPA!Q$10*1000)</f>
        <v>0</v>
      </c>
      <c r="R140" s="276">
        <f>IF(R$9=0,0,R$9/PPA!R$10*1000)</f>
        <v>0</v>
      </c>
      <c r="S140" s="276">
        <f>IF(S$9=0,0,S$9/PPA!S$10*1000)</f>
        <v>0</v>
      </c>
      <c r="T140" s="276">
        <f>IF(T$9=0,0,T$9/PPA!T$10*1000)</f>
        <v>0</v>
      </c>
      <c r="U140" s="276">
        <f>IF(U$9=0,0,U$9/PPA!U$10*1000)</f>
        <v>0</v>
      </c>
      <c r="V140" s="276">
        <f>IF(V$9=0,0,V$9/PPA!V$10*1000)</f>
        <v>0</v>
      </c>
      <c r="W140" s="276">
        <f>IF(W$9=0,0,W$9/PPA!W$10*1000)</f>
        <v>0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0</v>
      </c>
      <c r="C141" s="277">
        <f>IF(C$10=0,0,C$10/PPA!C$10*1000)</f>
        <v>0</v>
      </c>
      <c r="D141" s="277">
        <f>IF(D$10=0,0,D$10/PPA!D$10*1000)</f>
        <v>0</v>
      </c>
      <c r="E141" s="277">
        <f>IF(E$10=0,0,E$10/PPA!E$10*1000)</f>
        <v>0</v>
      </c>
      <c r="F141" s="277">
        <f>IF(F$10=0,0,F$10/PPA!F$10*1000)</f>
        <v>0</v>
      </c>
      <c r="G141" s="277">
        <f>IF(G$10=0,0,G$10/PPA!G$10*1000)</f>
        <v>0</v>
      </c>
      <c r="H141" s="277">
        <f>IF(H$10=0,0,H$10/PPA!H$10*1000)</f>
        <v>0</v>
      </c>
      <c r="I141" s="277">
        <f>IF(I$10=0,0,I$10/PPA!I$10*1000)</f>
        <v>0</v>
      </c>
      <c r="J141" s="277">
        <f>IF(J$10=0,0,J$10/PPA!J$10*1000)</f>
        <v>0</v>
      </c>
      <c r="K141" s="277">
        <f>IF(K$10=0,0,K$10/PPA!K$10*1000)</f>
        <v>0</v>
      </c>
      <c r="L141" s="277">
        <f>IF(L$10=0,0,L$10/PPA!L$10*1000)</f>
        <v>0</v>
      </c>
      <c r="M141" s="277">
        <f>IF(M$10=0,0,M$10/PPA!M$10*1000)</f>
        <v>0</v>
      </c>
      <c r="N141" s="277">
        <f>IF(N$10=0,0,N$10/PPA!N$10*1000)</f>
        <v>0</v>
      </c>
      <c r="O141" s="277">
        <f>IF(O$10=0,0,O$10/PPA!O$10*1000)</f>
        <v>0</v>
      </c>
      <c r="P141" s="277">
        <f>IF(P$10=0,0,P$10/PPA!P$10*1000)</f>
        <v>0</v>
      </c>
      <c r="Q141" s="277">
        <f>IF(Q$10=0,0,Q$10/PPA!Q$10*1000)</f>
        <v>0</v>
      </c>
      <c r="R141" s="277">
        <f>IF(R$10=0,0,R$10/PPA!R$10*1000)</f>
        <v>0</v>
      </c>
      <c r="S141" s="277">
        <f>IF(S$10=0,0,S$10/PPA!S$10*1000)</f>
        <v>0</v>
      </c>
      <c r="T141" s="277">
        <f>IF(T$10=0,0,T$10/PPA!T$10*1000)</f>
        <v>0</v>
      </c>
      <c r="U141" s="277">
        <f>IF(U$10=0,0,U$10/PPA!U$10*1000)</f>
        <v>0</v>
      </c>
      <c r="V141" s="277">
        <f>IF(V$10=0,0,V$10/PPA!V$10*1000)</f>
        <v>0</v>
      </c>
      <c r="W141" s="277">
        <f>IF(W$10=0,0,W$10/PPA!W$10*1000)</f>
        <v>0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0</v>
      </c>
      <c r="C142" s="278">
        <f>IF(C$16=0,0,C$16/PPA!C$10*1000)</f>
        <v>0</v>
      </c>
      <c r="D142" s="278">
        <f>IF(D$16=0,0,D$16/PPA!D$10*1000)</f>
        <v>0</v>
      </c>
      <c r="E142" s="278">
        <f>IF(E$16=0,0,E$16/PPA!E$10*1000)</f>
        <v>0</v>
      </c>
      <c r="F142" s="278">
        <f>IF(F$16=0,0,F$16/PPA!F$10*1000)</f>
        <v>0</v>
      </c>
      <c r="G142" s="278">
        <f>IF(G$16=0,0,G$16/PPA!G$10*1000)</f>
        <v>0</v>
      </c>
      <c r="H142" s="278">
        <f>IF(H$16=0,0,H$16/PPA!H$10*1000)</f>
        <v>0</v>
      </c>
      <c r="I142" s="278">
        <f>IF(I$16=0,0,I$16/PPA!I$10*1000)</f>
        <v>0</v>
      </c>
      <c r="J142" s="278">
        <f>IF(J$16=0,0,J$16/PPA!J$10*1000)</f>
        <v>0</v>
      </c>
      <c r="K142" s="278">
        <f>IF(K$16=0,0,K$16/PPA!K$10*1000)</f>
        <v>0</v>
      </c>
      <c r="L142" s="278">
        <f>IF(L$16=0,0,L$16/PPA!L$10*1000)</f>
        <v>0</v>
      </c>
      <c r="M142" s="278">
        <f>IF(M$16=0,0,M$16/PPA!M$10*1000)</f>
        <v>0</v>
      </c>
      <c r="N142" s="278">
        <f>IF(N$16=0,0,N$16/PPA!N$10*1000)</f>
        <v>0</v>
      </c>
      <c r="O142" s="278">
        <f>IF(O$16=0,0,O$16/PPA!O$10*1000)</f>
        <v>0</v>
      </c>
      <c r="P142" s="278">
        <f>IF(P$16=0,0,P$16/PPA!P$10*1000)</f>
        <v>0</v>
      </c>
      <c r="Q142" s="278">
        <f>IF(Q$16=0,0,Q$16/PPA!Q$10*1000)</f>
        <v>0</v>
      </c>
      <c r="R142" s="278">
        <f>IF(R$16=0,0,R$16/PPA!R$10*1000)</f>
        <v>0</v>
      </c>
      <c r="S142" s="278">
        <f>IF(S$16=0,0,S$16/PPA!S$10*1000)</f>
        <v>0</v>
      </c>
      <c r="T142" s="278">
        <f>IF(T$16=0,0,T$16/PPA!T$10*1000)</f>
        <v>0</v>
      </c>
      <c r="U142" s="278">
        <f>IF(U$16=0,0,U$16/PPA!U$10*1000)</f>
        <v>0</v>
      </c>
      <c r="V142" s="278">
        <f>IF(V$16=0,0,V$16/PPA!V$10*1000)</f>
        <v>0</v>
      </c>
      <c r="W142" s="278">
        <f>IF(W$16=0,0,W$16/PPA!W$10*1000)</f>
        <v>0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0</v>
      </c>
      <c r="C143" s="278">
        <f>IF(C$17=0,0,C$17/PPA!C$10*1000)</f>
        <v>0</v>
      </c>
      <c r="D143" s="278">
        <f>IF(D$17=0,0,D$17/PPA!D$10*1000)</f>
        <v>0</v>
      </c>
      <c r="E143" s="278">
        <f>IF(E$17=0,0,E$17/PPA!E$10*1000)</f>
        <v>0</v>
      </c>
      <c r="F143" s="278">
        <f>IF(F$17=0,0,F$17/PPA!F$10*1000)</f>
        <v>0</v>
      </c>
      <c r="G143" s="278">
        <f>IF(G$17=0,0,G$17/PPA!G$10*1000)</f>
        <v>0</v>
      </c>
      <c r="H143" s="278">
        <f>IF(H$17=0,0,H$17/PPA!H$10*1000)</f>
        <v>0</v>
      </c>
      <c r="I143" s="278">
        <f>IF(I$17=0,0,I$17/PPA!I$10*1000)</f>
        <v>0</v>
      </c>
      <c r="J143" s="278">
        <f>IF(J$17=0,0,J$17/PPA!J$10*1000)</f>
        <v>0</v>
      </c>
      <c r="K143" s="278">
        <f>IF(K$17=0,0,K$17/PPA!K$10*1000)</f>
        <v>0</v>
      </c>
      <c r="L143" s="278">
        <f>IF(L$17=0,0,L$17/PPA!L$10*1000)</f>
        <v>0</v>
      </c>
      <c r="M143" s="278">
        <f>IF(M$17=0,0,M$17/PPA!M$10*1000)</f>
        <v>0</v>
      </c>
      <c r="N143" s="278">
        <f>IF(N$17=0,0,N$17/PPA!N$10*1000)</f>
        <v>0</v>
      </c>
      <c r="O143" s="278">
        <f>IF(O$17=0,0,O$17/PPA!O$10*1000)</f>
        <v>0</v>
      </c>
      <c r="P143" s="278">
        <f>IF(P$17=0,0,P$17/PPA!P$10*1000)</f>
        <v>0</v>
      </c>
      <c r="Q143" s="278">
        <f>IF(Q$17=0,0,Q$17/PPA!Q$10*1000)</f>
        <v>0</v>
      </c>
      <c r="R143" s="278">
        <f>IF(R$17=0,0,R$17/PPA!R$10*1000)</f>
        <v>0</v>
      </c>
      <c r="S143" s="278">
        <f>IF(S$17=0,0,S$17/PPA!S$10*1000)</f>
        <v>0</v>
      </c>
      <c r="T143" s="278">
        <f>IF(T$17=0,0,T$17/PPA!T$10*1000)</f>
        <v>0</v>
      </c>
      <c r="U143" s="278">
        <f>IF(U$17=0,0,U$17/PPA!U$10*1000)</f>
        <v>0</v>
      </c>
      <c r="V143" s="278">
        <f>IF(V$17=0,0,V$17/PPA!V$10*1000)</f>
        <v>0</v>
      </c>
      <c r="W143" s="278">
        <f>IF(W$17=0,0,W$17/PPA!W$10*1000)</f>
        <v>0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0</v>
      </c>
      <c r="C144" s="279">
        <f>IF(C$30=0,0,C$30/PPA!C$10*1000)</f>
        <v>0</v>
      </c>
      <c r="D144" s="279">
        <f>IF(D$30=0,0,D$30/PPA!D$10*1000)</f>
        <v>0</v>
      </c>
      <c r="E144" s="279">
        <f>IF(E$30=0,0,E$30/PPA!E$10*1000)</f>
        <v>0</v>
      </c>
      <c r="F144" s="279">
        <f>IF(F$30=0,0,F$30/PPA!F$10*1000)</f>
        <v>0</v>
      </c>
      <c r="G144" s="279">
        <f>IF(G$30=0,0,G$30/PPA!G$10*1000)</f>
        <v>0</v>
      </c>
      <c r="H144" s="279">
        <f>IF(H$30=0,0,H$30/PPA!H$10*1000)</f>
        <v>0</v>
      </c>
      <c r="I144" s="279">
        <f>IF(I$30=0,0,I$30/PPA!I$10*1000)</f>
        <v>0</v>
      </c>
      <c r="J144" s="279">
        <f>IF(J$30=0,0,J$30/PPA!J$10*1000)</f>
        <v>0</v>
      </c>
      <c r="K144" s="279">
        <f>IF(K$30=0,0,K$30/PPA!K$10*1000)</f>
        <v>0</v>
      </c>
      <c r="L144" s="279">
        <f>IF(L$30=0,0,L$30/PPA!L$10*1000)</f>
        <v>0</v>
      </c>
      <c r="M144" s="279">
        <f>IF(M$30=0,0,M$30/PPA!M$10*1000)</f>
        <v>0</v>
      </c>
      <c r="N144" s="279">
        <f>IF(N$30=0,0,N$30/PPA!N$10*1000)</f>
        <v>0</v>
      </c>
      <c r="O144" s="279">
        <f>IF(O$30=0,0,O$30/PPA!O$10*1000)</f>
        <v>0</v>
      </c>
      <c r="P144" s="279">
        <f>IF(P$30=0,0,P$30/PPA!P$10*1000)</f>
        <v>0</v>
      </c>
      <c r="Q144" s="279">
        <f>IF(Q$30=0,0,Q$30/PPA!Q$10*1000)</f>
        <v>0</v>
      </c>
      <c r="R144" s="279">
        <f>IF(R$30=0,0,R$30/PPA!R$10*1000)</f>
        <v>0</v>
      </c>
      <c r="S144" s="279">
        <f>IF(S$30=0,0,S$30/PPA!S$10*1000)</f>
        <v>0</v>
      </c>
      <c r="T144" s="279">
        <f>IF(T$30=0,0,T$30/PPA!T$10*1000)</f>
        <v>0</v>
      </c>
      <c r="U144" s="279">
        <f>IF(U$30=0,0,U$30/PPA!U$10*1000)</f>
        <v>0</v>
      </c>
      <c r="V144" s="279">
        <f>IF(V$30=0,0,V$30/PPA!V$10*1000)</f>
        <v>0</v>
      </c>
      <c r="W144" s="279">
        <f>IF(W$30=0,0,W$30/PPA!W$10*1000)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0</v>
      </c>
      <c r="C146" s="322">
        <f t="shared" si="38"/>
        <v>0</v>
      </c>
      <c r="D146" s="322">
        <f t="shared" si="38"/>
        <v>0</v>
      </c>
      <c r="E146" s="322">
        <f t="shared" si="38"/>
        <v>0</v>
      </c>
      <c r="F146" s="322">
        <f t="shared" si="38"/>
        <v>0</v>
      </c>
      <c r="G146" s="322">
        <f t="shared" si="38"/>
        <v>0</v>
      </c>
      <c r="H146" s="322">
        <f t="shared" si="38"/>
        <v>0</v>
      </c>
      <c r="I146" s="322">
        <f t="shared" si="38"/>
        <v>0</v>
      </c>
      <c r="J146" s="322">
        <f t="shared" si="38"/>
        <v>0</v>
      </c>
      <c r="K146" s="322">
        <f t="shared" si="38"/>
        <v>0</v>
      </c>
      <c r="L146" s="322">
        <f t="shared" si="38"/>
        <v>0</v>
      </c>
      <c r="M146" s="322">
        <f t="shared" si="38"/>
        <v>0</v>
      </c>
      <c r="N146" s="322">
        <f t="shared" si="38"/>
        <v>0</v>
      </c>
      <c r="O146" s="322">
        <f t="shared" si="38"/>
        <v>0</v>
      </c>
      <c r="P146" s="322">
        <f t="shared" si="38"/>
        <v>0</v>
      </c>
      <c r="Q146" s="322">
        <f t="shared" si="38"/>
        <v>0</v>
      </c>
      <c r="R146" s="322">
        <f t="shared" si="38"/>
        <v>0</v>
      </c>
      <c r="S146" s="322">
        <f t="shared" si="38"/>
        <v>0</v>
      </c>
      <c r="T146" s="322">
        <f t="shared" si="38"/>
        <v>0</v>
      </c>
      <c r="U146" s="322">
        <f t="shared" si="38"/>
        <v>0</v>
      </c>
      <c r="V146" s="322">
        <f t="shared" si="38"/>
        <v>0</v>
      </c>
      <c r="W146" s="322">
        <f t="shared" si="38"/>
        <v>0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0</v>
      </c>
      <c r="C147" s="275">
        <f>IF(C$33=0,0,C$33/PPA!C$11*1000)</f>
        <v>0</v>
      </c>
      <c r="D147" s="275">
        <f>IF(D$33=0,0,D$33/PPA!D$11*1000)</f>
        <v>0</v>
      </c>
      <c r="E147" s="275">
        <f>IF(E$33=0,0,E$33/PPA!E$11*1000)</f>
        <v>0</v>
      </c>
      <c r="F147" s="275">
        <f>IF(F$33=0,0,F$33/PPA!F$11*1000)</f>
        <v>0</v>
      </c>
      <c r="G147" s="275">
        <f>IF(G$33=0,0,G$33/PPA!G$11*1000)</f>
        <v>0</v>
      </c>
      <c r="H147" s="275">
        <f>IF(H$33=0,0,H$33/PPA!H$11*1000)</f>
        <v>0</v>
      </c>
      <c r="I147" s="275">
        <f>IF(I$33=0,0,I$33/PPA!I$11*1000)</f>
        <v>0</v>
      </c>
      <c r="J147" s="275">
        <f>IF(J$33=0,0,J$33/PPA!J$11*1000)</f>
        <v>0</v>
      </c>
      <c r="K147" s="275">
        <f>IF(K$33=0,0,K$33/PPA!K$11*1000)</f>
        <v>0</v>
      </c>
      <c r="L147" s="275">
        <f>IF(L$33=0,0,L$33/PPA!L$11*1000)</f>
        <v>0</v>
      </c>
      <c r="M147" s="275">
        <f>IF(M$33=0,0,M$33/PPA!M$11*1000)</f>
        <v>0</v>
      </c>
      <c r="N147" s="275">
        <f>IF(N$33=0,0,N$33/PPA!N$11*1000)</f>
        <v>0</v>
      </c>
      <c r="O147" s="275">
        <f>IF(O$33=0,0,O$33/PPA!O$11*1000)</f>
        <v>0</v>
      </c>
      <c r="P147" s="275">
        <f>IF(P$33=0,0,P$33/PPA!P$11*1000)</f>
        <v>0</v>
      </c>
      <c r="Q147" s="275">
        <f>IF(Q$33=0,0,Q$33/PPA!Q$11*1000)</f>
        <v>0</v>
      </c>
      <c r="R147" s="275">
        <f>IF(R$33=0,0,R$33/PPA!R$11*1000)</f>
        <v>0</v>
      </c>
      <c r="S147" s="275">
        <f>IF(S$33=0,0,S$33/PPA!S$11*1000)</f>
        <v>0</v>
      </c>
      <c r="T147" s="275">
        <f>IF(T$33=0,0,T$33/PPA!T$11*1000)</f>
        <v>0</v>
      </c>
      <c r="U147" s="275">
        <f>IF(U$33=0,0,U$33/PPA!U$11*1000)</f>
        <v>0</v>
      </c>
      <c r="V147" s="275">
        <f>IF(V$33=0,0,V$33/PPA!V$11*1000)</f>
        <v>0</v>
      </c>
      <c r="W147" s="275">
        <f>IF(W$33=0,0,W$33/PPA!W$11*1000)</f>
        <v>0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0</v>
      </c>
      <c r="C148" s="276">
        <f>IF(C$34=0,0,C$34/PPA!C$11*1000)</f>
        <v>0</v>
      </c>
      <c r="D148" s="276">
        <f>IF(D$34=0,0,D$34/PPA!D$11*1000)</f>
        <v>0</v>
      </c>
      <c r="E148" s="276">
        <f>IF(E$34=0,0,E$34/PPA!E$11*1000)</f>
        <v>0</v>
      </c>
      <c r="F148" s="276">
        <f>IF(F$34=0,0,F$34/PPA!F$11*1000)</f>
        <v>0</v>
      </c>
      <c r="G148" s="276">
        <f>IF(G$34=0,0,G$34/PPA!G$11*1000)</f>
        <v>0</v>
      </c>
      <c r="H148" s="276">
        <f>IF(H$34=0,0,H$34/PPA!H$11*1000)</f>
        <v>0</v>
      </c>
      <c r="I148" s="276">
        <f>IF(I$34=0,0,I$34/PPA!I$11*1000)</f>
        <v>0</v>
      </c>
      <c r="J148" s="276">
        <f>IF(J$34=0,0,J$34/PPA!J$11*1000)</f>
        <v>0</v>
      </c>
      <c r="K148" s="276">
        <f>IF(K$34=0,0,K$34/PPA!K$11*1000)</f>
        <v>0</v>
      </c>
      <c r="L148" s="276">
        <f>IF(L$34=0,0,L$34/PPA!L$11*1000)</f>
        <v>0</v>
      </c>
      <c r="M148" s="276">
        <f>IF(M$34=0,0,M$34/PPA!M$11*1000)</f>
        <v>0</v>
      </c>
      <c r="N148" s="276">
        <f>IF(N$34=0,0,N$34/PPA!N$11*1000)</f>
        <v>0</v>
      </c>
      <c r="O148" s="276">
        <f>IF(O$34=0,0,O$34/PPA!O$11*1000)</f>
        <v>0</v>
      </c>
      <c r="P148" s="276">
        <f>IF(P$34=0,0,P$34/PPA!P$11*1000)</f>
        <v>0</v>
      </c>
      <c r="Q148" s="276">
        <f>IF(Q$34=0,0,Q$34/PPA!Q$11*1000)</f>
        <v>0</v>
      </c>
      <c r="R148" s="276">
        <f>IF(R$34=0,0,R$34/PPA!R$11*1000)</f>
        <v>0</v>
      </c>
      <c r="S148" s="276">
        <f>IF(S$34=0,0,S$34/PPA!S$11*1000)</f>
        <v>0</v>
      </c>
      <c r="T148" s="276">
        <f>IF(T$34=0,0,T$34/PPA!T$11*1000)</f>
        <v>0</v>
      </c>
      <c r="U148" s="276">
        <f>IF(U$34=0,0,U$34/PPA!U$11*1000)</f>
        <v>0</v>
      </c>
      <c r="V148" s="276">
        <f>IF(V$34=0,0,V$34/PPA!V$11*1000)</f>
        <v>0</v>
      </c>
      <c r="W148" s="276">
        <f>IF(W$34=0,0,W$34/PPA!W$11*1000)</f>
        <v>0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0</v>
      </c>
      <c r="C149" s="276">
        <f>IF(C$35=0,0,C$35/PPA!C$11*1000)</f>
        <v>0</v>
      </c>
      <c r="D149" s="276">
        <f>IF(D$35=0,0,D$35/PPA!D$11*1000)</f>
        <v>0</v>
      </c>
      <c r="E149" s="276">
        <f>IF(E$35=0,0,E$35/PPA!E$11*1000)</f>
        <v>0</v>
      </c>
      <c r="F149" s="276">
        <f>IF(F$35=0,0,F$35/PPA!F$11*1000)</f>
        <v>0</v>
      </c>
      <c r="G149" s="276">
        <f>IF(G$35=0,0,G$35/PPA!G$11*1000)</f>
        <v>0</v>
      </c>
      <c r="H149" s="276">
        <f>IF(H$35=0,0,H$35/PPA!H$11*1000)</f>
        <v>0</v>
      </c>
      <c r="I149" s="276">
        <f>IF(I$35=0,0,I$35/PPA!I$11*1000)</f>
        <v>0</v>
      </c>
      <c r="J149" s="276">
        <f>IF(J$35=0,0,J$35/PPA!J$11*1000)</f>
        <v>0</v>
      </c>
      <c r="K149" s="276">
        <f>IF(K$35=0,0,K$35/PPA!K$11*1000)</f>
        <v>0</v>
      </c>
      <c r="L149" s="276">
        <f>IF(L$35=0,0,L$35/PPA!L$11*1000)</f>
        <v>0</v>
      </c>
      <c r="M149" s="276">
        <f>IF(M$35=0,0,M$35/PPA!M$11*1000)</f>
        <v>0</v>
      </c>
      <c r="N149" s="276">
        <f>IF(N$35=0,0,N$35/PPA!N$11*1000)</f>
        <v>0</v>
      </c>
      <c r="O149" s="276">
        <f>IF(O$35=0,0,O$35/PPA!O$11*1000)</f>
        <v>0</v>
      </c>
      <c r="P149" s="276">
        <f>IF(P$35=0,0,P$35/PPA!P$11*1000)</f>
        <v>0</v>
      </c>
      <c r="Q149" s="276">
        <f>IF(Q$35=0,0,Q$35/PPA!Q$11*1000)</f>
        <v>0</v>
      </c>
      <c r="R149" s="276">
        <f>IF(R$35=0,0,R$35/PPA!R$11*1000)</f>
        <v>0</v>
      </c>
      <c r="S149" s="276">
        <f>IF(S$35=0,0,S$35/PPA!S$11*1000)</f>
        <v>0</v>
      </c>
      <c r="T149" s="276">
        <f>IF(T$35=0,0,T$35/PPA!T$11*1000)</f>
        <v>0</v>
      </c>
      <c r="U149" s="276">
        <f>IF(U$35=0,0,U$35/PPA!U$11*1000)</f>
        <v>0</v>
      </c>
      <c r="V149" s="276">
        <f>IF(V$35=0,0,V$35/PPA!V$11*1000)</f>
        <v>0</v>
      </c>
      <c r="W149" s="276">
        <f>IF(W$35=0,0,W$35/PPA!W$11*1000)</f>
        <v>0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0</v>
      </c>
      <c r="C150" s="276">
        <f>IF(C$36=0,0,C$36/PPA!C$11*1000)</f>
        <v>0</v>
      </c>
      <c r="D150" s="276">
        <f>IF(D$36=0,0,D$36/PPA!D$11*1000)</f>
        <v>0</v>
      </c>
      <c r="E150" s="276">
        <f>IF(E$36=0,0,E$36/PPA!E$11*1000)</f>
        <v>0</v>
      </c>
      <c r="F150" s="276">
        <f>IF(F$36=0,0,F$36/PPA!F$11*1000)</f>
        <v>0</v>
      </c>
      <c r="G150" s="276">
        <f>IF(G$36=0,0,G$36/PPA!G$11*1000)</f>
        <v>0</v>
      </c>
      <c r="H150" s="276">
        <f>IF(H$36=0,0,H$36/PPA!H$11*1000)</f>
        <v>0</v>
      </c>
      <c r="I150" s="276">
        <f>IF(I$36=0,0,I$36/PPA!I$11*1000)</f>
        <v>0</v>
      </c>
      <c r="J150" s="276">
        <f>IF(J$36=0,0,J$36/PPA!J$11*1000)</f>
        <v>0</v>
      </c>
      <c r="K150" s="276">
        <f>IF(K$36=0,0,K$36/PPA!K$11*1000)</f>
        <v>0</v>
      </c>
      <c r="L150" s="276">
        <f>IF(L$36=0,0,L$36/PPA!L$11*1000)</f>
        <v>0</v>
      </c>
      <c r="M150" s="276">
        <f>IF(M$36=0,0,M$36/PPA!M$11*1000)</f>
        <v>0</v>
      </c>
      <c r="N150" s="276">
        <f>IF(N$36=0,0,N$36/PPA!N$11*1000)</f>
        <v>0</v>
      </c>
      <c r="O150" s="276">
        <f>IF(O$36=0,0,O$36/PPA!O$11*1000)</f>
        <v>0</v>
      </c>
      <c r="P150" s="276">
        <f>IF(P$36=0,0,P$36/PPA!P$11*1000)</f>
        <v>0</v>
      </c>
      <c r="Q150" s="276">
        <f>IF(Q$36=0,0,Q$36/PPA!Q$11*1000)</f>
        <v>0</v>
      </c>
      <c r="R150" s="276">
        <f>IF(R$36=0,0,R$36/PPA!R$11*1000)</f>
        <v>0</v>
      </c>
      <c r="S150" s="276">
        <f>IF(S$36=0,0,S$36/PPA!S$11*1000)</f>
        <v>0</v>
      </c>
      <c r="T150" s="276">
        <f>IF(T$36=0,0,T$36/PPA!T$11*1000)</f>
        <v>0</v>
      </c>
      <c r="U150" s="276">
        <f>IF(U$36=0,0,U$36/PPA!U$11*1000)</f>
        <v>0</v>
      </c>
      <c r="V150" s="276">
        <f>IF(V$36=0,0,V$36/PPA!V$11*1000)</f>
        <v>0</v>
      </c>
      <c r="W150" s="276">
        <f>IF(W$36=0,0,W$36/PPA!W$11*1000)</f>
        <v>0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0</v>
      </c>
      <c r="C151" s="277">
        <f>IF(C$37=0,0,C$37/PPA!C$11*1000)</f>
        <v>0</v>
      </c>
      <c r="D151" s="277">
        <f>IF(D$37=0,0,D$37/PPA!D$11*1000)</f>
        <v>0</v>
      </c>
      <c r="E151" s="277">
        <f>IF(E$37=0,0,E$37/PPA!E$11*1000)</f>
        <v>0</v>
      </c>
      <c r="F151" s="277">
        <f>IF(F$37=0,0,F$37/PPA!F$11*1000)</f>
        <v>0</v>
      </c>
      <c r="G151" s="277">
        <f>IF(G$37=0,0,G$37/PPA!G$11*1000)</f>
        <v>0</v>
      </c>
      <c r="H151" s="277">
        <f>IF(H$37=0,0,H$37/PPA!H$11*1000)</f>
        <v>0</v>
      </c>
      <c r="I151" s="277">
        <f>IF(I$37=0,0,I$37/PPA!I$11*1000)</f>
        <v>0</v>
      </c>
      <c r="J151" s="277">
        <f>IF(J$37=0,0,J$37/PPA!J$11*1000)</f>
        <v>0</v>
      </c>
      <c r="K151" s="277">
        <f>IF(K$37=0,0,K$37/PPA!K$11*1000)</f>
        <v>0</v>
      </c>
      <c r="L151" s="277">
        <f>IF(L$37=0,0,L$37/PPA!L$11*1000)</f>
        <v>0</v>
      </c>
      <c r="M151" s="277">
        <f>IF(M$37=0,0,M$37/PPA!M$11*1000)</f>
        <v>0</v>
      </c>
      <c r="N151" s="277">
        <f>IF(N$37=0,0,N$37/PPA!N$11*1000)</f>
        <v>0</v>
      </c>
      <c r="O151" s="277">
        <f>IF(O$37=0,0,O$37/PPA!O$11*1000)</f>
        <v>0</v>
      </c>
      <c r="P151" s="277">
        <f>IF(P$37=0,0,P$37/PPA!P$11*1000)</f>
        <v>0</v>
      </c>
      <c r="Q151" s="277">
        <f>IF(Q$37=0,0,Q$37/PPA!Q$11*1000)</f>
        <v>0</v>
      </c>
      <c r="R151" s="277">
        <f>IF(R$37=0,0,R$37/PPA!R$11*1000)</f>
        <v>0</v>
      </c>
      <c r="S151" s="277">
        <f>IF(S$37=0,0,S$37/PPA!S$11*1000)</f>
        <v>0</v>
      </c>
      <c r="T151" s="277">
        <f>IF(T$37=0,0,T$37/PPA!T$11*1000)</f>
        <v>0</v>
      </c>
      <c r="U151" s="277">
        <f>IF(U$37=0,0,U$37/PPA!U$11*1000)</f>
        <v>0</v>
      </c>
      <c r="V151" s="277">
        <f>IF(V$37=0,0,V$37/PPA!V$11*1000)</f>
        <v>0</v>
      </c>
      <c r="W151" s="277">
        <f>IF(W$37=0,0,W$37/PPA!W$11*1000)</f>
        <v>0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0</v>
      </c>
      <c r="C152" s="278">
        <f>IF(C$43=0,0,C$43/PPA!C$11*1000)</f>
        <v>0</v>
      </c>
      <c r="D152" s="278">
        <f>IF(D$43=0,0,D$43/PPA!D$11*1000)</f>
        <v>0</v>
      </c>
      <c r="E152" s="278">
        <f>IF(E$43=0,0,E$43/PPA!E$11*1000)</f>
        <v>0</v>
      </c>
      <c r="F152" s="278">
        <f>IF(F$43=0,0,F$43/PPA!F$11*1000)</f>
        <v>0</v>
      </c>
      <c r="G152" s="278">
        <f>IF(G$43=0,0,G$43/PPA!G$11*1000)</f>
        <v>0</v>
      </c>
      <c r="H152" s="278">
        <f>IF(H$43=0,0,H$43/PPA!H$11*1000)</f>
        <v>0</v>
      </c>
      <c r="I152" s="278">
        <f>IF(I$43=0,0,I$43/PPA!I$11*1000)</f>
        <v>0</v>
      </c>
      <c r="J152" s="278">
        <f>IF(J$43=0,0,J$43/PPA!J$11*1000)</f>
        <v>0</v>
      </c>
      <c r="K152" s="278">
        <f>IF(K$43=0,0,K$43/PPA!K$11*1000)</f>
        <v>0</v>
      </c>
      <c r="L152" s="278">
        <f>IF(L$43=0,0,L$43/PPA!L$11*1000)</f>
        <v>0</v>
      </c>
      <c r="M152" s="278">
        <f>IF(M$43=0,0,M$43/PPA!M$11*1000)</f>
        <v>0</v>
      </c>
      <c r="N152" s="278">
        <f>IF(N$43=0,0,N$43/PPA!N$11*1000)</f>
        <v>0</v>
      </c>
      <c r="O152" s="278">
        <f>IF(O$43=0,0,O$43/PPA!O$11*1000)</f>
        <v>0</v>
      </c>
      <c r="P152" s="278">
        <f>IF(P$43=0,0,P$43/PPA!P$11*1000)</f>
        <v>0</v>
      </c>
      <c r="Q152" s="278">
        <f>IF(Q$43=0,0,Q$43/PPA!Q$11*1000)</f>
        <v>0</v>
      </c>
      <c r="R152" s="278">
        <f>IF(R$43=0,0,R$43/PPA!R$11*1000)</f>
        <v>0</v>
      </c>
      <c r="S152" s="278">
        <f>IF(S$43=0,0,S$43/PPA!S$11*1000)</f>
        <v>0</v>
      </c>
      <c r="T152" s="278">
        <f>IF(T$43=0,0,T$43/PPA!T$11*1000)</f>
        <v>0</v>
      </c>
      <c r="U152" s="278">
        <f>IF(U$43=0,0,U$43/PPA!U$11*1000)</f>
        <v>0</v>
      </c>
      <c r="V152" s="278">
        <f>IF(V$43=0,0,V$43/PPA!V$11*1000)</f>
        <v>0</v>
      </c>
      <c r="W152" s="278">
        <f>IF(W$43=0,0,W$43/PPA!W$11*1000)</f>
        <v>0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0</v>
      </c>
      <c r="C153" s="278">
        <f>IF(C$56=0,0,C$56/PPA!C$11*1000)</f>
        <v>0</v>
      </c>
      <c r="D153" s="278">
        <f>IF(D$56=0,0,D$56/PPA!D$11*1000)</f>
        <v>0</v>
      </c>
      <c r="E153" s="278">
        <f>IF(E$56=0,0,E$56/PPA!E$11*1000)</f>
        <v>0</v>
      </c>
      <c r="F153" s="278">
        <f>IF(F$56=0,0,F$56/PPA!F$11*1000)</f>
        <v>0</v>
      </c>
      <c r="G153" s="278">
        <f>IF(G$56=0,0,G$56/PPA!G$11*1000)</f>
        <v>0</v>
      </c>
      <c r="H153" s="278">
        <f>IF(H$56=0,0,H$56/PPA!H$11*1000)</f>
        <v>0</v>
      </c>
      <c r="I153" s="278">
        <f>IF(I$56=0,0,I$56/PPA!I$11*1000)</f>
        <v>0</v>
      </c>
      <c r="J153" s="278">
        <f>IF(J$56=0,0,J$56/PPA!J$11*1000)</f>
        <v>0</v>
      </c>
      <c r="K153" s="278">
        <f>IF(K$56=0,0,K$56/PPA!K$11*1000)</f>
        <v>0</v>
      </c>
      <c r="L153" s="278">
        <f>IF(L$56=0,0,L$56/PPA!L$11*1000)</f>
        <v>0</v>
      </c>
      <c r="M153" s="278">
        <f>IF(M$56=0,0,M$56/PPA!M$11*1000)</f>
        <v>0</v>
      </c>
      <c r="N153" s="278">
        <f>IF(N$56=0,0,N$56/PPA!N$11*1000)</f>
        <v>0</v>
      </c>
      <c r="O153" s="278">
        <f>IF(O$56=0,0,O$56/PPA!O$11*1000)</f>
        <v>0</v>
      </c>
      <c r="P153" s="278">
        <f>IF(P$56=0,0,P$56/PPA!P$11*1000)</f>
        <v>0</v>
      </c>
      <c r="Q153" s="278">
        <f>IF(Q$56=0,0,Q$56/PPA!Q$11*1000)</f>
        <v>0</v>
      </c>
      <c r="R153" s="278">
        <f>IF(R$56=0,0,R$56/PPA!R$11*1000)</f>
        <v>0</v>
      </c>
      <c r="S153" s="278">
        <f>IF(S$56=0,0,S$56/PPA!S$11*1000)</f>
        <v>0</v>
      </c>
      <c r="T153" s="278">
        <f>IF(T$56=0,0,T$56/PPA!T$11*1000)</f>
        <v>0</v>
      </c>
      <c r="U153" s="278">
        <f>IF(U$56=0,0,U$56/PPA!U$11*1000)</f>
        <v>0</v>
      </c>
      <c r="V153" s="278">
        <f>IF(V$56=0,0,V$56/PPA!V$11*1000)</f>
        <v>0</v>
      </c>
      <c r="W153" s="278">
        <f>IF(W$56=0,0,W$56/PPA!W$11*1000)</f>
        <v>0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0</v>
      </c>
      <c r="C154" s="279">
        <f>IF(C$69=0,0,C$69/PPA!C$11*1000)</f>
        <v>0</v>
      </c>
      <c r="D154" s="279">
        <f>IF(D$69=0,0,D$69/PPA!D$11*1000)</f>
        <v>0</v>
      </c>
      <c r="E154" s="279">
        <f>IF(E$69=0,0,E$69/PPA!E$11*1000)</f>
        <v>0</v>
      </c>
      <c r="F154" s="279">
        <f>IF(F$69=0,0,F$69/PPA!F$11*1000)</f>
        <v>0</v>
      </c>
      <c r="G154" s="279">
        <f>IF(G$69=0,0,G$69/PPA!G$11*1000)</f>
        <v>0</v>
      </c>
      <c r="H154" s="279">
        <f>IF(H$69=0,0,H$69/PPA!H$11*1000)</f>
        <v>0</v>
      </c>
      <c r="I154" s="279">
        <f>IF(I$69=0,0,I$69/PPA!I$11*1000)</f>
        <v>0</v>
      </c>
      <c r="J154" s="279">
        <f>IF(J$69=0,0,J$69/PPA!J$11*1000)</f>
        <v>0</v>
      </c>
      <c r="K154" s="279">
        <f>IF(K$69=0,0,K$69/PPA!K$11*1000)</f>
        <v>0</v>
      </c>
      <c r="L154" s="279">
        <f>IF(L$69=0,0,L$69/PPA!L$11*1000)</f>
        <v>0</v>
      </c>
      <c r="M154" s="279">
        <f>IF(M$69=0,0,M$69/PPA!M$11*1000)</f>
        <v>0</v>
      </c>
      <c r="N154" s="279">
        <f>IF(N$69=0,0,N$69/PPA!N$11*1000)</f>
        <v>0</v>
      </c>
      <c r="O154" s="279">
        <f>IF(O$69=0,0,O$69/PPA!O$11*1000)</f>
        <v>0</v>
      </c>
      <c r="P154" s="279">
        <f>IF(P$69=0,0,P$69/PPA!P$11*1000)</f>
        <v>0</v>
      </c>
      <c r="Q154" s="279">
        <f>IF(Q$69=0,0,Q$69/PPA!Q$11*1000)</f>
        <v>0</v>
      </c>
      <c r="R154" s="279">
        <f>IF(R$69=0,0,R$69/PPA!R$11*1000)</f>
        <v>0</v>
      </c>
      <c r="S154" s="279">
        <f>IF(S$69=0,0,S$69/PPA!S$11*1000)</f>
        <v>0</v>
      </c>
      <c r="T154" s="279">
        <f>IF(T$69=0,0,T$69/PPA!T$11*1000)</f>
        <v>0</v>
      </c>
      <c r="U154" s="279">
        <f>IF(U$69=0,0,U$69/PPA!U$11*1000)</f>
        <v>0</v>
      </c>
      <c r="V154" s="279">
        <f>IF(V$69=0,0,V$69/PPA!V$11*1000)</f>
        <v>0</v>
      </c>
      <c r="W154" s="279">
        <f>IF(W$69=0,0,W$69/PPA!W$11*1000)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172.21023705909994</v>
      </c>
      <c r="C156" s="322">
        <f t="shared" si="39"/>
        <v>169.9934639736876</v>
      </c>
      <c r="D156" s="322">
        <f t="shared" si="39"/>
        <v>166.6570316785278</v>
      </c>
      <c r="E156" s="322">
        <f t="shared" si="39"/>
        <v>170.09955726910553</v>
      </c>
      <c r="F156" s="322">
        <f t="shared" si="39"/>
        <v>162.64769570438051</v>
      </c>
      <c r="G156" s="322">
        <f t="shared" si="39"/>
        <v>158.09839533248419</v>
      </c>
      <c r="H156" s="322">
        <f t="shared" si="39"/>
        <v>159.22430931858071</v>
      </c>
      <c r="I156" s="322">
        <f t="shared" si="39"/>
        <v>161.29234572171919</v>
      </c>
      <c r="J156" s="322">
        <f t="shared" si="39"/>
        <v>168.51637660710685</v>
      </c>
      <c r="K156" s="322">
        <f t="shared" si="39"/>
        <v>166.55530134391665</v>
      </c>
      <c r="L156" s="322">
        <f t="shared" si="39"/>
        <v>167.74888633368082</v>
      </c>
      <c r="M156" s="322">
        <f t="shared" si="39"/>
        <v>164.60669487777909</v>
      </c>
      <c r="N156" s="322">
        <f t="shared" si="39"/>
        <v>206.0095223361887</v>
      </c>
      <c r="O156" s="322">
        <f t="shared" si="39"/>
        <v>196.01089395888695</v>
      </c>
      <c r="P156" s="322">
        <f t="shared" si="39"/>
        <v>195.05929510329173</v>
      </c>
      <c r="Q156" s="322">
        <f t="shared" si="39"/>
        <v>205.31608658267606</v>
      </c>
      <c r="R156" s="322">
        <f t="shared" si="39"/>
        <v>180.09220279150719</v>
      </c>
      <c r="S156" s="322">
        <f t="shared" si="39"/>
        <v>179.09841934743531</v>
      </c>
      <c r="T156" s="322">
        <f t="shared" si="39"/>
        <v>177.26892427987957</v>
      </c>
      <c r="U156" s="322">
        <f t="shared" si="39"/>
        <v>168.08443333665204</v>
      </c>
      <c r="V156" s="322">
        <f t="shared" si="39"/>
        <v>179.69527306878541</v>
      </c>
      <c r="W156" s="322">
        <f t="shared" si="39"/>
        <v>164.8255525833699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6.3540693514225719</v>
      </c>
      <c r="C157" s="332">
        <f>IF(C$84=0,0,C$84/PPA!C$12*1000)</f>
        <v>6.2722767114400657</v>
      </c>
      <c r="D157" s="332">
        <f>IF(D$84=0,0,D$84/PPA!D$12*1000)</f>
        <v>6.1491718220222777</v>
      </c>
      <c r="E157" s="332">
        <f>IF(E$84=0,0,E$84/PPA!E$12*1000)</f>
        <v>6.2761912531555808</v>
      </c>
      <c r="F157" s="332">
        <f>IF(F$84=0,0,F$84/PPA!F$12*1000)</f>
        <v>6.001238695235263</v>
      </c>
      <c r="G157" s="332">
        <f>IF(G$84=0,0,G$84/PPA!G$12*1000)</f>
        <v>5.8333824135348822</v>
      </c>
      <c r="H157" s="332">
        <f>IF(H$84=0,0,H$84/PPA!H$12*1000)</f>
        <v>5.8749254464786151</v>
      </c>
      <c r="I157" s="332">
        <f>IF(I$84=0,0,I$84/PPA!I$12*1000)</f>
        <v>5.9512301247092054</v>
      </c>
      <c r="J157" s="332">
        <f>IF(J$84=0,0,J$84/PPA!J$12*1000)</f>
        <v>6.2177763767001304</v>
      </c>
      <c r="K157" s="332">
        <f>IF(K$84=0,0,K$84/PPA!K$12*1000)</f>
        <v>6.1454182611869781</v>
      </c>
      <c r="L157" s="332">
        <f>IF(L$84=0,0,L$84/PPA!L$12*1000)</f>
        <v>6.1894581622480063</v>
      </c>
      <c r="M157" s="332">
        <f>IF(M$84=0,0,M$84/PPA!M$12*1000)</f>
        <v>6.0735202089229903</v>
      </c>
      <c r="N157" s="332">
        <f>IF(N$84=0,0,N$84/PPA!N$12*1000)</f>
        <v>7.6011671218381256</v>
      </c>
      <c r="O157" s="332">
        <f>IF(O$84=0,0,O$84/PPA!O$12*1000)</f>
        <v>7.2322460912801487</v>
      </c>
      <c r="P157" s="332">
        <f>IF(P$84=0,0,P$84/PPA!P$12*1000)</f>
        <v>7.1971347922862838</v>
      </c>
      <c r="Q157" s="332">
        <f>IF(Q$84=0,0,Q$84/PPA!Q$12*1000)</f>
        <v>7.57558130914882</v>
      </c>
      <c r="R157" s="332">
        <f>IF(R$84=0,0,R$84/PPA!R$12*1000)</f>
        <v>6.6448915333353948</v>
      </c>
      <c r="S157" s="332">
        <f>IF(S$84=0,0,S$84/PPA!S$12*1000)</f>
        <v>6.6082237426641486</v>
      </c>
      <c r="T157" s="332">
        <f>IF(T$84=0,0,T$84/PPA!T$12*1000)</f>
        <v>6.5407205632024938</v>
      </c>
      <c r="U157" s="332">
        <f>IF(U$84=0,0,U$84/PPA!U$12*1000)</f>
        <v>6.2018388950310923</v>
      </c>
      <c r="V157" s="332">
        <f>IF(V$84=0,0,V$84/PPA!V$12*1000)</f>
        <v>6.6302459522776918</v>
      </c>
      <c r="W157" s="332">
        <f>IF(W$84=0,0,W$84/PPA!W$12*1000)</f>
        <v>6.081595437568895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2.8017446691204824</v>
      </c>
      <c r="C158" s="333">
        <f>IF(C$85=0,0,C$85/PPA!C$12*1000)</f>
        <v>2.7656792627847833</v>
      </c>
      <c r="D158" s="333">
        <f>IF(D$85=0,0,D$85/PPA!D$12*1000)</f>
        <v>2.7113977545743424</v>
      </c>
      <c r="E158" s="333">
        <f>IF(E$85=0,0,E$85/PPA!E$12*1000)</f>
        <v>2.7674053293063952</v>
      </c>
      <c r="F158" s="333">
        <f>IF(F$85=0,0,F$85/PPA!F$12*1000)</f>
        <v>2.6461685563332105</v>
      </c>
      <c r="G158" s="333">
        <f>IF(G$85=0,0,G$85/PPA!G$12*1000)</f>
        <v>2.5721545007064588</v>
      </c>
      <c r="H158" s="333">
        <f>IF(H$85=0,0,H$85/PPA!H$12*1000)</f>
        <v>2.5904723635832836</v>
      </c>
      <c r="I158" s="333">
        <f>IF(I$85=0,0,I$85/PPA!I$12*1000)</f>
        <v>2.6241179241898336</v>
      </c>
      <c r="J158" s="333">
        <f>IF(J$85=0,0,J$85/PPA!J$12*1000)</f>
        <v>2.7416480453274685</v>
      </c>
      <c r="K158" s="333">
        <f>IF(K$85=0,0,K$85/PPA!K$12*1000)</f>
        <v>2.7097426704890286</v>
      </c>
      <c r="L158" s="333">
        <f>IF(L$85=0,0,L$85/PPA!L$12*1000)</f>
        <v>2.729161495056736</v>
      </c>
      <c r="M158" s="333">
        <f>IF(M$85=0,0,M$85/PPA!M$12*1000)</f>
        <v>2.678040154587833</v>
      </c>
      <c r="N158" s="333">
        <f>IF(N$85=0,0,N$85/PPA!N$12*1000)</f>
        <v>3.3516362955553687</v>
      </c>
      <c r="O158" s="333">
        <f>IF(O$85=0,0,O$85/PPA!O$12*1000)</f>
        <v>3.1889653403727922</v>
      </c>
      <c r="P158" s="333">
        <f>IF(P$85=0,0,P$85/PPA!P$12*1000)</f>
        <v>3.173483467364917</v>
      </c>
      <c r="Q158" s="333">
        <f>IF(Q$85=0,0,Q$85/PPA!Q$12*1000)</f>
        <v>3.34035456248909</v>
      </c>
      <c r="R158" s="333">
        <f>IF(R$85=0,0,R$85/PPA!R$12*1000)</f>
        <v>2.9299789474658744</v>
      </c>
      <c r="S158" s="333">
        <f>IF(S$85=0,0,S$85/PPA!S$12*1000)</f>
        <v>2.9138107595913438</v>
      </c>
      <c r="T158" s="333">
        <f>IF(T$85=0,0,T$85/PPA!T$12*1000)</f>
        <v>2.8840461059897864</v>
      </c>
      <c r="U158" s="333">
        <f>IF(U$85=0,0,U$85/PPA!U$12*1000)</f>
        <v>2.7346206189907623</v>
      </c>
      <c r="V158" s="333">
        <f>IF(V$85=0,0,V$85/PPA!V$12*1000)</f>
        <v>2.9235211679886319</v>
      </c>
      <c r="W158" s="333">
        <f>IF(W$85=0,0,W$85/PPA!W$12*1000)</f>
        <v>2.6816008221788334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21.732124619686797</v>
      </c>
      <c r="C159" s="333">
        <f>IF(C$86=0,0,C$86/PPA!C$12*1000)</f>
        <v>21.452378248225632</v>
      </c>
      <c r="D159" s="333">
        <f>IF(D$86=0,0,D$86/PPA!D$12*1000)</f>
        <v>21.031336133297952</v>
      </c>
      <c r="E159" s="333">
        <f>IF(E$86=0,0,E$86/PPA!E$12*1000)</f>
        <v>21.465766724757067</v>
      </c>
      <c r="F159" s="333">
        <f>IF(F$86=0,0,F$86/PPA!F$12*1000)</f>
        <v>20.52537672855907</v>
      </c>
      <c r="G159" s="333">
        <f>IF(G$86=0,0,G$86/PPA!G$12*1000)</f>
        <v>19.951276348100802</v>
      </c>
      <c r="H159" s="333">
        <f>IF(H$86=0,0,H$86/PPA!H$12*1000)</f>
        <v>20.093361415021086</v>
      </c>
      <c r="I159" s="333">
        <f>IF(I$86=0,0,I$86/PPA!I$12*1000)</f>
        <v>20.354337914435753</v>
      </c>
      <c r="J159" s="333">
        <f>IF(J$86=0,0,J$86/PPA!J$12*1000)</f>
        <v>21.265976746939273</v>
      </c>
      <c r="K159" s="333">
        <f>IF(K$86=0,0,K$86/PPA!K$12*1000)</f>
        <v>21.018498241967418</v>
      </c>
      <c r="L159" s="333">
        <f>IF(L$86=0,0,L$86/PPA!L$12*1000)</f>
        <v>21.169123072318477</v>
      </c>
      <c r="M159" s="333">
        <f>IF(M$86=0,0,M$86/PPA!M$12*1000)</f>
        <v>20.772593240731648</v>
      </c>
      <c r="N159" s="333">
        <f>IF(N$86=0,0,N$86/PPA!N$12*1000)</f>
        <v>25.997435975398808</v>
      </c>
      <c r="O159" s="333">
        <f>IF(O$86=0,0,O$86/PPA!O$12*1000)</f>
        <v>24.735655946335335</v>
      </c>
      <c r="P159" s="333">
        <f>IF(P$86=0,0,P$86/PPA!P$12*1000)</f>
        <v>24.615568631719714</v>
      </c>
      <c r="Q159" s="333">
        <f>IF(Q$86=0,0,Q$86/PPA!Q$12*1000)</f>
        <v>25.909927634033991</v>
      </c>
      <c r="R159" s="333">
        <f>IF(R$86=0,0,R$86/PPA!R$12*1000)</f>
        <v>22.726791745578907</v>
      </c>
      <c r="S159" s="333">
        <f>IF(S$86=0,0,S$86/PPA!S$12*1000)</f>
        <v>22.601380933652912</v>
      </c>
      <c r="T159" s="333">
        <f>IF(T$86=0,0,T$86/PPA!T$12*1000)</f>
        <v>22.370507232540817</v>
      </c>
      <c r="U159" s="333">
        <f>IF(U$86=0,0,U$86/PPA!U$12*1000)</f>
        <v>21.21146753109668</v>
      </c>
      <c r="V159" s="333">
        <f>IF(V$86=0,0,V$86/PPA!V$12*1000)</f>
        <v>22.676701075321681</v>
      </c>
      <c r="W159" s="333">
        <f>IF(W$86=0,0,W$86/PPA!W$12*1000)</f>
        <v>20.800212057203328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9.5959494320888155</v>
      </c>
      <c r="C160" s="333">
        <f>IF(C$87=0,0,C$87/PPA!C$12*1000)</f>
        <v>9.4724257508413903</v>
      </c>
      <c r="D160" s="333">
        <f>IF(D$87=0,0,D$87/PPA!D$12*1000)</f>
        <v>9.2865120901049849</v>
      </c>
      <c r="E160" s="333">
        <f>IF(E$87=0,0,E$87/PPA!E$12*1000)</f>
        <v>9.4783375126233853</v>
      </c>
      <c r="F160" s="333">
        <f>IF(F$87=0,0,F$87/PPA!F$12*1000)</f>
        <v>9.0631026928403564</v>
      </c>
      <c r="G160" s="333">
        <f>IF(G$87=0,0,G$87/PPA!G$12*1000)</f>
        <v>8.8096052407398844</v>
      </c>
      <c r="H160" s="333">
        <f>IF(H$87=0,0,H$87/PPA!H$12*1000)</f>
        <v>8.8723437507145029</v>
      </c>
      <c r="I160" s="333">
        <f>IF(I$87=0,0,I$87/PPA!I$12*1000)</f>
        <v>8.9875794828471101</v>
      </c>
      <c r="J160" s="333">
        <f>IF(J$87=0,0,J$87/PPA!J$12*1000)</f>
        <v>9.3901190545697695</v>
      </c>
      <c r="K160" s="333">
        <f>IF(K$87=0,0,K$87/PPA!K$12*1000)</f>
        <v>9.2808434425070843</v>
      </c>
      <c r="L160" s="333">
        <f>IF(L$87=0,0,L$87/PPA!L$12*1000)</f>
        <v>9.3473527360326969</v>
      </c>
      <c r="M160" s="333">
        <f>IF(M$87=0,0,M$87/PPA!M$12*1000)</f>
        <v>9.1722626204176301</v>
      </c>
      <c r="N160" s="333">
        <f>IF(N$87=0,0,N$87/PPA!N$12*1000)</f>
        <v>11.479323137964268</v>
      </c>
      <c r="O160" s="333">
        <f>IF(O$87=0,0,O$87/PPA!O$12*1000)</f>
        <v>10.922176629502594</v>
      </c>
      <c r="P160" s="333">
        <f>IF(P$87=0,0,P$87/PPA!P$12*1000)</f>
        <v>10.869151358450956</v>
      </c>
      <c r="Q160" s="333">
        <f>IF(Q$87=0,0,Q$87/PPA!Q$12*1000)</f>
        <v>11.440683307146168</v>
      </c>
      <c r="R160" s="333">
        <f>IF(R$87=0,0,R$87/PPA!R$12*1000)</f>
        <v>10.035150642686306</v>
      </c>
      <c r="S160" s="333">
        <f>IF(S$87=0,0,S$87/PPA!S$12*1000)</f>
        <v>9.9797747495999491</v>
      </c>
      <c r="T160" s="333">
        <f>IF(T$87=0,0,T$87/PPA!T$12*1000)</f>
        <v>9.8778310878622548</v>
      </c>
      <c r="U160" s="333">
        <f>IF(U$87=0,0,U$87/PPA!U$12*1000)</f>
        <v>9.3660501847302129</v>
      </c>
      <c r="V160" s="333">
        <f>IF(V$87=0,0,V$87/PPA!V$12*1000)</f>
        <v>10.013032808041988</v>
      </c>
      <c r="W160" s="333">
        <f>IF(W$87=0,0,W$87/PPA!W$12*1000)</f>
        <v>9.1844578737982498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33.395618320400139</v>
      </c>
      <c r="C161" s="334">
        <f>IF(C$88=0,0,C$88/PPA!C$12*1000)</f>
        <v>32.965733842406195</v>
      </c>
      <c r="D161" s="334">
        <f>IF(D$88=0,0,D$88/PPA!D$12*1000)</f>
        <v>32.318721089948426</v>
      </c>
      <c r="E161" s="334">
        <f>IF(E$88=0,0,E$88/PPA!E$12*1000)</f>
        <v>32.986307829531683</v>
      </c>
      <c r="F161" s="334">
        <f>IF(F$88=0,0,F$88/PPA!F$12*1000)</f>
        <v>31.541216475835839</v>
      </c>
      <c r="G161" s="334">
        <f>IF(G$88=0,0,G$88/PPA!G$12*1000)</f>
        <v>30.659000055725084</v>
      </c>
      <c r="H161" s="334">
        <f>IF(H$88=0,0,H$88/PPA!H$12*1000)</f>
        <v>30.877341278543195</v>
      </c>
      <c r="I161" s="334">
        <f>IF(I$88=0,0,I$88/PPA!I$12*1000)</f>
        <v>31.27838221299243</v>
      </c>
      <c r="J161" s="334">
        <f>IF(J$88=0,0,J$88/PPA!J$12*1000)</f>
        <v>32.679291835458102</v>
      </c>
      <c r="K161" s="334">
        <f>IF(K$88=0,0,K$88/PPA!K$12*1000)</f>
        <v>32.298993183615458</v>
      </c>
      <c r="L161" s="334">
        <f>IF(L$88=0,0,L$88/PPA!L$12*1000)</f>
        <v>32.530457406833762</v>
      </c>
      <c r="M161" s="334">
        <f>IF(M$88=0,0,M$88/PPA!M$12*1000)</f>
        <v>31.921112525002453</v>
      </c>
      <c r="N161" s="334">
        <f>IF(N$88=0,0,N$88/PPA!N$12*1000)</f>
        <v>39.950095277705586</v>
      </c>
      <c r="O161" s="334">
        <f>IF(O$88=0,0,O$88/PPA!O$12*1000)</f>
        <v>38.011125895175219</v>
      </c>
      <c r="P161" s="334">
        <f>IF(P$88=0,0,P$88/PPA!P$12*1000)</f>
        <v>37.826588479059339</v>
      </c>
      <c r="Q161" s="334">
        <f>IF(Q$88=0,0,Q$88/PPA!Q$12*1000)</f>
        <v>39.815621763531858</v>
      </c>
      <c r="R161" s="334">
        <f>IF(R$88=0,0,R$88/PPA!R$12*1000)</f>
        <v>34.924116995676997</v>
      </c>
      <c r="S161" s="334">
        <f>IF(S$88=0,0,S$88/PPA!S$12*1000)</f>
        <v>34.731398994946481</v>
      </c>
      <c r="T161" s="334">
        <f>IF(T$88=0,0,T$88/PPA!T$12*1000)</f>
        <v>34.376616840072728</v>
      </c>
      <c r="U161" s="334">
        <f>IF(U$88=0,0,U$88/PPA!U$12*1000)</f>
        <v>32.595527868562066</v>
      </c>
      <c r="V161" s="334">
        <f>IF(V$88=0,0,V$88/PPA!V$12*1000)</f>
        <v>34.847142979808879</v>
      </c>
      <c r="W161" s="334">
        <f>IF(W$88=0,0,W$88/PPA!W$12*1000)</f>
        <v>31.963554185424062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98.330730666381115</v>
      </c>
      <c r="C162" s="335">
        <f>IF(C$94=0,0,C$94/PPA!C$12*1000)</f>
        <v>97.064970157989535</v>
      </c>
      <c r="D162" s="335">
        <f>IF(D$94=0,0,D$94/PPA!D$12*1000)</f>
        <v>95.15989278857981</v>
      </c>
      <c r="E162" s="335">
        <f>IF(E$94=0,0,E$94/PPA!E$12*1000)</f>
        <v>97.125548619731418</v>
      </c>
      <c r="F162" s="335">
        <f>IF(F$94=0,0,F$94/PPA!F$12*1000)</f>
        <v>92.870592555576749</v>
      </c>
      <c r="G162" s="335">
        <f>IF(G$94=0,0,G$94/PPA!G$12*1000)</f>
        <v>90.272976773677073</v>
      </c>
      <c r="H162" s="335">
        <f>IF(H$94=0,0,H$94/PPA!H$12*1000)</f>
        <v>90.915865064240037</v>
      </c>
      <c r="I162" s="335">
        <f>IF(I$94=0,0,I$94/PPA!I$12*1000)</f>
        <v>92.09669806254486</v>
      </c>
      <c r="J162" s="335">
        <f>IF(J$94=0,0,J$94/PPA!J$12*1000)</f>
        <v>96.221564548112113</v>
      </c>
      <c r="K162" s="335">
        <f>IF(K$94=0,0,K$94/PPA!K$12*1000)</f>
        <v>95.101805544150679</v>
      </c>
      <c r="L162" s="335">
        <f>IF(L$94=0,0,L$94/PPA!L$12*1000)</f>
        <v>95.783333461191134</v>
      </c>
      <c r="M162" s="335">
        <f>IF(M$94=0,0,M$94/PPA!M$12*1000)</f>
        <v>93.989166128116551</v>
      </c>
      <c r="N162" s="335">
        <f>IF(N$94=0,0,N$94/PPA!N$12*1000)</f>
        <v>117.62986452772654</v>
      </c>
      <c r="O162" s="335">
        <f>IF(O$94=0,0,O$94/PPA!O$12*1000)</f>
        <v>111.92072405622086</v>
      </c>
      <c r="P162" s="335">
        <f>IF(P$94=0,0,P$94/PPA!P$12*1000)</f>
        <v>111.37736837441051</v>
      </c>
      <c r="Q162" s="335">
        <f>IF(Q$94=0,0,Q$94/PPA!Q$12*1000)</f>
        <v>117.23391800632612</v>
      </c>
      <c r="R162" s="335">
        <f>IF(R$94=0,0,R$94/PPA!R$12*1000)</f>
        <v>102.83127292676372</v>
      </c>
      <c r="S162" s="335">
        <f>IF(S$94=0,0,S$94/PPA!S$12*1000)</f>
        <v>102.2638301669805</v>
      </c>
      <c r="T162" s="335">
        <f>IF(T$94=0,0,T$94/PPA!T$12*1000)</f>
        <v>101.21920245021148</v>
      </c>
      <c r="U162" s="335">
        <f>IF(U$94=0,0,U$94/PPA!U$12*1000)</f>
        <v>95.974928238241233</v>
      </c>
      <c r="V162" s="335">
        <f>IF(V$94=0,0,V$94/PPA!V$12*1000)</f>
        <v>102.60462908534655</v>
      </c>
      <c r="W162" s="335">
        <f>IF(W$94=0,0,W$94/PPA!W$12*1000)</f>
        <v>94.114132207196533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CY: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1943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1944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1945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1946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1947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1948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1949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1953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1955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1958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1959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1965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1966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0</v>
      </c>
      <c r="C32" s="225">
        <v>0</v>
      </c>
      <c r="D32" s="225">
        <v>0</v>
      </c>
      <c r="E32" s="225">
        <v>0</v>
      </c>
      <c r="F32" s="225">
        <v>0</v>
      </c>
      <c r="G32" s="225">
        <v>0</v>
      </c>
      <c r="H32" s="225">
        <v>0</v>
      </c>
      <c r="I32" s="225">
        <v>0</v>
      </c>
      <c r="J32" s="225">
        <v>0</v>
      </c>
      <c r="K32" s="225">
        <v>0</v>
      </c>
      <c r="L32" s="225">
        <v>0</v>
      </c>
      <c r="M32" s="225">
        <v>0</v>
      </c>
      <c r="N32" s="225">
        <v>0</v>
      </c>
      <c r="O32" s="225">
        <v>0</v>
      </c>
      <c r="P32" s="225">
        <v>0</v>
      </c>
      <c r="Q32" s="225">
        <v>0</v>
      </c>
      <c r="R32" s="225">
        <v>0</v>
      </c>
      <c r="S32" s="225">
        <v>0</v>
      </c>
      <c r="T32" s="225">
        <v>0</v>
      </c>
      <c r="U32" s="225">
        <v>0</v>
      </c>
      <c r="V32" s="225">
        <v>0</v>
      </c>
      <c r="W32" s="225">
        <v>0</v>
      </c>
      <c r="DA32" s="89" t="s">
        <v>1968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1969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1970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1971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1972</v>
      </c>
    </row>
    <row r="37" spans="1:105" ht="12" customHeight="1" x14ac:dyDescent="0.25">
      <c r="A37" s="56" t="s">
        <v>96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DA37" s="68" t="s">
        <v>1973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1974</v>
      </c>
    </row>
    <row r="39" spans="1:105" ht="12" customHeight="1" x14ac:dyDescent="0.25">
      <c r="A39" s="37" t="s">
        <v>162</v>
      </c>
      <c r="B39" s="228">
        <v>0</v>
      </c>
      <c r="C39" s="228">
        <v>0</v>
      </c>
      <c r="D39" s="228">
        <v>0</v>
      </c>
      <c r="E39" s="228">
        <v>0</v>
      </c>
      <c r="F39" s="228">
        <v>0</v>
      </c>
      <c r="G39" s="228">
        <v>0</v>
      </c>
      <c r="H39" s="228">
        <v>0</v>
      </c>
      <c r="I39" s="228">
        <v>0</v>
      </c>
      <c r="J39" s="228">
        <v>0</v>
      </c>
      <c r="K39" s="228">
        <v>0</v>
      </c>
      <c r="L39" s="228">
        <v>0</v>
      </c>
      <c r="M39" s="228">
        <v>0</v>
      </c>
      <c r="N39" s="228">
        <v>0</v>
      </c>
      <c r="O39" s="228">
        <v>0</v>
      </c>
      <c r="P39" s="228">
        <v>0</v>
      </c>
      <c r="Q39" s="228">
        <v>0</v>
      </c>
      <c r="R39" s="228">
        <v>0</v>
      </c>
      <c r="S39" s="228">
        <v>0</v>
      </c>
      <c r="T39" s="228">
        <v>0</v>
      </c>
      <c r="U39" s="228">
        <v>0</v>
      </c>
      <c r="V39" s="228">
        <v>0</v>
      </c>
      <c r="W39" s="228">
        <v>0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0</v>
      </c>
      <c r="C43" s="263">
        <f t="shared" si="1"/>
        <v>0</v>
      </c>
      <c r="D43" s="263">
        <f t="shared" si="1"/>
        <v>0</v>
      </c>
      <c r="E43" s="263">
        <f t="shared" si="1"/>
        <v>0</v>
      </c>
      <c r="F43" s="263">
        <f t="shared" si="1"/>
        <v>0</v>
      </c>
      <c r="G43" s="263">
        <f t="shared" si="1"/>
        <v>0</v>
      </c>
      <c r="H43" s="263">
        <f t="shared" si="1"/>
        <v>0</v>
      </c>
      <c r="I43" s="263">
        <f t="shared" si="1"/>
        <v>0</v>
      </c>
      <c r="J43" s="263">
        <f t="shared" si="1"/>
        <v>0</v>
      </c>
      <c r="K43" s="263">
        <f t="shared" si="1"/>
        <v>0</v>
      </c>
      <c r="L43" s="263">
        <f t="shared" si="1"/>
        <v>0</v>
      </c>
      <c r="M43" s="263">
        <f t="shared" si="1"/>
        <v>0</v>
      </c>
      <c r="N43" s="263">
        <f t="shared" si="1"/>
        <v>0</v>
      </c>
      <c r="O43" s="263">
        <f t="shared" si="1"/>
        <v>0</v>
      </c>
      <c r="P43" s="263">
        <f t="shared" si="1"/>
        <v>0</v>
      </c>
      <c r="Q43" s="263">
        <f t="shared" si="1"/>
        <v>0</v>
      </c>
      <c r="R43" s="263">
        <f t="shared" si="1"/>
        <v>0</v>
      </c>
      <c r="S43" s="263">
        <f t="shared" si="1"/>
        <v>0</v>
      </c>
      <c r="T43" s="263">
        <f t="shared" si="1"/>
        <v>0</v>
      </c>
      <c r="U43" s="263">
        <f t="shared" si="1"/>
        <v>0</v>
      </c>
      <c r="V43" s="263">
        <f t="shared" si="1"/>
        <v>0</v>
      </c>
      <c r="W43" s="263">
        <f t="shared" si="1"/>
        <v>0</v>
      </c>
      <c r="DA43" s="70"/>
    </row>
    <row r="44" spans="1:105" ht="12" customHeight="1" x14ac:dyDescent="0.25">
      <c r="A44" s="60" t="s">
        <v>1886</v>
      </c>
      <c r="B44" s="264">
        <v>0</v>
      </c>
      <c r="C44" s="264">
        <v>0</v>
      </c>
      <c r="D44" s="264">
        <v>0</v>
      </c>
      <c r="E44" s="264">
        <v>0</v>
      </c>
      <c r="F44" s="264">
        <v>0</v>
      </c>
      <c r="G44" s="264">
        <v>0</v>
      </c>
      <c r="H44" s="264">
        <v>0</v>
      </c>
      <c r="I44" s="264">
        <v>0</v>
      </c>
      <c r="J44" s="264">
        <v>0</v>
      </c>
      <c r="K44" s="264">
        <v>0</v>
      </c>
      <c r="L44" s="264">
        <v>0</v>
      </c>
      <c r="M44" s="264">
        <v>0</v>
      </c>
      <c r="N44" s="264">
        <v>0</v>
      </c>
      <c r="O44" s="264">
        <v>0</v>
      </c>
      <c r="P44" s="264">
        <v>0</v>
      </c>
      <c r="Q44" s="264">
        <v>0</v>
      </c>
      <c r="R44" s="264">
        <v>0</v>
      </c>
      <c r="S44" s="264">
        <v>0</v>
      </c>
      <c r="T44" s="264">
        <v>0</v>
      </c>
      <c r="U44" s="264">
        <v>0</v>
      </c>
      <c r="V44" s="264">
        <v>0</v>
      </c>
      <c r="W44" s="264">
        <v>0</v>
      </c>
      <c r="DA44" s="72" t="s">
        <v>1979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1982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1983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1988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1989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0</v>
      </c>
      <c r="C56" s="263">
        <f t="shared" si="2"/>
        <v>0</v>
      </c>
      <c r="D56" s="263">
        <f t="shared" si="2"/>
        <v>0</v>
      </c>
      <c r="E56" s="263">
        <f t="shared" si="2"/>
        <v>0</v>
      </c>
      <c r="F56" s="263">
        <f t="shared" si="2"/>
        <v>0</v>
      </c>
      <c r="G56" s="263">
        <f t="shared" si="2"/>
        <v>0</v>
      </c>
      <c r="H56" s="263">
        <f t="shared" si="2"/>
        <v>0</v>
      </c>
      <c r="I56" s="263">
        <f t="shared" si="2"/>
        <v>0</v>
      </c>
      <c r="J56" s="263">
        <f t="shared" si="2"/>
        <v>0</v>
      </c>
      <c r="K56" s="263">
        <f t="shared" si="2"/>
        <v>0</v>
      </c>
      <c r="L56" s="263">
        <f t="shared" si="2"/>
        <v>0</v>
      </c>
      <c r="M56" s="263">
        <f t="shared" si="2"/>
        <v>0</v>
      </c>
      <c r="N56" s="263">
        <f t="shared" si="2"/>
        <v>0</v>
      </c>
      <c r="O56" s="263">
        <f t="shared" si="2"/>
        <v>0</v>
      </c>
      <c r="P56" s="263">
        <f t="shared" si="2"/>
        <v>0</v>
      </c>
      <c r="Q56" s="263">
        <f t="shared" si="2"/>
        <v>0</v>
      </c>
      <c r="R56" s="263">
        <f t="shared" si="2"/>
        <v>0</v>
      </c>
      <c r="S56" s="263">
        <f t="shared" si="2"/>
        <v>0</v>
      </c>
      <c r="T56" s="263">
        <f t="shared" si="2"/>
        <v>0</v>
      </c>
      <c r="U56" s="263">
        <f t="shared" si="2"/>
        <v>0</v>
      </c>
      <c r="V56" s="263">
        <f t="shared" si="2"/>
        <v>0</v>
      </c>
      <c r="W56" s="263">
        <f t="shared" si="2"/>
        <v>0</v>
      </c>
      <c r="DA56" s="70"/>
    </row>
    <row r="57" spans="1:105" ht="12" customHeight="1" x14ac:dyDescent="0.25">
      <c r="A57" s="60" t="s">
        <v>1901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1991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1994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1995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2000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2001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0</v>
      </c>
      <c r="C69" s="263">
        <f t="shared" si="3"/>
        <v>0</v>
      </c>
      <c r="D69" s="263">
        <f t="shared" si="3"/>
        <v>0</v>
      </c>
      <c r="E69" s="263">
        <f t="shared" si="3"/>
        <v>0</v>
      </c>
      <c r="F69" s="263">
        <f t="shared" si="3"/>
        <v>0</v>
      </c>
      <c r="G69" s="263">
        <f t="shared" si="3"/>
        <v>0</v>
      </c>
      <c r="H69" s="263">
        <f t="shared" si="3"/>
        <v>0</v>
      </c>
      <c r="I69" s="263">
        <f t="shared" si="3"/>
        <v>0</v>
      </c>
      <c r="J69" s="263">
        <f t="shared" si="3"/>
        <v>0</v>
      </c>
      <c r="K69" s="263">
        <f t="shared" si="3"/>
        <v>0</v>
      </c>
      <c r="L69" s="263">
        <f t="shared" si="3"/>
        <v>0</v>
      </c>
      <c r="M69" s="263">
        <f t="shared" si="3"/>
        <v>0</v>
      </c>
      <c r="N69" s="263">
        <f t="shared" si="3"/>
        <v>0</v>
      </c>
      <c r="O69" s="263">
        <f t="shared" si="3"/>
        <v>0</v>
      </c>
      <c r="P69" s="263">
        <f t="shared" si="3"/>
        <v>0</v>
      </c>
      <c r="Q69" s="263">
        <f t="shared" si="3"/>
        <v>0</v>
      </c>
      <c r="R69" s="263">
        <f t="shared" si="3"/>
        <v>0</v>
      </c>
      <c r="S69" s="263">
        <f t="shared" si="3"/>
        <v>0</v>
      </c>
      <c r="T69" s="263">
        <f t="shared" si="3"/>
        <v>0</v>
      </c>
      <c r="U69" s="263">
        <f t="shared" si="3"/>
        <v>0</v>
      </c>
      <c r="V69" s="263">
        <f t="shared" si="3"/>
        <v>0</v>
      </c>
      <c r="W69" s="263">
        <f t="shared" si="3"/>
        <v>0</v>
      </c>
      <c r="DA69" s="70"/>
    </row>
    <row r="70" spans="1:105" ht="12" customHeight="1" x14ac:dyDescent="0.25">
      <c r="A70" s="60" t="s">
        <v>1916</v>
      </c>
      <c r="B70" s="264">
        <v>0</v>
      </c>
      <c r="C70" s="264">
        <v>0</v>
      </c>
      <c r="D70" s="264">
        <v>0</v>
      </c>
      <c r="E70" s="264">
        <v>0</v>
      </c>
      <c r="F70" s="264">
        <v>0</v>
      </c>
      <c r="G70" s="264">
        <v>0</v>
      </c>
      <c r="H70" s="264">
        <v>0</v>
      </c>
      <c r="I70" s="264">
        <v>0</v>
      </c>
      <c r="J70" s="264">
        <v>0</v>
      </c>
      <c r="K70" s="264">
        <v>0</v>
      </c>
      <c r="L70" s="264">
        <v>0</v>
      </c>
      <c r="M70" s="264">
        <v>0</v>
      </c>
      <c r="N70" s="264">
        <v>0</v>
      </c>
      <c r="O70" s="264">
        <v>0</v>
      </c>
      <c r="P70" s="264">
        <v>0</v>
      </c>
      <c r="Q70" s="264">
        <v>0</v>
      </c>
      <c r="R70" s="264">
        <v>0</v>
      </c>
      <c r="S70" s="264">
        <v>0</v>
      </c>
      <c r="T70" s="264">
        <v>0</v>
      </c>
      <c r="U70" s="264">
        <v>0</v>
      </c>
      <c r="V70" s="264">
        <v>0</v>
      </c>
      <c r="W70" s="264">
        <v>0</v>
      </c>
      <c r="DA70" s="72" t="s">
        <v>2003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2006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2007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2012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2013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0.74778631821744845</v>
      </c>
      <c r="C83" s="225">
        <v>0.79869000473110496</v>
      </c>
      <c r="D83" s="225">
        <v>0.80071756078814471</v>
      </c>
      <c r="E83" s="225">
        <v>0.85076240833740369</v>
      </c>
      <c r="F83" s="225">
        <v>0.91241780414982332</v>
      </c>
      <c r="G83" s="225">
        <v>0.91241780414982332</v>
      </c>
      <c r="H83" s="225">
        <v>1.0245009976366171</v>
      </c>
      <c r="I83" s="225">
        <v>1.0245009976366171</v>
      </c>
      <c r="J83" s="225">
        <v>1.1411926188385551</v>
      </c>
      <c r="K83" s="225">
        <v>1.1411926188385551</v>
      </c>
      <c r="L83" s="225">
        <v>1.0893202270731659</v>
      </c>
      <c r="M83" s="225">
        <v>0.98557544354238835</v>
      </c>
      <c r="N83" s="225">
        <v>1.037447835307777</v>
      </c>
      <c r="O83" s="225">
        <v>0.8299582682462221</v>
      </c>
      <c r="P83" s="225">
        <v>0.8299582682462221</v>
      </c>
      <c r="Q83" s="225">
        <v>0.8299582682462221</v>
      </c>
      <c r="R83" s="225">
        <v>0.8299582682462221</v>
      </c>
      <c r="S83" s="225">
        <v>0.84650556121938103</v>
      </c>
      <c r="T83" s="225">
        <v>0.83332997371097217</v>
      </c>
      <c r="U83" s="225">
        <v>0.84535834272987287</v>
      </c>
      <c r="V83" s="225">
        <v>0.76150076747378348</v>
      </c>
      <c r="W83" s="225">
        <v>0.68513562786738524</v>
      </c>
      <c r="DA83" s="89" t="s">
        <v>2015</v>
      </c>
    </row>
    <row r="84" spans="1:105" ht="12" customHeight="1" x14ac:dyDescent="0.25">
      <c r="A84" s="55" t="s">
        <v>92</v>
      </c>
      <c r="B84" s="261">
        <v>2.0175483160469559E-2</v>
      </c>
      <c r="C84" s="261">
        <v>2.1548878801767521E-2</v>
      </c>
      <c r="D84" s="261">
        <v>2.160358282895971E-2</v>
      </c>
      <c r="E84" s="261">
        <v>2.295380675576969E-2</v>
      </c>
      <c r="F84" s="261">
        <v>2.4617286508823728E-2</v>
      </c>
      <c r="G84" s="261">
        <v>2.4617286508823728E-2</v>
      </c>
      <c r="H84" s="261">
        <v>2.764132228973365E-2</v>
      </c>
      <c r="I84" s="261">
        <v>2.764132228973365E-2</v>
      </c>
      <c r="J84" s="261">
        <v>3.0789694734070061E-2</v>
      </c>
      <c r="K84" s="261">
        <v>3.0789694734070061E-2</v>
      </c>
      <c r="L84" s="261">
        <v>2.939016315524871E-2</v>
      </c>
      <c r="M84" s="261">
        <v>2.6591099997605949E-2</v>
      </c>
      <c r="N84" s="261">
        <v>2.7990631576427331E-2</v>
      </c>
      <c r="O84" s="261">
        <v>2.2392505261141879E-2</v>
      </c>
      <c r="P84" s="261">
        <v>2.2392505261141879E-2</v>
      </c>
      <c r="Q84" s="261">
        <v>2.2392505261141879E-2</v>
      </c>
      <c r="R84" s="261">
        <v>2.2392505261141879E-2</v>
      </c>
      <c r="S84" s="261">
        <v>2.283895583478588E-2</v>
      </c>
      <c r="T84" s="261">
        <v>2.2483474813765249E-2</v>
      </c>
      <c r="U84" s="261">
        <v>2.264684288128567E-2</v>
      </c>
      <c r="V84" s="261">
        <v>2.0525366411160401E-2</v>
      </c>
      <c r="W84" s="261">
        <v>1.848515008355181E-2</v>
      </c>
      <c r="DA84" s="67" t="s">
        <v>2016</v>
      </c>
    </row>
    <row r="85" spans="1:105" ht="12" customHeight="1" x14ac:dyDescent="0.25">
      <c r="A85" s="202" t="s">
        <v>93</v>
      </c>
      <c r="B85" s="226">
        <v>2.234745045165919E-3</v>
      </c>
      <c r="C85" s="226">
        <v>2.3868697343261101E-3</v>
      </c>
      <c r="D85" s="226">
        <v>2.3929290466481999E-3</v>
      </c>
      <c r="E85" s="226">
        <v>2.5424871120637129E-3</v>
      </c>
      <c r="F85" s="226">
        <v>2.726743077896296E-3</v>
      </c>
      <c r="G85" s="226">
        <v>2.726743077896296E-3</v>
      </c>
      <c r="H85" s="226">
        <v>3.0617015482358768E-3</v>
      </c>
      <c r="I85" s="226">
        <v>3.0617015482358768E-3</v>
      </c>
      <c r="J85" s="226">
        <v>3.4104322162628628E-3</v>
      </c>
      <c r="K85" s="226">
        <v>3.4104322162628628E-3</v>
      </c>
      <c r="L85" s="226">
        <v>3.2554125700690962E-3</v>
      </c>
      <c r="M85" s="226">
        <v>2.945373277681562E-3</v>
      </c>
      <c r="N85" s="226">
        <v>3.1003929238753291E-3</v>
      </c>
      <c r="O85" s="226">
        <v>2.4803143391002652E-3</v>
      </c>
      <c r="P85" s="226">
        <v>2.4803143391002652E-3</v>
      </c>
      <c r="Q85" s="226">
        <v>2.4803143391002652E-3</v>
      </c>
      <c r="R85" s="226">
        <v>2.4803143391002652E-3</v>
      </c>
      <c r="S85" s="226">
        <v>2.529765606236075E-3</v>
      </c>
      <c r="T85" s="226">
        <v>2.4903906161028591E-3</v>
      </c>
      <c r="U85" s="226">
        <v>2.567033305989422E-3</v>
      </c>
      <c r="V85" s="226">
        <v>2.277201721352953E-3</v>
      </c>
      <c r="W85" s="226">
        <v>2.0475146607296579E-3</v>
      </c>
      <c r="DA85" s="174" t="s">
        <v>2017</v>
      </c>
    </row>
    <row r="86" spans="1:105" ht="12" customHeight="1" x14ac:dyDescent="0.25">
      <c r="A86" s="202" t="s">
        <v>94</v>
      </c>
      <c r="B86" s="226">
        <v>9.7236374090848357E-2</v>
      </c>
      <c r="C86" s="226">
        <v>0.1038554974739079</v>
      </c>
      <c r="D86" s="226">
        <v>0.10411914524928111</v>
      </c>
      <c r="E86" s="226">
        <v>0.11062659182736111</v>
      </c>
      <c r="F86" s="226">
        <v>0.1186437846883201</v>
      </c>
      <c r="G86" s="226">
        <v>0.1186437846883201</v>
      </c>
      <c r="H86" s="226">
        <v>0.13321822001251599</v>
      </c>
      <c r="I86" s="226">
        <v>0.13321822001251599</v>
      </c>
      <c r="J86" s="226">
        <v>0.14839189978711681</v>
      </c>
      <c r="K86" s="226">
        <v>0.14839189978711681</v>
      </c>
      <c r="L86" s="226">
        <v>0.14164681343315691</v>
      </c>
      <c r="M86" s="226">
        <v>0.12815664072523719</v>
      </c>
      <c r="N86" s="226">
        <v>0.13490172707919701</v>
      </c>
      <c r="O86" s="226">
        <v>0.1079213816633577</v>
      </c>
      <c r="P86" s="226">
        <v>0.1079213816633577</v>
      </c>
      <c r="Q86" s="226">
        <v>0.1079213816633577</v>
      </c>
      <c r="R86" s="226">
        <v>0.1079213816633577</v>
      </c>
      <c r="S86" s="226">
        <v>0.1100730642102708</v>
      </c>
      <c r="T86" s="226">
        <v>0.108359812276365</v>
      </c>
      <c r="U86" s="226">
        <v>0.1089952150711503</v>
      </c>
      <c r="V86" s="226">
        <v>9.8666530734453028E-2</v>
      </c>
      <c r="W86" s="226">
        <v>8.9089760793014255E-2</v>
      </c>
      <c r="DA86" s="174" t="s">
        <v>2018</v>
      </c>
    </row>
    <row r="87" spans="1:105" ht="12" customHeight="1" x14ac:dyDescent="0.25">
      <c r="A87" s="202" t="s">
        <v>95</v>
      </c>
      <c r="B87" s="226">
        <v>3.0479366998002959E-2</v>
      </c>
      <c r="C87" s="226">
        <v>3.2554173804443982E-2</v>
      </c>
      <c r="D87" s="226">
        <v>3.263681589572863E-2</v>
      </c>
      <c r="E87" s="226">
        <v>3.4676616889211663E-2</v>
      </c>
      <c r="F87" s="226">
        <v>3.7189657567534701E-2</v>
      </c>
      <c r="G87" s="226">
        <v>3.7189657567534701E-2</v>
      </c>
      <c r="H87" s="226">
        <v>4.1758108079889132E-2</v>
      </c>
      <c r="I87" s="226">
        <v>4.1758108079889132E-2</v>
      </c>
      <c r="J87" s="226">
        <v>4.6514395620271203E-2</v>
      </c>
      <c r="K87" s="226">
        <v>4.6514395620271203E-2</v>
      </c>
      <c r="L87" s="226">
        <v>4.4400104910258878E-2</v>
      </c>
      <c r="M87" s="226">
        <v>4.0171523490234208E-2</v>
      </c>
      <c r="N87" s="226">
        <v>4.228581420024654E-2</v>
      </c>
      <c r="O87" s="226">
        <v>3.3828651360197262E-2</v>
      </c>
      <c r="P87" s="226">
        <v>3.3828651360197262E-2</v>
      </c>
      <c r="Q87" s="226">
        <v>3.3828651360197262E-2</v>
      </c>
      <c r="R87" s="226">
        <v>3.3828651360197262E-2</v>
      </c>
      <c r="S87" s="226">
        <v>3.4503110096691179E-2</v>
      </c>
      <c r="T87" s="226">
        <v>3.396608025634805E-2</v>
      </c>
      <c r="U87" s="226">
        <v>3.4979635616581843E-2</v>
      </c>
      <c r="V87" s="226">
        <v>3.1058427512229949E-2</v>
      </c>
      <c r="W87" s="226">
        <v>2.792575865115628E-2</v>
      </c>
      <c r="DA87" s="174" t="s">
        <v>2019</v>
      </c>
    </row>
    <row r="88" spans="1:105" ht="12" customHeight="1" x14ac:dyDescent="0.25">
      <c r="A88" s="56" t="s">
        <v>96</v>
      </c>
      <c r="B88" s="262">
        <v>0.1878710891697439</v>
      </c>
      <c r="C88" s="262">
        <v>0.20065994448187721</v>
      </c>
      <c r="D88" s="262">
        <v>0.20116934022168809</v>
      </c>
      <c r="E88" s="262">
        <v>0.21374242398554361</v>
      </c>
      <c r="F88" s="262">
        <v>0.2292324992681227</v>
      </c>
      <c r="G88" s="262">
        <v>0.2292324992681227</v>
      </c>
      <c r="H88" s="262">
        <v>0.25739186929802982</v>
      </c>
      <c r="I88" s="262">
        <v>0.25739186929802982</v>
      </c>
      <c r="J88" s="262">
        <v>0.28670904378772988</v>
      </c>
      <c r="K88" s="262">
        <v>0.28670904378772988</v>
      </c>
      <c r="L88" s="262">
        <v>0.27367681452465131</v>
      </c>
      <c r="M88" s="262">
        <v>0.24761235599849399</v>
      </c>
      <c r="N88" s="262">
        <v>0.26064458526157269</v>
      </c>
      <c r="O88" s="262">
        <v>0.20851566820925821</v>
      </c>
      <c r="P88" s="262">
        <v>0.20851566820925821</v>
      </c>
      <c r="Q88" s="262">
        <v>0.20851566820925821</v>
      </c>
      <c r="R88" s="262">
        <v>0.20851566820925821</v>
      </c>
      <c r="S88" s="262">
        <v>0.21267294934418021</v>
      </c>
      <c r="T88" s="262">
        <v>0.20936276311135821</v>
      </c>
      <c r="U88" s="262">
        <v>0.21580597937758711</v>
      </c>
      <c r="V88" s="262">
        <v>0.1914403473341324</v>
      </c>
      <c r="W88" s="262">
        <v>0.17213095974164691</v>
      </c>
      <c r="DA88" s="68" t="s">
        <v>2020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0</v>
      </c>
      <c r="T89" s="228">
        <v>0</v>
      </c>
      <c r="U89" s="228">
        <v>0</v>
      </c>
      <c r="V89" s="228">
        <v>0</v>
      </c>
      <c r="W89" s="228">
        <v>0</v>
      </c>
      <c r="DA89" s="69" t="s">
        <v>2021</v>
      </c>
    </row>
    <row r="90" spans="1:105" ht="12" customHeight="1" x14ac:dyDescent="0.25">
      <c r="A90" s="37" t="s">
        <v>162</v>
      </c>
      <c r="B90" s="228">
        <v>0</v>
      </c>
      <c r="C90" s="228">
        <v>0</v>
      </c>
      <c r="D90" s="228">
        <v>0</v>
      </c>
      <c r="E90" s="228">
        <v>0</v>
      </c>
      <c r="F90" s="228">
        <v>0</v>
      </c>
      <c r="G90" s="228">
        <v>0</v>
      </c>
      <c r="H90" s="228">
        <v>0</v>
      </c>
      <c r="I90" s="228">
        <v>0</v>
      </c>
      <c r="J90" s="228">
        <v>0</v>
      </c>
      <c r="K90" s="228">
        <v>0</v>
      </c>
      <c r="L90" s="228">
        <v>0</v>
      </c>
      <c r="M90" s="228">
        <v>0</v>
      </c>
      <c r="N90" s="228">
        <v>0</v>
      </c>
      <c r="O90" s="228">
        <v>0</v>
      </c>
      <c r="P90" s="228">
        <v>0</v>
      </c>
      <c r="Q90" s="228">
        <v>0</v>
      </c>
      <c r="R90" s="228">
        <v>0</v>
      </c>
      <c r="S90" s="228">
        <v>0</v>
      </c>
      <c r="T90" s="228">
        <v>0</v>
      </c>
      <c r="U90" s="228">
        <v>0</v>
      </c>
      <c r="V90" s="228">
        <v>0</v>
      </c>
      <c r="W90" s="228">
        <v>0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0.1878710891697439</v>
      </c>
      <c r="C93" s="228">
        <v>0.20065994448187721</v>
      </c>
      <c r="D93" s="228">
        <v>0.20116934022168809</v>
      </c>
      <c r="E93" s="228">
        <v>0.21374242398554361</v>
      </c>
      <c r="F93" s="228">
        <v>0.2292324992681227</v>
      </c>
      <c r="G93" s="228">
        <v>0.2292324992681227</v>
      </c>
      <c r="H93" s="228">
        <v>0.25739186929802982</v>
      </c>
      <c r="I93" s="228">
        <v>0.25739186929802982</v>
      </c>
      <c r="J93" s="228">
        <v>0.28670904378772988</v>
      </c>
      <c r="K93" s="228">
        <v>0.28670904378772988</v>
      </c>
      <c r="L93" s="228">
        <v>0.27367681452465131</v>
      </c>
      <c r="M93" s="228">
        <v>0.24761235599849399</v>
      </c>
      <c r="N93" s="228">
        <v>0.26064458526157269</v>
      </c>
      <c r="O93" s="228">
        <v>0.20851566820925821</v>
      </c>
      <c r="P93" s="228">
        <v>0.20851566820925821</v>
      </c>
      <c r="Q93" s="228">
        <v>0.20851566820925821</v>
      </c>
      <c r="R93" s="228">
        <v>0.20851566820925821</v>
      </c>
      <c r="S93" s="228">
        <v>0.21267294934418021</v>
      </c>
      <c r="T93" s="228">
        <v>0.20936276311135821</v>
      </c>
      <c r="U93" s="228">
        <v>0.21580597937758711</v>
      </c>
      <c r="V93" s="228">
        <v>0.1914403473341324</v>
      </c>
      <c r="W93" s="228">
        <v>0.17213095974164691</v>
      </c>
      <c r="DA93" s="69" t="s">
        <v>2025</v>
      </c>
    </row>
    <row r="94" spans="1:105" ht="12" customHeight="1" x14ac:dyDescent="0.25">
      <c r="A94" s="132" t="s">
        <v>1941</v>
      </c>
      <c r="B94" s="318">
        <v>0.40978925975321778</v>
      </c>
      <c r="C94" s="318">
        <v>0.43768464043478211</v>
      </c>
      <c r="D94" s="318">
        <v>0.43879574754583911</v>
      </c>
      <c r="E94" s="318">
        <v>0.4662204817674539</v>
      </c>
      <c r="F94" s="318">
        <v>0.50000783303912588</v>
      </c>
      <c r="G94" s="318">
        <v>0.50000783303912588</v>
      </c>
      <c r="H94" s="318">
        <v>0.56142977640821212</v>
      </c>
      <c r="I94" s="318">
        <v>0.56142977640821212</v>
      </c>
      <c r="J94" s="318">
        <v>0.62537715269310445</v>
      </c>
      <c r="K94" s="318">
        <v>0.62537715269310445</v>
      </c>
      <c r="L94" s="318">
        <v>0.59695091847978132</v>
      </c>
      <c r="M94" s="318">
        <v>0.5400984500531355</v>
      </c>
      <c r="N94" s="318">
        <v>0.56852468426645852</v>
      </c>
      <c r="O94" s="318">
        <v>0.45481974741316678</v>
      </c>
      <c r="P94" s="318">
        <v>0.45481974741316678</v>
      </c>
      <c r="Q94" s="318">
        <v>0.45481974741316678</v>
      </c>
      <c r="R94" s="318">
        <v>0.45481974741316678</v>
      </c>
      <c r="S94" s="318">
        <v>0.4638877161272168</v>
      </c>
      <c r="T94" s="318">
        <v>0.45666745263703279</v>
      </c>
      <c r="U94" s="318">
        <v>0.46036363647727852</v>
      </c>
      <c r="V94" s="318">
        <v>0.41753289376045483</v>
      </c>
      <c r="W94" s="318">
        <v>0.37545648393728642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</v>
      </c>
      <c r="C110" s="234">
        <f t="shared" si="15"/>
        <v>0</v>
      </c>
      <c r="D110" s="234">
        <f t="shared" si="15"/>
        <v>0</v>
      </c>
      <c r="E110" s="234">
        <f t="shared" si="15"/>
        <v>0</v>
      </c>
      <c r="F110" s="234">
        <f t="shared" si="15"/>
        <v>0</v>
      </c>
      <c r="G110" s="234">
        <f t="shared" si="15"/>
        <v>0</v>
      </c>
      <c r="H110" s="234">
        <f t="shared" si="15"/>
        <v>0</v>
      </c>
      <c r="I110" s="234">
        <f t="shared" si="15"/>
        <v>0</v>
      </c>
      <c r="J110" s="234">
        <f t="shared" si="15"/>
        <v>0</v>
      </c>
      <c r="K110" s="234">
        <f t="shared" si="15"/>
        <v>0</v>
      </c>
      <c r="L110" s="234">
        <f t="shared" si="15"/>
        <v>0</v>
      </c>
      <c r="M110" s="234">
        <f t="shared" si="15"/>
        <v>0</v>
      </c>
      <c r="N110" s="234">
        <f t="shared" si="15"/>
        <v>0</v>
      </c>
      <c r="O110" s="234">
        <f t="shared" si="15"/>
        <v>0</v>
      </c>
      <c r="P110" s="234">
        <f t="shared" si="15"/>
        <v>0</v>
      </c>
      <c r="Q110" s="234">
        <f t="shared" si="15"/>
        <v>0</v>
      </c>
      <c r="R110" s="234">
        <f t="shared" si="15"/>
        <v>0</v>
      </c>
      <c r="S110" s="234">
        <f t="shared" si="15"/>
        <v>0</v>
      </c>
      <c r="T110" s="234">
        <f t="shared" si="15"/>
        <v>0</v>
      </c>
      <c r="U110" s="234">
        <f t="shared" si="15"/>
        <v>0</v>
      </c>
      <c r="V110" s="234">
        <f t="shared" si="15"/>
        <v>0</v>
      </c>
      <c r="W110" s="234">
        <f t="shared" si="15"/>
        <v>0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0</v>
      </c>
      <c r="C115" s="302">
        <f t="shared" si="20"/>
        <v>0</v>
      </c>
      <c r="D115" s="302">
        <f t="shared" si="20"/>
        <v>0</v>
      </c>
      <c r="E115" s="302">
        <f t="shared" si="20"/>
        <v>0</v>
      </c>
      <c r="F115" s="302">
        <f t="shared" si="20"/>
        <v>0</v>
      </c>
      <c r="G115" s="302">
        <f t="shared" si="20"/>
        <v>0</v>
      </c>
      <c r="H115" s="302">
        <f t="shared" si="20"/>
        <v>0</v>
      </c>
      <c r="I115" s="302">
        <f t="shared" si="20"/>
        <v>0</v>
      </c>
      <c r="J115" s="302">
        <f t="shared" si="20"/>
        <v>0</v>
      </c>
      <c r="K115" s="302">
        <f t="shared" si="20"/>
        <v>0</v>
      </c>
      <c r="L115" s="302">
        <f t="shared" si="20"/>
        <v>0</v>
      </c>
      <c r="M115" s="302">
        <f t="shared" si="20"/>
        <v>0</v>
      </c>
      <c r="N115" s="302">
        <f t="shared" si="20"/>
        <v>0</v>
      </c>
      <c r="O115" s="302">
        <f t="shared" si="20"/>
        <v>0</v>
      </c>
      <c r="P115" s="302">
        <f t="shared" si="20"/>
        <v>0</v>
      </c>
      <c r="Q115" s="302">
        <f t="shared" si="20"/>
        <v>0</v>
      </c>
      <c r="R115" s="302">
        <f t="shared" si="20"/>
        <v>0</v>
      </c>
      <c r="S115" s="302">
        <f t="shared" si="20"/>
        <v>0</v>
      </c>
      <c r="T115" s="302">
        <f t="shared" si="20"/>
        <v>0</v>
      </c>
      <c r="U115" s="302">
        <f t="shared" si="20"/>
        <v>0</v>
      </c>
      <c r="V115" s="302">
        <f t="shared" si="20"/>
        <v>0</v>
      </c>
      <c r="W115" s="302">
        <f t="shared" si="20"/>
        <v>0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0</v>
      </c>
      <c r="C116" s="303">
        <f t="shared" si="21"/>
        <v>0</v>
      </c>
      <c r="D116" s="303">
        <f t="shared" si="21"/>
        <v>0</v>
      </c>
      <c r="E116" s="303">
        <f t="shared" si="21"/>
        <v>0</v>
      </c>
      <c r="F116" s="303">
        <f t="shared" si="21"/>
        <v>0</v>
      </c>
      <c r="G116" s="303">
        <f t="shared" si="21"/>
        <v>0</v>
      </c>
      <c r="H116" s="303">
        <f t="shared" si="21"/>
        <v>0</v>
      </c>
      <c r="I116" s="303">
        <f t="shared" si="21"/>
        <v>0</v>
      </c>
      <c r="J116" s="303">
        <f t="shared" si="21"/>
        <v>0</v>
      </c>
      <c r="K116" s="303">
        <f t="shared" si="21"/>
        <v>0</v>
      </c>
      <c r="L116" s="303">
        <f t="shared" si="21"/>
        <v>0</v>
      </c>
      <c r="M116" s="303">
        <f t="shared" si="21"/>
        <v>0</v>
      </c>
      <c r="N116" s="303">
        <f t="shared" si="21"/>
        <v>0</v>
      </c>
      <c r="O116" s="303">
        <f t="shared" si="21"/>
        <v>0</v>
      </c>
      <c r="P116" s="303">
        <f t="shared" si="21"/>
        <v>0</v>
      </c>
      <c r="Q116" s="303">
        <f t="shared" si="21"/>
        <v>0</v>
      </c>
      <c r="R116" s="303">
        <f t="shared" si="21"/>
        <v>0</v>
      </c>
      <c r="S116" s="303">
        <f t="shared" si="21"/>
        <v>0</v>
      </c>
      <c r="T116" s="303">
        <f t="shared" si="21"/>
        <v>0</v>
      </c>
      <c r="U116" s="303">
        <f t="shared" si="21"/>
        <v>0</v>
      </c>
      <c r="V116" s="303">
        <f t="shared" si="21"/>
        <v>0</v>
      </c>
      <c r="W116" s="303">
        <f t="shared" si="21"/>
        <v>0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0</v>
      </c>
      <c r="C117" s="304">
        <f t="shared" si="22"/>
        <v>0</v>
      </c>
      <c r="D117" s="304">
        <f t="shared" si="22"/>
        <v>0</v>
      </c>
      <c r="E117" s="304">
        <f t="shared" si="22"/>
        <v>0</v>
      </c>
      <c r="F117" s="304">
        <f t="shared" si="22"/>
        <v>0</v>
      </c>
      <c r="G117" s="304">
        <f t="shared" si="22"/>
        <v>0</v>
      </c>
      <c r="H117" s="304">
        <f t="shared" si="22"/>
        <v>0</v>
      </c>
      <c r="I117" s="304">
        <f t="shared" si="22"/>
        <v>0</v>
      </c>
      <c r="J117" s="304">
        <f t="shared" si="22"/>
        <v>0</v>
      </c>
      <c r="K117" s="304">
        <f t="shared" si="22"/>
        <v>0</v>
      </c>
      <c r="L117" s="304">
        <f t="shared" si="22"/>
        <v>0</v>
      </c>
      <c r="M117" s="304">
        <f t="shared" si="22"/>
        <v>0</v>
      </c>
      <c r="N117" s="304">
        <f t="shared" si="22"/>
        <v>0</v>
      </c>
      <c r="O117" s="304">
        <f t="shared" si="22"/>
        <v>0</v>
      </c>
      <c r="P117" s="304">
        <f t="shared" si="22"/>
        <v>0</v>
      </c>
      <c r="Q117" s="304">
        <f t="shared" si="22"/>
        <v>0</v>
      </c>
      <c r="R117" s="304">
        <f t="shared" si="22"/>
        <v>0</v>
      </c>
      <c r="S117" s="304">
        <f t="shared" si="22"/>
        <v>0</v>
      </c>
      <c r="T117" s="304">
        <f t="shared" si="22"/>
        <v>0</v>
      </c>
      <c r="U117" s="304">
        <f t="shared" si="22"/>
        <v>0</v>
      </c>
      <c r="V117" s="304">
        <f t="shared" si="22"/>
        <v>0</v>
      </c>
      <c r="W117" s="304">
        <f t="shared" si="22"/>
        <v>0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</v>
      </c>
      <c r="C119" s="303">
        <f t="shared" si="24"/>
        <v>0</v>
      </c>
      <c r="D119" s="303">
        <f t="shared" si="24"/>
        <v>0</v>
      </c>
      <c r="E119" s="303">
        <f t="shared" si="24"/>
        <v>0</v>
      </c>
      <c r="F119" s="303">
        <f t="shared" si="24"/>
        <v>0</v>
      </c>
      <c r="G119" s="303">
        <f t="shared" si="24"/>
        <v>0</v>
      </c>
      <c r="H119" s="303">
        <f t="shared" si="24"/>
        <v>0</v>
      </c>
      <c r="I119" s="303">
        <f t="shared" si="24"/>
        <v>0</v>
      </c>
      <c r="J119" s="303">
        <f t="shared" si="24"/>
        <v>0</v>
      </c>
      <c r="K119" s="303">
        <f t="shared" si="24"/>
        <v>0</v>
      </c>
      <c r="L119" s="303">
        <f t="shared" si="24"/>
        <v>0</v>
      </c>
      <c r="M119" s="303">
        <f t="shared" si="24"/>
        <v>0</v>
      </c>
      <c r="N119" s="303">
        <f t="shared" si="24"/>
        <v>0</v>
      </c>
      <c r="O119" s="303">
        <f t="shared" si="24"/>
        <v>0</v>
      </c>
      <c r="P119" s="303">
        <f t="shared" si="24"/>
        <v>0</v>
      </c>
      <c r="Q119" s="303">
        <f t="shared" si="24"/>
        <v>0</v>
      </c>
      <c r="R119" s="303">
        <f t="shared" si="24"/>
        <v>0</v>
      </c>
      <c r="S119" s="303">
        <f t="shared" si="24"/>
        <v>0</v>
      </c>
      <c r="T119" s="303">
        <f t="shared" si="24"/>
        <v>0</v>
      </c>
      <c r="U119" s="303">
        <f t="shared" si="24"/>
        <v>0</v>
      </c>
      <c r="V119" s="303">
        <f t="shared" si="24"/>
        <v>0</v>
      </c>
      <c r="W119" s="303">
        <f t="shared" si="24"/>
        <v>0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</v>
      </c>
      <c r="C120" s="304">
        <f t="shared" si="25"/>
        <v>0</v>
      </c>
      <c r="D120" s="304">
        <f t="shared" si="25"/>
        <v>0</v>
      </c>
      <c r="E120" s="304">
        <f t="shared" si="25"/>
        <v>0</v>
      </c>
      <c r="F120" s="304">
        <f t="shared" si="25"/>
        <v>0</v>
      </c>
      <c r="G120" s="304">
        <f t="shared" si="25"/>
        <v>0</v>
      </c>
      <c r="H120" s="304">
        <f t="shared" si="25"/>
        <v>0</v>
      </c>
      <c r="I120" s="304">
        <f t="shared" si="25"/>
        <v>0</v>
      </c>
      <c r="J120" s="304">
        <f t="shared" si="25"/>
        <v>0</v>
      </c>
      <c r="K120" s="304">
        <f t="shared" si="25"/>
        <v>0</v>
      </c>
      <c r="L120" s="304">
        <f t="shared" si="25"/>
        <v>0</v>
      </c>
      <c r="M120" s="304">
        <f t="shared" si="25"/>
        <v>0</v>
      </c>
      <c r="N120" s="304">
        <f t="shared" si="25"/>
        <v>0</v>
      </c>
      <c r="O120" s="304">
        <f t="shared" si="25"/>
        <v>0</v>
      </c>
      <c r="P120" s="304">
        <f t="shared" si="25"/>
        <v>0</v>
      </c>
      <c r="Q120" s="304">
        <f t="shared" si="25"/>
        <v>0</v>
      </c>
      <c r="R120" s="304">
        <f t="shared" si="25"/>
        <v>0</v>
      </c>
      <c r="S120" s="304">
        <f t="shared" si="25"/>
        <v>0</v>
      </c>
      <c r="T120" s="304">
        <f t="shared" si="25"/>
        <v>0</v>
      </c>
      <c r="U120" s="304">
        <f t="shared" si="25"/>
        <v>0</v>
      </c>
      <c r="V120" s="304">
        <f t="shared" si="25"/>
        <v>0</v>
      </c>
      <c r="W120" s="304">
        <f t="shared" si="25"/>
        <v>0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</v>
      </c>
      <c r="C122" s="303">
        <f t="shared" si="27"/>
        <v>0</v>
      </c>
      <c r="D122" s="303">
        <f t="shared" si="27"/>
        <v>0</v>
      </c>
      <c r="E122" s="303">
        <f t="shared" si="27"/>
        <v>0</v>
      </c>
      <c r="F122" s="303">
        <f t="shared" si="27"/>
        <v>0</v>
      </c>
      <c r="G122" s="303">
        <f t="shared" si="27"/>
        <v>0</v>
      </c>
      <c r="H122" s="303">
        <f t="shared" si="27"/>
        <v>0</v>
      </c>
      <c r="I122" s="303">
        <f t="shared" si="27"/>
        <v>0</v>
      </c>
      <c r="J122" s="303">
        <f t="shared" si="27"/>
        <v>0</v>
      </c>
      <c r="K122" s="303">
        <f t="shared" si="27"/>
        <v>0</v>
      </c>
      <c r="L122" s="303">
        <f t="shared" si="27"/>
        <v>0</v>
      </c>
      <c r="M122" s="303">
        <f t="shared" si="27"/>
        <v>0</v>
      </c>
      <c r="N122" s="303">
        <f t="shared" si="27"/>
        <v>0</v>
      </c>
      <c r="O122" s="303">
        <f t="shared" si="27"/>
        <v>0</v>
      </c>
      <c r="P122" s="303">
        <f t="shared" si="27"/>
        <v>0</v>
      </c>
      <c r="Q122" s="303">
        <f t="shared" si="27"/>
        <v>0</v>
      </c>
      <c r="R122" s="303">
        <f t="shared" si="27"/>
        <v>0</v>
      </c>
      <c r="S122" s="303">
        <f t="shared" si="27"/>
        <v>0</v>
      </c>
      <c r="T122" s="303">
        <f t="shared" si="27"/>
        <v>0</v>
      </c>
      <c r="U122" s="303">
        <f t="shared" si="27"/>
        <v>0</v>
      </c>
      <c r="V122" s="303">
        <f t="shared" si="27"/>
        <v>0</v>
      </c>
      <c r="W122" s="303">
        <f t="shared" si="27"/>
        <v>0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</v>
      </c>
      <c r="C123" s="304">
        <f t="shared" si="28"/>
        <v>0</v>
      </c>
      <c r="D123" s="304">
        <f t="shared" si="28"/>
        <v>0</v>
      </c>
      <c r="E123" s="304">
        <f t="shared" si="28"/>
        <v>0</v>
      </c>
      <c r="F123" s="304">
        <f t="shared" si="28"/>
        <v>0</v>
      </c>
      <c r="G123" s="304">
        <f t="shared" si="28"/>
        <v>0</v>
      </c>
      <c r="H123" s="304">
        <f t="shared" si="28"/>
        <v>0</v>
      </c>
      <c r="I123" s="304">
        <f t="shared" si="28"/>
        <v>0</v>
      </c>
      <c r="J123" s="304">
        <f t="shared" si="28"/>
        <v>0</v>
      </c>
      <c r="K123" s="304">
        <f t="shared" si="28"/>
        <v>0</v>
      </c>
      <c r="L123" s="304">
        <f t="shared" si="28"/>
        <v>0</v>
      </c>
      <c r="M123" s="304">
        <f t="shared" si="28"/>
        <v>0</v>
      </c>
      <c r="N123" s="304">
        <f t="shared" si="28"/>
        <v>0</v>
      </c>
      <c r="O123" s="304">
        <f t="shared" si="28"/>
        <v>0</v>
      </c>
      <c r="P123" s="304">
        <f t="shared" si="28"/>
        <v>0</v>
      </c>
      <c r="Q123" s="304">
        <f t="shared" si="28"/>
        <v>0</v>
      </c>
      <c r="R123" s="304">
        <f t="shared" si="28"/>
        <v>0</v>
      </c>
      <c r="S123" s="304">
        <f t="shared" si="28"/>
        <v>0</v>
      </c>
      <c r="T123" s="304">
        <f t="shared" si="28"/>
        <v>0</v>
      </c>
      <c r="U123" s="304">
        <f t="shared" si="28"/>
        <v>0</v>
      </c>
      <c r="V123" s="304">
        <f t="shared" si="28"/>
        <v>0</v>
      </c>
      <c r="W123" s="304">
        <f t="shared" si="28"/>
        <v>0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0.99999999999999989</v>
      </c>
      <c r="D126" s="234">
        <f t="shared" si="30"/>
        <v>1.0000000000000002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0.99999999999999956</v>
      </c>
      <c r="I126" s="234">
        <f t="shared" si="30"/>
        <v>0.99999999999999956</v>
      </c>
      <c r="J126" s="234">
        <f t="shared" si="30"/>
        <v>1.0000000000000002</v>
      </c>
      <c r="K126" s="234">
        <f t="shared" si="30"/>
        <v>1.0000000000000002</v>
      </c>
      <c r="L126" s="234">
        <f t="shared" si="30"/>
        <v>1.0000000000000004</v>
      </c>
      <c r="M126" s="234">
        <f t="shared" si="30"/>
        <v>1</v>
      </c>
      <c r="N126" s="234">
        <f t="shared" si="30"/>
        <v>1.0000000000000004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0.99999999999999989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2.6980278548774862E-2</v>
      </c>
      <c r="C127" s="301">
        <f t="shared" si="31"/>
        <v>2.6980278548774859E-2</v>
      </c>
      <c r="D127" s="301">
        <f t="shared" si="31"/>
        <v>2.6980278548774859E-2</v>
      </c>
      <c r="E127" s="301">
        <f t="shared" si="31"/>
        <v>2.6980278548774859E-2</v>
      </c>
      <c r="F127" s="301">
        <f t="shared" si="31"/>
        <v>2.6980278548774848E-2</v>
      </c>
      <c r="G127" s="301">
        <f t="shared" si="31"/>
        <v>2.6980278548774848E-2</v>
      </c>
      <c r="H127" s="301">
        <f t="shared" si="31"/>
        <v>2.6980278548774848E-2</v>
      </c>
      <c r="I127" s="301">
        <f t="shared" si="31"/>
        <v>2.6980278548774848E-2</v>
      </c>
      <c r="J127" s="301">
        <f t="shared" si="31"/>
        <v>2.6980278548774852E-2</v>
      </c>
      <c r="K127" s="301">
        <f t="shared" si="31"/>
        <v>2.6980278548774852E-2</v>
      </c>
      <c r="L127" s="301">
        <f t="shared" si="31"/>
        <v>2.6980278548774873E-2</v>
      </c>
      <c r="M127" s="301">
        <f t="shared" si="31"/>
        <v>2.6980278548774841E-2</v>
      </c>
      <c r="N127" s="301">
        <f t="shared" si="31"/>
        <v>2.6980278548774862E-2</v>
      </c>
      <c r="O127" s="301">
        <f t="shared" si="31"/>
        <v>2.6980278548774862E-2</v>
      </c>
      <c r="P127" s="301">
        <f t="shared" si="31"/>
        <v>2.6980278548774862E-2</v>
      </c>
      <c r="Q127" s="301">
        <f t="shared" si="31"/>
        <v>2.6980278548774862E-2</v>
      </c>
      <c r="R127" s="301">
        <f t="shared" si="31"/>
        <v>2.6980278548774862E-2</v>
      </c>
      <c r="S127" s="301">
        <f t="shared" si="31"/>
        <v>2.6980278548774848E-2</v>
      </c>
      <c r="T127" s="301">
        <f t="shared" si="31"/>
        <v>2.6980278548774848E-2</v>
      </c>
      <c r="U127" s="301">
        <f t="shared" si="31"/>
        <v>2.6789636697916019E-2</v>
      </c>
      <c r="V127" s="301">
        <f t="shared" si="31"/>
        <v>2.6953835488901245E-2</v>
      </c>
      <c r="W127" s="301">
        <f t="shared" si="31"/>
        <v>2.6980278548774862E-2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2.9884807875236873E-3</v>
      </c>
      <c r="C128" s="235">
        <f t="shared" si="32"/>
        <v>2.9884807875236873E-3</v>
      </c>
      <c r="D128" s="235">
        <f t="shared" si="32"/>
        <v>2.9884807875236864E-3</v>
      </c>
      <c r="E128" s="235">
        <f t="shared" si="32"/>
        <v>2.9884807875236873E-3</v>
      </c>
      <c r="F128" s="235">
        <f t="shared" si="32"/>
        <v>2.9884807875236855E-3</v>
      </c>
      <c r="G128" s="235">
        <f t="shared" si="32"/>
        <v>2.9884807875236855E-3</v>
      </c>
      <c r="H128" s="235">
        <f t="shared" si="32"/>
        <v>2.9884807875236834E-3</v>
      </c>
      <c r="I128" s="235">
        <f t="shared" si="32"/>
        <v>2.9884807875236834E-3</v>
      </c>
      <c r="J128" s="235">
        <f t="shared" si="32"/>
        <v>2.988480787523686E-3</v>
      </c>
      <c r="K128" s="235">
        <f t="shared" si="32"/>
        <v>2.988480787523686E-3</v>
      </c>
      <c r="L128" s="235">
        <f t="shared" si="32"/>
        <v>2.9884807875236868E-3</v>
      </c>
      <c r="M128" s="235">
        <f t="shared" si="32"/>
        <v>2.9884807875236851E-3</v>
      </c>
      <c r="N128" s="235">
        <f t="shared" si="32"/>
        <v>2.9884807875236864E-3</v>
      </c>
      <c r="O128" s="235">
        <f t="shared" si="32"/>
        <v>2.9884807875236868E-3</v>
      </c>
      <c r="P128" s="235">
        <f t="shared" si="32"/>
        <v>2.9884807875236868E-3</v>
      </c>
      <c r="Q128" s="235">
        <f t="shared" si="32"/>
        <v>2.9884807875236868E-3</v>
      </c>
      <c r="R128" s="235">
        <f t="shared" si="32"/>
        <v>2.9884807875236868E-3</v>
      </c>
      <c r="S128" s="235">
        <f t="shared" si="32"/>
        <v>2.9884807875236851E-3</v>
      </c>
      <c r="T128" s="235">
        <f t="shared" si="32"/>
        <v>2.9884807875236864E-3</v>
      </c>
      <c r="U128" s="235">
        <f t="shared" si="32"/>
        <v>3.0366214849194381E-3</v>
      </c>
      <c r="V128" s="235">
        <f t="shared" si="32"/>
        <v>2.9904129038600753E-3</v>
      </c>
      <c r="W128" s="235">
        <f t="shared" si="32"/>
        <v>2.9884807875236851E-3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0.13003229896294122</v>
      </c>
      <c r="C129" s="235">
        <f t="shared" si="33"/>
        <v>0.13003229896294113</v>
      </c>
      <c r="D129" s="235">
        <f t="shared" si="33"/>
        <v>0.13003229896294125</v>
      </c>
      <c r="E129" s="235">
        <f t="shared" si="33"/>
        <v>0.13003229896294116</v>
      </c>
      <c r="F129" s="235">
        <f t="shared" si="33"/>
        <v>0.13003229896294113</v>
      </c>
      <c r="G129" s="235">
        <f t="shared" si="33"/>
        <v>0.13003229896294113</v>
      </c>
      <c r="H129" s="235">
        <f t="shared" si="33"/>
        <v>0.13003229896294108</v>
      </c>
      <c r="I129" s="235">
        <f t="shared" si="33"/>
        <v>0.13003229896294108</v>
      </c>
      <c r="J129" s="235">
        <f t="shared" si="33"/>
        <v>0.13003229896294122</v>
      </c>
      <c r="K129" s="235">
        <f t="shared" si="33"/>
        <v>0.13003229896294122</v>
      </c>
      <c r="L129" s="235">
        <f t="shared" si="33"/>
        <v>0.13003229896294122</v>
      </c>
      <c r="M129" s="235">
        <f t="shared" si="33"/>
        <v>0.13003229896294116</v>
      </c>
      <c r="N129" s="235">
        <f t="shared" si="33"/>
        <v>0.13003229896294116</v>
      </c>
      <c r="O129" s="235">
        <f t="shared" si="33"/>
        <v>0.13003229896294119</v>
      </c>
      <c r="P129" s="235">
        <f t="shared" si="33"/>
        <v>0.13003229896294119</v>
      </c>
      <c r="Q129" s="235">
        <f t="shared" si="33"/>
        <v>0.13003229896294119</v>
      </c>
      <c r="R129" s="235">
        <f t="shared" si="33"/>
        <v>0.13003229896294119</v>
      </c>
      <c r="S129" s="235">
        <f t="shared" si="33"/>
        <v>0.13003229896294111</v>
      </c>
      <c r="T129" s="235">
        <f t="shared" si="33"/>
        <v>0.13003229896294113</v>
      </c>
      <c r="U129" s="235">
        <f t="shared" si="33"/>
        <v>0.12893374272403532</v>
      </c>
      <c r="V129" s="235">
        <f t="shared" si="33"/>
        <v>0.12956852435194671</v>
      </c>
      <c r="W129" s="235">
        <f t="shared" si="33"/>
        <v>0.13003229896294119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4.0759460631292106E-2</v>
      </c>
      <c r="C130" s="235">
        <f t="shared" si="34"/>
        <v>4.0759460631292113E-2</v>
      </c>
      <c r="D130" s="235">
        <f t="shared" si="34"/>
        <v>4.0759460631292106E-2</v>
      </c>
      <c r="E130" s="235">
        <f t="shared" si="34"/>
        <v>4.0759460631292106E-2</v>
      </c>
      <c r="F130" s="235">
        <f t="shared" si="34"/>
        <v>4.0759460631292092E-2</v>
      </c>
      <c r="G130" s="235">
        <f t="shared" si="34"/>
        <v>4.0759460631292092E-2</v>
      </c>
      <c r="H130" s="235">
        <f t="shared" si="34"/>
        <v>4.0759460631292058E-2</v>
      </c>
      <c r="I130" s="235">
        <f t="shared" si="34"/>
        <v>4.0759460631292058E-2</v>
      </c>
      <c r="J130" s="235">
        <f t="shared" si="34"/>
        <v>4.0759460631292085E-2</v>
      </c>
      <c r="K130" s="235">
        <f t="shared" si="34"/>
        <v>4.0759460631292085E-2</v>
      </c>
      <c r="L130" s="235">
        <f t="shared" si="34"/>
        <v>4.0759460631292099E-2</v>
      </c>
      <c r="M130" s="235">
        <f t="shared" si="34"/>
        <v>4.0759460631292078E-2</v>
      </c>
      <c r="N130" s="235">
        <f t="shared" si="34"/>
        <v>4.0759460631292092E-2</v>
      </c>
      <c r="O130" s="235">
        <f t="shared" si="34"/>
        <v>4.0759460631292106E-2</v>
      </c>
      <c r="P130" s="235">
        <f t="shared" si="34"/>
        <v>4.0759460631292106E-2</v>
      </c>
      <c r="Q130" s="235">
        <f t="shared" si="34"/>
        <v>4.0759460631292106E-2</v>
      </c>
      <c r="R130" s="235">
        <f t="shared" si="34"/>
        <v>4.0759460631292106E-2</v>
      </c>
      <c r="S130" s="235">
        <f t="shared" si="34"/>
        <v>4.0759460631292092E-2</v>
      </c>
      <c r="T130" s="235">
        <f t="shared" si="34"/>
        <v>4.0759460631292099E-2</v>
      </c>
      <c r="U130" s="235">
        <f t="shared" si="34"/>
        <v>4.1378470937690016E-2</v>
      </c>
      <c r="V130" s="235">
        <f t="shared" si="34"/>
        <v>4.0785812488756568E-2</v>
      </c>
      <c r="W130" s="235">
        <f t="shared" si="34"/>
        <v>4.0759460631292092E-2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0.25123632860465489</v>
      </c>
      <c r="C131" s="302">
        <f t="shared" si="35"/>
        <v>0.25123632860465483</v>
      </c>
      <c r="D131" s="302">
        <f t="shared" si="35"/>
        <v>0.25123632860465495</v>
      </c>
      <c r="E131" s="302">
        <f t="shared" si="35"/>
        <v>0.25123632860465495</v>
      </c>
      <c r="F131" s="302">
        <f t="shared" si="35"/>
        <v>0.25123632860465495</v>
      </c>
      <c r="G131" s="302">
        <f t="shared" si="35"/>
        <v>0.25123632860465495</v>
      </c>
      <c r="H131" s="302">
        <f t="shared" si="35"/>
        <v>0.25123632860465483</v>
      </c>
      <c r="I131" s="302">
        <f t="shared" si="35"/>
        <v>0.25123632860465483</v>
      </c>
      <c r="J131" s="302">
        <f t="shared" si="35"/>
        <v>0.25123632860465489</v>
      </c>
      <c r="K131" s="302">
        <f t="shared" si="35"/>
        <v>0.25123632860465489</v>
      </c>
      <c r="L131" s="302">
        <f t="shared" si="35"/>
        <v>0.251236328604655</v>
      </c>
      <c r="M131" s="302">
        <f t="shared" si="35"/>
        <v>0.25123632860465489</v>
      </c>
      <c r="N131" s="302">
        <f t="shared" si="35"/>
        <v>0.25123632860465506</v>
      </c>
      <c r="O131" s="302">
        <f t="shared" si="35"/>
        <v>0.25123632860465495</v>
      </c>
      <c r="P131" s="302">
        <f t="shared" si="35"/>
        <v>0.25123632860465495</v>
      </c>
      <c r="Q131" s="302">
        <f t="shared" si="35"/>
        <v>0.25123632860465495</v>
      </c>
      <c r="R131" s="302">
        <f t="shared" si="35"/>
        <v>0.25123632860465495</v>
      </c>
      <c r="S131" s="302">
        <f t="shared" si="35"/>
        <v>0.25123632860465489</v>
      </c>
      <c r="T131" s="302">
        <f t="shared" si="35"/>
        <v>0.25123632860465489</v>
      </c>
      <c r="U131" s="302">
        <f t="shared" si="35"/>
        <v>0.25528343244439489</v>
      </c>
      <c r="V131" s="302">
        <f t="shared" si="35"/>
        <v>0.25139875823004104</v>
      </c>
      <c r="W131" s="302">
        <f t="shared" si="35"/>
        <v>0.25123632860465483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0.54800315246481324</v>
      </c>
      <c r="C132" s="237">
        <f t="shared" si="36"/>
        <v>0.54800315246481324</v>
      </c>
      <c r="D132" s="237">
        <f t="shared" si="36"/>
        <v>0.54800315246481335</v>
      </c>
      <c r="E132" s="237">
        <f t="shared" si="36"/>
        <v>0.54800315246481324</v>
      </c>
      <c r="F132" s="237">
        <f t="shared" si="36"/>
        <v>0.54800315246481335</v>
      </c>
      <c r="G132" s="237">
        <f t="shared" si="36"/>
        <v>0.54800315246481335</v>
      </c>
      <c r="H132" s="237">
        <f t="shared" si="36"/>
        <v>0.54800315246481301</v>
      </c>
      <c r="I132" s="237">
        <f t="shared" si="36"/>
        <v>0.54800315246481301</v>
      </c>
      <c r="J132" s="237">
        <f t="shared" si="36"/>
        <v>0.54800315246481346</v>
      </c>
      <c r="K132" s="237">
        <f t="shared" si="36"/>
        <v>0.54800315246481346</v>
      </c>
      <c r="L132" s="237">
        <f t="shared" si="36"/>
        <v>0.54800315246481346</v>
      </c>
      <c r="M132" s="237">
        <f t="shared" si="36"/>
        <v>0.54800315246481335</v>
      </c>
      <c r="N132" s="237">
        <f t="shared" si="36"/>
        <v>0.54800315246481357</v>
      </c>
      <c r="O132" s="237">
        <f t="shared" si="36"/>
        <v>0.54800315246481324</v>
      </c>
      <c r="P132" s="237">
        <f t="shared" si="36"/>
        <v>0.54800315246481324</v>
      </c>
      <c r="Q132" s="237">
        <f t="shared" si="36"/>
        <v>0.54800315246481324</v>
      </c>
      <c r="R132" s="237">
        <f t="shared" si="36"/>
        <v>0.54800315246481324</v>
      </c>
      <c r="S132" s="237">
        <f t="shared" si="36"/>
        <v>0.54800315246481324</v>
      </c>
      <c r="T132" s="237">
        <f t="shared" si="36"/>
        <v>0.54800315246481335</v>
      </c>
      <c r="U132" s="237">
        <f t="shared" si="36"/>
        <v>0.54457809571104432</v>
      </c>
      <c r="V132" s="237">
        <f t="shared" si="36"/>
        <v>0.54830265653649446</v>
      </c>
      <c r="W132" s="237">
        <f t="shared" si="36"/>
        <v>0.54800315246481346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</v>
      </c>
      <c r="C136" s="324">
        <f>IF(C$5=0,0,C$5/PPA_fec!C$5)</f>
        <v>0</v>
      </c>
      <c r="D136" s="324">
        <f>IF(D$5=0,0,D$5/PPA_fec!D$5)</f>
        <v>0</v>
      </c>
      <c r="E136" s="324">
        <f>IF(E$5=0,0,E$5/PPA_fec!E$5)</f>
        <v>0</v>
      </c>
      <c r="F136" s="324">
        <f>IF(F$5=0,0,F$5/PPA_fec!F$5)</f>
        <v>0</v>
      </c>
      <c r="G136" s="324">
        <f>IF(G$5=0,0,G$5/PPA_fec!G$5)</f>
        <v>0</v>
      </c>
      <c r="H136" s="324">
        <f>IF(H$5=0,0,H$5/PPA_fec!H$5)</f>
        <v>0</v>
      </c>
      <c r="I136" s="324">
        <f>IF(I$5=0,0,I$5/PPA_fec!I$5)</f>
        <v>0</v>
      </c>
      <c r="J136" s="324">
        <f>IF(J$5=0,0,J$5/PPA_fec!J$5)</f>
        <v>0</v>
      </c>
      <c r="K136" s="324">
        <f>IF(K$5=0,0,K$5/PPA_fec!K$5)</f>
        <v>0</v>
      </c>
      <c r="L136" s="324">
        <f>IF(L$5=0,0,L$5/PPA_fec!L$5)</f>
        <v>0</v>
      </c>
      <c r="M136" s="324">
        <f>IF(M$5=0,0,M$5/PPA_fec!M$5)</f>
        <v>0</v>
      </c>
      <c r="N136" s="324">
        <f>IF(N$5=0,0,N$5/PPA_fec!N$5)</f>
        <v>0</v>
      </c>
      <c r="O136" s="324">
        <f>IF(O$5=0,0,O$5/PPA_fec!O$5)</f>
        <v>0</v>
      </c>
      <c r="P136" s="324">
        <f>IF(P$5=0,0,P$5/PPA_fec!P$5)</f>
        <v>0</v>
      </c>
      <c r="Q136" s="324">
        <f>IF(Q$5=0,0,Q$5/PPA_fec!Q$5)</f>
        <v>0</v>
      </c>
      <c r="R136" s="324">
        <f>IF(R$5=0,0,R$5/PPA_fec!R$5)</f>
        <v>0</v>
      </c>
      <c r="S136" s="324">
        <f>IF(S$5=0,0,S$5/PPA_fec!S$5)</f>
        <v>0</v>
      </c>
      <c r="T136" s="324">
        <f>IF(T$5=0,0,T$5/PPA_fec!T$5)</f>
        <v>0</v>
      </c>
      <c r="U136" s="324">
        <f>IF(U$5=0,0,U$5/PPA_fec!U$5)</f>
        <v>0</v>
      </c>
      <c r="V136" s="324">
        <f>IF(V$5=0,0,V$5/PPA_fec!V$5)</f>
        <v>0</v>
      </c>
      <c r="W136" s="324">
        <f>IF(W$5=0,0,W$5/PPA_fec!W$5)</f>
        <v>0</v>
      </c>
      <c r="DA136" s="95"/>
    </row>
    <row r="137" spans="1:105" ht="12" customHeight="1" x14ac:dyDescent="0.25">
      <c r="A137" s="55" t="s">
        <v>92</v>
      </c>
      <c r="B137" s="307">
        <f>IF(B$6=0,0,B$6/PPA_fec!B$6)</f>
        <v>0</v>
      </c>
      <c r="C137" s="307">
        <f>IF(C$6=0,0,C$6/PPA_fec!C$6)</f>
        <v>0</v>
      </c>
      <c r="D137" s="307">
        <f>IF(D$6=0,0,D$6/PPA_fec!D$6)</f>
        <v>0</v>
      </c>
      <c r="E137" s="307">
        <f>IF(E$6=0,0,E$6/PPA_fec!E$6)</f>
        <v>0</v>
      </c>
      <c r="F137" s="307">
        <f>IF(F$6=0,0,F$6/PPA_fec!F$6)</f>
        <v>0</v>
      </c>
      <c r="G137" s="307">
        <f>IF(G$6=0,0,G$6/PPA_fec!G$6)</f>
        <v>0</v>
      </c>
      <c r="H137" s="307">
        <f>IF(H$6=0,0,H$6/PPA_fec!H$6)</f>
        <v>0</v>
      </c>
      <c r="I137" s="307">
        <f>IF(I$6=0,0,I$6/PPA_fec!I$6)</f>
        <v>0</v>
      </c>
      <c r="J137" s="307">
        <f>IF(J$6=0,0,J$6/PPA_fec!J$6)</f>
        <v>0</v>
      </c>
      <c r="K137" s="307">
        <f>IF(K$6=0,0,K$6/PPA_fec!K$6)</f>
        <v>0</v>
      </c>
      <c r="L137" s="307">
        <f>IF(L$6=0,0,L$6/PPA_fec!L$6)</f>
        <v>0</v>
      </c>
      <c r="M137" s="307">
        <f>IF(M$6=0,0,M$6/PPA_fec!M$6)</f>
        <v>0</v>
      </c>
      <c r="N137" s="307">
        <f>IF(N$6=0,0,N$6/PPA_fec!N$6)</f>
        <v>0</v>
      </c>
      <c r="O137" s="307">
        <f>IF(O$6=0,0,O$6/PPA_fec!O$6)</f>
        <v>0</v>
      </c>
      <c r="P137" s="307">
        <f>IF(P$6=0,0,P$6/PPA_fec!P$6)</f>
        <v>0</v>
      </c>
      <c r="Q137" s="307">
        <f>IF(Q$6=0,0,Q$6/PPA_fec!Q$6)</f>
        <v>0</v>
      </c>
      <c r="R137" s="307">
        <f>IF(R$6=0,0,R$6/PPA_fec!R$6)</f>
        <v>0</v>
      </c>
      <c r="S137" s="307">
        <f>IF(S$6=0,0,S$6/PPA_fec!S$6)</f>
        <v>0</v>
      </c>
      <c r="T137" s="307">
        <f>IF(T$6=0,0,T$6/PPA_fec!T$6)</f>
        <v>0</v>
      </c>
      <c r="U137" s="307">
        <f>IF(U$6=0,0,U$6/PPA_fec!U$6)</f>
        <v>0</v>
      </c>
      <c r="V137" s="307">
        <f>IF(V$6=0,0,V$6/PPA_fec!V$6)</f>
        <v>0</v>
      </c>
      <c r="W137" s="307">
        <f>IF(W$6=0,0,W$6/PPA_fec!W$6)</f>
        <v>0</v>
      </c>
      <c r="DA137" s="76"/>
    </row>
    <row r="138" spans="1:105" ht="12" customHeight="1" x14ac:dyDescent="0.25">
      <c r="A138" s="202" t="s">
        <v>93</v>
      </c>
      <c r="B138" s="308">
        <f>IF(B$7=0,0,B$7/PPA_fec!B$7)</f>
        <v>0</v>
      </c>
      <c r="C138" s="308">
        <f>IF(C$7=0,0,C$7/PPA_fec!C$7)</f>
        <v>0</v>
      </c>
      <c r="D138" s="308">
        <f>IF(D$7=0,0,D$7/PPA_fec!D$7)</f>
        <v>0</v>
      </c>
      <c r="E138" s="308">
        <f>IF(E$7=0,0,E$7/PPA_fec!E$7)</f>
        <v>0</v>
      </c>
      <c r="F138" s="308">
        <f>IF(F$7=0,0,F$7/PPA_fec!F$7)</f>
        <v>0</v>
      </c>
      <c r="G138" s="308">
        <f>IF(G$7=0,0,G$7/PPA_fec!G$7)</f>
        <v>0</v>
      </c>
      <c r="H138" s="308">
        <f>IF(H$7=0,0,H$7/PPA_fec!H$7)</f>
        <v>0</v>
      </c>
      <c r="I138" s="308">
        <f>IF(I$7=0,0,I$7/PPA_fec!I$7)</f>
        <v>0</v>
      </c>
      <c r="J138" s="308">
        <f>IF(J$7=0,0,J$7/PPA_fec!J$7)</f>
        <v>0</v>
      </c>
      <c r="K138" s="308">
        <f>IF(K$7=0,0,K$7/PPA_fec!K$7)</f>
        <v>0</v>
      </c>
      <c r="L138" s="308">
        <f>IF(L$7=0,0,L$7/PPA_fec!L$7)</f>
        <v>0</v>
      </c>
      <c r="M138" s="308">
        <f>IF(M$7=0,0,M$7/PPA_fec!M$7)</f>
        <v>0</v>
      </c>
      <c r="N138" s="308">
        <f>IF(N$7=0,0,N$7/PPA_fec!N$7)</f>
        <v>0</v>
      </c>
      <c r="O138" s="308">
        <f>IF(O$7=0,0,O$7/PPA_fec!O$7)</f>
        <v>0</v>
      </c>
      <c r="P138" s="308">
        <f>IF(P$7=0,0,P$7/PPA_fec!P$7)</f>
        <v>0</v>
      </c>
      <c r="Q138" s="308">
        <f>IF(Q$7=0,0,Q$7/PPA_fec!Q$7)</f>
        <v>0</v>
      </c>
      <c r="R138" s="308">
        <f>IF(R$7=0,0,R$7/PPA_fec!R$7)</f>
        <v>0</v>
      </c>
      <c r="S138" s="308">
        <f>IF(S$7=0,0,S$7/PPA_fec!S$7)</f>
        <v>0</v>
      </c>
      <c r="T138" s="308">
        <f>IF(T$7=0,0,T$7/PPA_fec!T$7)</f>
        <v>0</v>
      </c>
      <c r="U138" s="308">
        <f>IF(U$7=0,0,U$7/PPA_fec!U$7)</f>
        <v>0</v>
      </c>
      <c r="V138" s="308">
        <f>IF(V$7=0,0,V$7/PPA_fec!V$7)</f>
        <v>0</v>
      </c>
      <c r="W138" s="308">
        <f>IF(W$7=0,0,W$7/PPA_fec!W$7)</f>
        <v>0</v>
      </c>
      <c r="DA138" s="77"/>
    </row>
    <row r="139" spans="1:105" ht="12" customHeight="1" x14ac:dyDescent="0.25">
      <c r="A139" s="202" t="s">
        <v>94</v>
      </c>
      <c r="B139" s="308">
        <f>IF(B$8=0,0,B$8/PPA_fec!B$8)</f>
        <v>0</v>
      </c>
      <c r="C139" s="308">
        <f>IF(C$8=0,0,C$8/PPA_fec!C$8)</f>
        <v>0</v>
      </c>
      <c r="D139" s="308">
        <f>IF(D$8=0,0,D$8/PPA_fec!D$8)</f>
        <v>0</v>
      </c>
      <c r="E139" s="308">
        <f>IF(E$8=0,0,E$8/PPA_fec!E$8)</f>
        <v>0</v>
      </c>
      <c r="F139" s="308">
        <f>IF(F$8=0,0,F$8/PPA_fec!F$8)</f>
        <v>0</v>
      </c>
      <c r="G139" s="308">
        <f>IF(G$8=0,0,G$8/PPA_fec!G$8)</f>
        <v>0</v>
      </c>
      <c r="H139" s="308">
        <f>IF(H$8=0,0,H$8/PPA_fec!H$8)</f>
        <v>0</v>
      </c>
      <c r="I139" s="308">
        <f>IF(I$8=0,0,I$8/PPA_fec!I$8)</f>
        <v>0</v>
      </c>
      <c r="J139" s="308">
        <f>IF(J$8=0,0,J$8/PPA_fec!J$8)</f>
        <v>0</v>
      </c>
      <c r="K139" s="308">
        <f>IF(K$8=0,0,K$8/PPA_fec!K$8)</f>
        <v>0</v>
      </c>
      <c r="L139" s="308">
        <f>IF(L$8=0,0,L$8/PPA_fec!L$8)</f>
        <v>0</v>
      </c>
      <c r="M139" s="308">
        <f>IF(M$8=0,0,M$8/PPA_fec!M$8)</f>
        <v>0</v>
      </c>
      <c r="N139" s="308">
        <f>IF(N$8=0,0,N$8/PPA_fec!N$8)</f>
        <v>0</v>
      </c>
      <c r="O139" s="308">
        <f>IF(O$8=0,0,O$8/PPA_fec!O$8)</f>
        <v>0</v>
      </c>
      <c r="P139" s="308">
        <f>IF(P$8=0,0,P$8/PPA_fec!P$8)</f>
        <v>0</v>
      </c>
      <c r="Q139" s="308">
        <f>IF(Q$8=0,0,Q$8/PPA_fec!Q$8)</f>
        <v>0</v>
      </c>
      <c r="R139" s="308">
        <f>IF(R$8=0,0,R$8/PPA_fec!R$8)</f>
        <v>0</v>
      </c>
      <c r="S139" s="308">
        <f>IF(S$8=0,0,S$8/PPA_fec!S$8)</f>
        <v>0</v>
      </c>
      <c r="T139" s="308">
        <f>IF(T$8=0,0,T$8/PPA_fec!T$8)</f>
        <v>0</v>
      </c>
      <c r="U139" s="308">
        <f>IF(U$8=0,0,U$8/PPA_fec!U$8)</f>
        <v>0</v>
      </c>
      <c r="V139" s="308">
        <f>IF(V$8=0,0,V$8/PPA_fec!V$8)</f>
        <v>0</v>
      </c>
      <c r="W139" s="308">
        <f>IF(W$8=0,0,W$8/PPA_fec!W$8)</f>
        <v>0</v>
      </c>
      <c r="DA139" s="77"/>
    </row>
    <row r="140" spans="1:105" ht="12" customHeight="1" x14ac:dyDescent="0.25">
      <c r="A140" s="202" t="s">
        <v>95</v>
      </c>
      <c r="B140" s="308">
        <f>IF(B$9=0,0,B$9/PPA_fec!B$9)</f>
        <v>0</v>
      </c>
      <c r="C140" s="308">
        <f>IF(C$9=0,0,C$9/PPA_fec!C$9)</f>
        <v>0</v>
      </c>
      <c r="D140" s="308">
        <f>IF(D$9=0,0,D$9/PPA_fec!D$9)</f>
        <v>0</v>
      </c>
      <c r="E140" s="308">
        <f>IF(E$9=0,0,E$9/PPA_fec!E$9)</f>
        <v>0</v>
      </c>
      <c r="F140" s="308">
        <f>IF(F$9=0,0,F$9/PPA_fec!F$9)</f>
        <v>0</v>
      </c>
      <c r="G140" s="308">
        <f>IF(G$9=0,0,G$9/PPA_fec!G$9)</f>
        <v>0</v>
      </c>
      <c r="H140" s="308">
        <f>IF(H$9=0,0,H$9/PPA_fec!H$9)</f>
        <v>0</v>
      </c>
      <c r="I140" s="308">
        <f>IF(I$9=0,0,I$9/PPA_fec!I$9)</f>
        <v>0</v>
      </c>
      <c r="J140" s="308">
        <f>IF(J$9=0,0,J$9/PPA_fec!J$9)</f>
        <v>0</v>
      </c>
      <c r="K140" s="308">
        <f>IF(K$9=0,0,K$9/PPA_fec!K$9)</f>
        <v>0</v>
      </c>
      <c r="L140" s="308">
        <f>IF(L$9=0,0,L$9/PPA_fec!L$9)</f>
        <v>0</v>
      </c>
      <c r="M140" s="308">
        <f>IF(M$9=0,0,M$9/PPA_fec!M$9)</f>
        <v>0</v>
      </c>
      <c r="N140" s="308">
        <f>IF(N$9=0,0,N$9/PPA_fec!N$9)</f>
        <v>0</v>
      </c>
      <c r="O140" s="308">
        <f>IF(O$9=0,0,O$9/PPA_fec!O$9)</f>
        <v>0</v>
      </c>
      <c r="P140" s="308">
        <f>IF(P$9=0,0,P$9/PPA_fec!P$9)</f>
        <v>0</v>
      </c>
      <c r="Q140" s="308">
        <f>IF(Q$9=0,0,Q$9/PPA_fec!Q$9)</f>
        <v>0</v>
      </c>
      <c r="R140" s="308">
        <f>IF(R$9=0,0,R$9/PPA_fec!R$9)</f>
        <v>0</v>
      </c>
      <c r="S140" s="308">
        <f>IF(S$9=0,0,S$9/PPA_fec!S$9)</f>
        <v>0</v>
      </c>
      <c r="T140" s="308">
        <f>IF(T$9=0,0,T$9/PPA_fec!T$9)</f>
        <v>0</v>
      </c>
      <c r="U140" s="308">
        <f>IF(U$9=0,0,U$9/PPA_fec!U$9)</f>
        <v>0</v>
      </c>
      <c r="V140" s="308">
        <f>IF(V$9=0,0,V$9/PPA_fec!V$9)</f>
        <v>0</v>
      </c>
      <c r="W140" s="308">
        <f>IF(W$9=0,0,W$9/PPA_fec!W$9)</f>
        <v>0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</v>
      </c>
      <c r="C141" s="309">
        <f>IF(C$10=0,0,C$10/PPA_fec!C$10)</f>
        <v>0</v>
      </c>
      <c r="D141" s="309">
        <f>IF(D$10=0,0,D$10/PPA_fec!D$10)</f>
        <v>0</v>
      </c>
      <c r="E141" s="309">
        <f>IF(E$10=0,0,E$10/PPA_fec!E$10)</f>
        <v>0</v>
      </c>
      <c r="F141" s="309">
        <f>IF(F$10=0,0,F$10/PPA_fec!F$10)</f>
        <v>0</v>
      </c>
      <c r="G141" s="309">
        <f>IF(G$10=0,0,G$10/PPA_fec!G$10)</f>
        <v>0</v>
      </c>
      <c r="H141" s="309">
        <f>IF(H$10=0,0,H$10/PPA_fec!H$10)</f>
        <v>0</v>
      </c>
      <c r="I141" s="309">
        <f>IF(I$10=0,0,I$10/PPA_fec!I$10)</f>
        <v>0</v>
      </c>
      <c r="J141" s="309">
        <f>IF(J$10=0,0,J$10/PPA_fec!J$10)</f>
        <v>0</v>
      </c>
      <c r="K141" s="309">
        <f>IF(K$10=0,0,K$10/PPA_fec!K$10)</f>
        <v>0</v>
      </c>
      <c r="L141" s="309">
        <f>IF(L$10=0,0,L$10/PPA_fec!L$10)</f>
        <v>0</v>
      </c>
      <c r="M141" s="309">
        <f>IF(M$10=0,0,M$10/PPA_fec!M$10)</f>
        <v>0</v>
      </c>
      <c r="N141" s="309">
        <f>IF(N$10=0,0,N$10/PPA_fec!N$10)</f>
        <v>0</v>
      </c>
      <c r="O141" s="309">
        <f>IF(O$10=0,0,O$10/PPA_fec!O$10)</f>
        <v>0</v>
      </c>
      <c r="P141" s="309">
        <f>IF(P$10=0,0,P$10/PPA_fec!P$10)</f>
        <v>0</v>
      </c>
      <c r="Q141" s="309">
        <f>IF(Q$10=0,0,Q$10/PPA_fec!Q$10)</f>
        <v>0</v>
      </c>
      <c r="R141" s="309">
        <f>IF(R$10=0,0,R$10/PPA_fec!R$10)</f>
        <v>0</v>
      </c>
      <c r="S141" s="309">
        <f>IF(S$10=0,0,S$10/PPA_fec!S$10)</f>
        <v>0</v>
      </c>
      <c r="T141" s="309">
        <f>IF(T$10=0,0,T$10/PPA_fec!T$10)</f>
        <v>0</v>
      </c>
      <c r="U141" s="309">
        <f>IF(U$10=0,0,U$10/PPA_fec!U$10)</f>
        <v>0</v>
      </c>
      <c r="V141" s="309">
        <f>IF(V$10=0,0,V$10/PPA_fec!V$10)</f>
        <v>0</v>
      </c>
      <c r="W141" s="309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</v>
      </c>
      <c r="C142" s="310">
        <f>IF(C$16=0,0,C$16/PPA_fec!C$16)</f>
        <v>0</v>
      </c>
      <c r="D142" s="310">
        <f>IF(D$16=0,0,D$16/PPA_fec!D$16)</f>
        <v>0</v>
      </c>
      <c r="E142" s="310">
        <f>IF(E$16=0,0,E$16/PPA_fec!E$16)</f>
        <v>0</v>
      </c>
      <c r="F142" s="310">
        <f>IF(F$16=0,0,F$16/PPA_fec!F$16)</f>
        <v>0</v>
      </c>
      <c r="G142" s="310">
        <f>IF(G$16=0,0,G$16/PPA_fec!G$16)</f>
        <v>0</v>
      </c>
      <c r="H142" s="310">
        <f>IF(H$16=0,0,H$16/PPA_fec!H$16)</f>
        <v>0</v>
      </c>
      <c r="I142" s="310">
        <f>IF(I$16=0,0,I$16/PPA_fec!I$16)</f>
        <v>0</v>
      </c>
      <c r="J142" s="310">
        <f>IF(J$16=0,0,J$16/PPA_fec!J$16)</f>
        <v>0</v>
      </c>
      <c r="K142" s="310">
        <f>IF(K$16=0,0,K$16/PPA_fec!K$16)</f>
        <v>0</v>
      </c>
      <c r="L142" s="310">
        <f>IF(L$16=0,0,L$16/PPA_fec!L$16)</f>
        <v>0</v>
      </c>
      <c r="M142" s="310">
        <f>IF(M$16=0,0,M$16/PPA_fec!M$16)</f>
        <v>0</v>
      </c>
      <c r="N142" s="310">
        <f>IF(N$16=0,0,N$16/PPA_fec!N$16)</f>
        <v>0</v>
      </c>
      <c r="O142" s="310">
        <f>IF(O$16=0,0,O$16/PPA_fec!O$16)</f>
        <v>0</v>
      </c>
      <c r="P142" s="310">
        <f>IF(P$16=0,0,P$16/PPA_fec!P$16)</f>
        <v>0</v>
      </c>
      <c r="Q142" s="310">
        <f>IF(Q$16=0,0,Q$16/PPA_fec!Q$16)</f>
        <v>0</v>
      </c>
      <c r="R142" s="310">
        <f>IF(R$16=0,0,R$16/PPA_fec!R$16)</f>
        <v>0</v>
      </c>
      <c r="S142" s="310">
        <f>IF(S$16=0,0,S$16/PPA_fec!S$16)</f>
        <v>0</v>
      </c>
      <c r="T142" s="310">
        <f>IF(T$16=0,0,T$16/PPA_fec!T$16)</f>
        <v>0</v>
      </c>
      <c r="U142" s="310">
        <f>IF(U$16=0,0,U$16/PPA_fec!U$16)</f>
        <v>0</v>
      </c>
      <c r="V142" s="310">
        <f>IF(V$16=0,0,V$16/PPA_fec!V$16)</f>
        <v>0</v>
      </c>
      <c r="W142" s="310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</v>
      </c>
      <c r="C143" s="310">
        <f>IF(C$17=0,0,C$17/PPA_fec!C$17)</f>
        <v>0</v>
      </c>
      <c r="D143" s="310">
        <f>IF(D$17=0,0,D$17/PPA_fec!D$17)</f>
        <v>0</v>
      </c>
      <c r="E143" s="310">
        <f>IF(E$17=0,0,E$17/PPA_fec!E$17)</f>
        <v>0</v>
      </c>
      <c r="F143" s="310">
        <f>IF(F$17=0,0,F$17/PPA_fec!F$17)</f>
        <v>0</v>
      </c>
      <c r="G143" s="310">
        <f>IF(G$17=0,0,G$17/PPA_fec!G$17)</f>
        <v>0</v>
      </c>
      <c r="H143" s="310">
        <f>IF(H$17=0,0,H$17/PPA_fec!H$17)</f>
        <v>0</v>
      </c>
      <c r="I143" s="310">
        <f>IF(I$17=0,0,I$17/PPA_fec!I$17)</f>
        <v>0</v>
      </c>
      <c r="J143" s="310">
        <f>IF(J$17=0,0,J$17/PPA_fec!J$17)</f>
        <v>0</v>
      </c>
      <c r="K143" s="310">
        <f>IF(K$17=0,0,K$17/PPA_fec!K$17)</f>
        <v>0</v>
      </c>
      <c r="L143" s="310">
        <f>IF(L$17=0,0,L$17/PPA_fec!L$17)</f>
        <v>0</v>
      </c>
      <c r="M143" s="310">
        <f>IF(M$17=0,0,M$17/PPA_fec!M$17)</f>
        <v>0</v>
      </c>
      <c r="N143" s="310">
        <f>IF(N$17=0,0,N$17/PPA_fec!N$17)</f>
        <v>0</v>
      </c>
      <c r="O143" s="310">
        <f>IF(O$17=0,0,O$17/PPA_fec!O$17)</f>
        <v>0</v>
      </c>
      <c r="P143" s="310">
        <f>IF(P$17=0,0,P$17/PPA_fec!P$17)</f>
        <v>0</v>
      </c>
      <c r="Q143" s="310">
        <f>IF(Q$17=0,0,Q$17/PPA_fec!Q$17)</f>
        <v>0</v>
      </c>
      <c r="R143" s="310">
        <f>IF(R$17=0,0,R$17/PPA_fec!R$17)</f>
        <v>0</v>
      </c>
      <c r="S143" s="310">
        <f>IF(S$17=0,0,S$17/PPA_fec!S$17)</f>
        <v>0</v>
      </c>
      <c r="T143" s="310">
        <f>IF(T$17=0,0,T$17/PPA_fec!T$17)</f>
        <v>0</v>
      </c>
      <c r="U143" s="310">
        <f>IF(U$17=0,0,U$17/PPA_fec!U$17)</f>
        <v>0</v>
      </c>
      <c r="V143" s="310">
        <f>IF(V$17=0,0,V$17/PPA_fec!V$17)</f>
        <v>0</v>
      </c>
      <c r="W143" s="310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</v>
      </c>
      <c r="C144" s="311">
        <f>IF(C$30=0,0,C$30/PPA_fec!C$30)</f>
        <v>0</v>
      </c>
      <c r="D144" s="311">
        <f>IF(D$30=0,0,D$30/PPA_fec!D$30)</f>
        <v>0</v>
      </c>
      <c r="E144" s="311">
        <f>IF(E$30=0,0,E$30/PPA_fec!E$30)</f>
        <v>0</v>
      </c>
      <c r="F144" s="311">
        <f>IF(F$30=0,0,F$30/PPA_fec!F$30)</f>
        <v>0</v>
      </c>
      <c r="G144" s="311">
        <f>IF(G$30=0,0,G$30/PPA_fec!G$30)</f>
        <v>0</v>
      </c>
      <c r="H144" s="311">
        <f>IF(H$30=0,0,H$30/PPA_fec!H$30)</f>
        <v>0</v>
      </c>
      <c r="I144" s="311">
        <f>IF(I$30=0,0,I$30/PPA_fec!I$30)</f>
        <v>0</v>
      </c>
      <c r="J144" s="311">
        <f>IF(J$30=0,0,J$30/PPA_fec!J$30)</f>
        <v>0</v>
      </c>
      <c r="K144" s="311">
        <f>IF(K$30=0,0,K$30/PPA_fec!K$30)</f>
        <v>0</v>
      </c>
      <c r="L144" s="311">
        <f>IF(L$30=0,0,L$30/PPA_fec!L$30)</f>
        <v>0</v>
      </c>
      <c r="M144" s="311">
        <f>IF(M$30=0,0,M$30/PPA_fec!M$30)</f>
        <v>0</v>
      </c>
      <c r="N144" s="311">
        <f>IF(N$30=0,0,N$30/PPA_fec!N$30)</f>
        <v>0</v>
      </c>
      <c r="O144" s="311">
        <f>IF(O$30=0,0,O$30/PPA_fec!O$30)</f>
        <v>0</v>
      </c>
      <c r="P144" s="311">
        <f>IF(P$30=0,0,P$30/PPA_fec!P$30)</f>
        <v>0</v>
      </c>
      <c r="Q144" s="311">
        <f>IF(Q$30=0,0,Q$30/PPA_fec!Q$30)</f>
        <v>0</v>
      </c>
      <c r="R144" s="311">
        <f>IF(R$30=0,0,R$30/PPA_fec!R$30)</f>
        <v>0</v>
      </c>
      <c r="S144" s="311">
        <f>IF(S$30=0,0,S$30/PPA_fec!S$30)</f>
        <v>0</v>
      </c>
      <c r="T144" s="311">
        <f>IF(T$30=0,0,T$30/PPA_fec!T$30)</f>
        <v>0</v>
      </c>
      <c r="U144" s="311">
        <f>IF(U$30=0,0,U$30/PPA_fec!U$30)</f>
        <v>0</v>
      </c>
      <c r="V144" s="311">
        <f>IF(V$30=0,0,V$30/PPA_fec!V$30)</f>
        <v>0</v>
      </c>
      <c r="W144" s="311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</v>
      </c>
      <c r="C146" s="324">
        <f>IF(C$32=0,0,C$32/PPA_fec!C$32)</f>
        <v>0</v>
      </c>
      <c r="D146" s="324">
        <f>IF(D$32=0,0,D$32/PPA_fec!D$32)</f>
        <v>0</v>
      </c>
      <c r="E146" s="324">
        <f>IF(E$32=0,0,E$32/PPA_fec!E$32)</f>
        <v>0</v>
      </c>
      <c r="F146" s="324">
        <f>IF(F$32=0,0,F$32/PPA_fec!F$32)</f>
        <v>0</v>
      </c>
      <c r="G146" s="324">
        <f>IF(G$32=0,0,G$32/PPA_fec!G$32)</f>
        <v>0</v>
      </c>
      <c r="H146" s="324">
        <f>IF(H$32=0,0,H$32/PPA_fec!H$32)</f>
        <v>0</v>
      </c>
      <c r="I146" s="324">
        <f>IF(I$32=0,0,I$32/PPA_fec!I$32)</f>
        <v>0</v>
      </c>
      <c r="J146" s="324">
        <f>IF(J$32=0,0,J$32/PPA_fec!J$32)</f>
        <v>0</v>
      </c>
      <c r="K146" s="324">
        <f>IF(K$32=0,0,K$32/PPA_fec!K$32)</f>
        <v>0</v>
      </c>
      <c r="L146" s="324">
        <f>IF(L$32=0,0,L$32/PPA_fec!L$32)</f>
        <v>0</v>
      </c>
      <c r="M146" s="324">
        <f>IF(M$32=0,0,M$32/PPA_fec!M$32)</f>
        <v>0</v>
      </c>
      <c r="N146" s="324">
        <f>IF(N$32=0,0,N$32/PPA_fec!N$32)</f>
        <v>0</v>
      </c>
      <c r="O146" s="324">
        <f>IF(O$32=0,0,O$32/PPA_fec!O$32)</f>
        <v>0</v>
      </c>
      <c r="P146" s="324">
        <f>IF(P$32=0,0,P$32/PPA_fec!P$32)</f>
        <v>0</v>
      </c>
      <c r="Q146" s="324">
        <f>IF(Q$32=0,0,Q$32/PPA_fec!Q$32)</f>
        <v>0</v>
      </c>
      <c r="R146" s="324">
        <f>IF(R$32=0,0,R$32/PPA_fec!R$32)</f>
        <v>0</v>
      </c>
      <c r="S146" s="324">
        <f>IF(S$32=0,0,S$32/PPA_fec!S$32)</f>
        <v>0</v>
      </c>
      <c r="T146" s="324">
        <f>IF(T$32=0,0,T$32/PPA_fec!T$32)</f>
        <v>0</v>
      </c>
      <c r="U146" s="324">
        <f>IF(U$32=0,0,U$32/PPA_fec!U$32)</f>
        <v>0</v>
      </c>
      <c r="V146" s="324">
        <f>IF(V$32=0,0,V$32/PPA_fec!V$32)</f>
        <v>0</v>
      </c>
      <c r="W146" s="324">
        <f>IF(W$32=0,0,W$32/PPA_fec!W$32)</f>
        <v>0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</v>
      </c>
      <c r="C147" s="307">
        <f>IF(C$33=0,0,C$33/PPA_fec!C$33)</f>
        <v>0</v>
      </c>
      <c r="D147" s="307">
        <f>IF(D$33=0,0,D$33/PPA_fec!D$33)</f>
        <v>0</v>
      </c>
      <c r="E147" s="307">
        <f>IF(E$33=0,0,E$33/PPA_fec!E$33)</f>
        <v>0</v>
      </c>
      <c r="F147" s="307">
        <f>IF(F$33=0,0,F$33/PPA_fec!F$33)</f>
        <v>0</v>
      </c>
      <c r="G147" s="307">
        <f>IF(G$33=0,0,G$33/PPA_fec!G$33)</f>
        <v>0</v>
      </c>
      <c r="H147" s="307">
        <f>IF(H$33=0,0,H$33/PPA_fec!H$33)</f>
        <v>0</v>
      </c>
      <c r="I147" s="307">
        <f>IF(I$33=0,0,I$33/PPA_fec!I$33)</f>
        <v>0</v>
      </c>
      <c r="J147" s="307">
        <f>IF(J$33=0,0,J$33/PPA_fec!J$33)</f>
        <v>0</v>
      </c>
      <c r="K147" s="307">
        <f>IF(K$33=0,0,K$33/PPA_fec!K$33)</f>
        <v>0</v>
      </c>
      <c r="L147" s="307">
        <f>IF(L$33=0,0,L$33/PPA_fec!L$33)</f>
        <v>0</v>
      </c>
      <c r="M147" s="307">
        <f>IF(M$33=0,0,M$33/PPA_fec!M$33)</f>
        <v>0</v>
      </c>
      <c r="N147" s="307">
        <f>IF(N$33=0,0,N$33/PPA_fec!N$33)</f>
        <v>0</v>
      </c>
      <c r="O147" s="307">
        <f>IF(O$33=0,0,O$33/PPA_fec!O$33)</f>
        <v>0</v>
      </c>
      <c r="P147" s="307">
        <f>IF(P$33=0,0,P$33/PPA_fec!P$33)</f>
        <v>0</v>
      </c>
      <c r="Q147" s="307">
        <f>IF(Q$33=0,0,Q$33/PPA_fec!Q$33)</f>
        <v>0</v>
      </c>
      <c r="R147" s="307">
        <f>IF(R$33=0,0,R$33/PPA_fec!R$33)</f>
        <v>0</v>
      </c>
      <c r="S147" s="307">
        <f>IF(S$33=0,0,S$33/PPA_fec!S$33)</f>
        <v>0</v>
      </c>
      <c r="T147" s="307">
        <f>IF(T$33=0,0,T$33/PPA_fec!T$33)</f>
        <v>0</v>
      </c>
      <c r="U147" s="307">
        <f>IF(U$33=0,0,U$33/PPA_fec!U$33)</f>
        <v>0</v>
      </c>
      <c r="V147" s="307">
        <f>IF(V$33=0,0,V$33/PPA_fec!V$33)</f>
        <v>0</v>
      </c>
      <c r="W147" s="307">
        <f>IF(W$33=0,0,W$33/PPA_fec!W$33)</f>
        <v>0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</v>
      </c>
      <c r="C148" s="308">
        <f>IF(C$34=0,0,C$34/PPA_fec!C$34)</f>
        <v>0</v>
      </c>
      <c r="D148" s="308">
        <f>IF(D$34=0,0,D$34/PPA_fec!D$34)</f>
        <v>0</v>
      </c>
      <c r="E148" s="308">
        <f>IF(E$34=0,0,E$34/PPA_fec!E$34)</f>
        <v>0</v>
      </c>
      <c r="F148" s="308">
        <f>IF(F$34=0,0,F$34/PPA_fec!F$34)</f>
        <v>0</v>
      </c>
      <c r="G148" s="308">
        <f>IF(G$34=0,0,G$34/PPA_fec!G$34)</f>
        <v>0</v>
      </c>
      <c r="H148" s="308">
        <f>IF(H$34=0,0,H$34/PPA_fec!H$34)</f>
        <v>0</v>
      </c>
      <c r="I148" s="308">
        <f>IF(I$34=0,0,I$34/PPA_fec!I$34)</f>
        <v>0</v>
      </c>
      <c r="J148" s="308">
        <f>IF(J$34=0,0,J$34/PPA_fec!J$34)</f>
        <v>0</v>
      </c>
      <c r="K148" s="308">
        <f>IF(K$34=0,0,K$34/PPA_fec!K$34)</f>
        <v>0</v>
      </c>
      <c r="L148" s="308">
        <f>IF(L$34=0,0,L$34/PPA_fec!L$34)</f>
        <v>0</v>
      </c>
      <c r="M148" s="308">
        <f>IF(M$34=0,0,M$34/PPA_fec!M$34)</f>
        <v>0</v>
      </c>
      <c r="N148" s="308">
        <f>IF(N$34=0,0,N$34/PPA_fec!N$34)</f>
        <v>0</v>
      </c>
      <c r="O148" s="308">
        <f>IF(O$34=0,0,O$34/PPA_fec!O$34)</f>
        <v>0</v>
      </c>
      <c r="P148" s="308">
        <f>IF(P$34=0,0,P$34/PPA_fec!P$34)</f>
        <v>0</v>
      </c>
      <c r="Q148" s="308">
        <f>IF(Q$34=0,0,Q$34/PPA_fec!Q$34)</f>
        <v>0</v>
      </c>
      <c r="R148" s="308">
        <f>IF(R$34=0,0,R$34/PPA_fec!R$34)</f>
        <v>0</v>
      </c>
      <c r="S148" s="308">
        <f>IF(S$34=0,0,S$34/PPA_fec!S$34)</f>
        <v>0</v>
      </c>
      <c r="T148" s="308">
        <f>IF(T$34=0,0,T$34/PPA_fec!T$34)</f>
        <v>0</v>
      </c>
      <c r="U148" s="308">
        <f>IF(U$34=0,0,U$34/PPA_fec!U$34)</f>
        <v>0</v>
      </c>
      <c r="V148" s="308">
        <f>IF(V$34=0,0,V$34/PPA_fec!V$34)</f>
        <v>0</v>
      </c>
      <c r="W148" s="308">
        <f>IF(W$34=0,0,W$34/PPA_fec!W$34)</f>
        <v>0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</v>
      </c>
      <c r="C149" s="308">
        <f>IF(C$35=0,0,C$35/PPA_fec!C$35)</f>
        <v>0</v>
      </c>
      <c r="D149" s="308">
        <f>IF(D$35=0,0,D$35/PPA_fec!D$35)</f>
        <v>0</v>
      </c>
      <c r="E149" s="308">
        <f>IF(E$35=0,0,E$35/PPA_fec!E$35)</f>
        <v>0</v>
      </c>
      <c r="F149" s="308">
        <f>IF(F$35=0,0,F$35/PPA_fec!F$35)</f>
        <v>0</v>
      </c>
      <c r="G149" s="308">
        <f>IF(G$35=0,0,G$35/PPA_fec!G$35)</f>
        <v>0</v>
      </c>
      <c r="H149" s="308">
        <f>IF(H$35=0,0,H$35/PPA_fec!H$35)</f>
        <v>0</v>
      </c>
      <c r="I149" s="308">
        <f>IF(I$35=0,0,I$35/PPA_fec!I$35)</f>
        <v>0</v>
      </c>
      <c r="J149" s="308">
        <f>IF(J$35=0,0,J$35/PPA_fec!J$35)</f>
        <v>0</v>
      </c>
      <c r="K149" s="308">
        <f>IF(K$35=0,0,K$35/PPA_fec!K$35)</f>
        <v>0</v>
      </c>
      <c r="L149" s="308">
        <f>IF(L$35=0,0,L$35/PPA_fec!L$35)</f>
        <v>0</v>
      </c>
      <c r="M149" s="308">
        <f>IF(M$35=0,0,M$35/PPA_fec!M$35)</f>
        <v>0</v>
      </c>
      <c r="N149" s="308">
        <f>IF(N$35=0,0,N$35/PPA_fec!N$35)</f>
        <v>0</v>
      </c>
      <c r="O149" s="308">
        <f>IF(O$35=0,0,O$35/PPA_fec!O$35)</f>
        <v>0</v>
      </c>
      <c r="P149" s="308">
        <f>IF(P$35=0,0,P$35/PPA_fec!P$35)</f>
        <v>0</v>
      </c>
      <c r="Q149" s="308">
        <f>IF(Q$35=0,0,Q$35/PPA_fec!Q$35)</f>
        <v>0</v>
      </c>
      <c r="R149" s="308">
        <f>IF(R$35=0,0,R$35/PPA_fec!R$35)</f>
        <v>0</v>
      </c>
      <c r="S149" s="308">
        <f>IF(S$35=0,0,S$35/PPA_fec!S$35)</f>
        <v>0</v>
      </c>
      <c r="T149" s="308">
        <f>IF(T$35=0,0,T$35/PPA_fec!T$35)</f>
        <v>0</v>
      </c>
      <c r="U149" s="308">
        <f>IF(U$35=0,0,U$35/PPA_fec!U$35)</f>
        <v>0</v>
      </c>
      <c r="V149" s="308">
        <f>IF(V$35=0,0,V$35/PPA_fec!V$35)</f>
        <v>0</v>
      </c>
      <c r="W149" s="308">
        <f>IF(W$35=0,0,W$35/PPA_fec!W$35)</f>
        <v>0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</v>
      </c>
      <c r="C150" s="308">
        <f>IF(C$36=0,0,C$36/PPA_fec!C$36)</f>
        <v>0</v>
      </c>
      <c r="D150" s="308">
        <f>IF(D$36=0,0,D$36/PPA_fec!D$36)</f>
        <v>0</v>
      </c>
      <c r="E150" s="308">
        <f>IF(E$36=0,0,E$36/PPA_fec!E$36)</f>
        <v>0</v>
      </c>
      <c r="F150" s="308">
        <f>IF(F$36=0,0,F$36/PPA_fec!F$36)</f>
        <v>0</v>
      </c>
      <c r="G150" s="308">
        <f>IF(G$36=0,0,G$36/PPA_fec!G$36)</f>
        <v>0</v>
      </c>
      <c r="H150" s="308">
        <f>IF(H$36=0,0,H$36/PPA_fec!H$36)</f>
        <v>0</v>
      </c>
      <c r="I150" s="308">
        <f>IF(I$36=0,0,I$36/PPA_fec!I$36)</f>
        <v>0</v>
      </c>
      <c r="J150" s="308">
        <f>IF(J$36=0,0,J$36/PPA_fec!J$36)</f>
        <v>0</v>
      </c>
      <c r="K150" s="308">
        <f>IF(K$36=0,0,K$36/PPA_fec!K$36)</f>
        <v>0</v>
      </c>
      <c r="L150" s="308">
        <f>IF(L$36=0,0,L$36/PPA_fec!L$36)</f>
        <v>0</v>
      </c>
      <c r="M150" s="308">
        <f>IF(M$36=0,0,M$36/PPA_fec!M$36)</f>
        <v>0</v>
      </c>
      <c r="N150" s="308">
        <f>IF(N$36=0,0,N$36/PPA_fec!N$36)</f>
        <v>0</v>
      </c>
      <c r="O150" s="308">
        <f>IF(O$36=0,0,O$36/PPA_fec!O$36)</f>
        <v>0</v>
      </c>
      <c r="P150" s="308">
        <f>IF(P$36=0,0,P$36/PPA_fec!P$36)</f>
        <v>0</v>
      </c>
      <c r="Q150" s="308">
        <f>IF(Q$36=0,0,Q$36/PPA_fec!Q$36)</f>
        <v>0</v>
      </c>
      <c r="R150" s="308">
        <f>IF(R$36=0,0,R$36/PPA_fec!R$36)</f>
        <v>0</v>
      </c>
      <c r="S150" s="308">
        <f>IF(S$36=0,0,S$36/PPA_fec!S$36)</f>
        <v>0</v>
      </c>
      <c r="T150" s="308">
        <f>IF(T$36=0,0,T$36/PPA_fec!T$36)</f>
        <v>0</v>
      </c>
      <c r="U150" s="308">
        <f>IF(U$36=0,0,U$36/PPA_fec!U$36)</f>
        <v>0</v>
      </c>
      <c r="V150" s="308">
        <f>IF(V$36=0,0,V$36/PPA_fec!V$36)</f>
        <v>0</v>
      </c>
      <c r="W150" s="308">
        <f>IF(W$36=0,0,W$36/PPA_fec!W$36)</f>
        <v>0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</v>
      </c>
      <c r="C151" s="309">
        <f>IF(C$37=0,0,C$37/PPA_fec!C$37)</f>
        <v>0</v>
      </c>
      <c r="D151" s="309">
        <f>IF(D$37=0,0,D$37/PPA_fec!D$37)</f>
        <v>0</v>
      </c>
      <c r="E151" s="309">
        <f>IF(E$37=0,0,E$37/PPA_fec!E$37)</f>
        <v>0</v>
      </c>
      <c r="F151" s="309">
        <f>IF(F$37=0,0,F$37/PPA_fec!F$37)</f>
        <v>0</v>
      </c>
      <c r="G151" s="309">
        <f>IF(G$37=0,0,G$37/PPA_fec!G$37)</f>
        <v>0</v>
      </c>
      <c r="H151" s="309">
        <f>IF(H$37=0,0,H$37/PPA_fec!H$37)</f>
        <v>0</v>
      </c>
      <c r="I151" s="309">
        <f>IF(I$37=0,0,I$37/PPA_fec!I$37)</f>
        <v>0</v>
      </c>
      <c r="J151" s="309">
        <f>IF(J$37=0,0,J$37/PPA_fec!J$37)</f>
        <v>0</v>
      </c>
      <c r="K151" s="309">
        <f>IF(K$37=0,0,K$37/PPA_fec!K$37)</f>
        <v>0</v>
      </c>
      <c r="L151" s="309">
        <f>IF(L$37=0,0,L$37/PPA_fec!L$37)</f>
        <v>0</v>
      </c>
      <c r="M151" s="309">
        <f>IF(M$37=0,0,M$37/PPA_fec!M$37)</f>
        <v>0</v>
      </c>
      <c r="N151" s="309">
        <f>IF(N$37=0,0,N$37/PPA_fec!N$37)</f>
        <v>0</v>
      </c>
      <c r="O151" s="309">
        <f>IF(O$37=0,0,O$37/PPA_fec!O$37)</f>
        <v>0</v>
      </c>
      <c r="P151" s="309">
        <f>IF(P$37=0,0,P$37/PPA_fec!P$37)</f>
        <v>0</v>
      </c>
      <c r="Q151" s="309">
        <f>IF(Q$37=0,0,Q$37/PPA_fec!Q$37)</f>
        <v>0</v>
      </c>
      <c r="R151" s="309">
        <f>IF(R$37=0,0,R$37/PPA_fec!R$37)</f>
        <v>0</v>
      </c>
      <c r="S151" s="309">
        <f>IF(S$37=0,0,S$37/PPA_fec!S$37)</f>
        <v>0</v>
      </c>
      <c r="T151" s="309">
        <f>IF(T$37=0,0,T$37/PPA_fec!T$37)</f>
        <v>0</v>
      </c>
      <c r="U151" s="309">
        <f>IF(U$37=0,0,U$37/PPA_fec!U$37)</f>
        <v>0</v>
      </c>
      <c r="V151" s="309">
        <f>IF(V$37=0,0,V$37/PPA_fec!V$37)</f>
        <v>0</v>
      </c>
      <c r="W151" s="309">
        <f>IF(W$37=0,0,W$37/PPA_fec!W$37)</f>
        <v>0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</v>
      </c>
      <c r="C152" s="310">
        <f>IF(C$43=0,0,C$43/PPA_fec!C$43)</f>
        <v>0</v>
      </c>
      <c r="D152" s="310">
        <f>IF(D$43=0,0,D$43/PPA_fec!D$43)</f>
        <v>0</v>
      </c>
      <c r="E152" s="310">
        <f>IF(E$43=0,0,E$43/PPA_fec!E$43)</f>
        <v>0</v>
      </c>
      <c r="F152" s="310">
        <f>IF(F$43=0,0,F$43/PPA_fec!F$43)</f>
        <v>0</v>
      </c>
      <c r="G152" s="310">
        <f>IF(G$43=0,0,G$43/PPA_fec!G$43)</f>
        <v>0</v>
      </c>
      <c r="H152" s="310">
        <f>IF(H$43=0,0,H$43/PPA_fec!H$43)</f>
        <v>0</v>
      </c>
      <c r="I152" s="310">
        <f>IF(I$43=0,0,I$43/PPA_fec!I$43)</f>
        <v>0</v>
      </c>
      <c r="J152" s="310">
        <f>IF(J$43=0,0,J$43/PPA_fec!J$43)</f>
        <v>0</v>
      </c>
      <c r="K152" s="310">
        <f>IF(K$43=0,0,K$43/PPA_fec!K$43)</f>
        <v>0</v>
      </c>
      <c r="L152" s="310">
        <f>IF(L$43=0,0,L$43/PPA_fec!L$43)</f>
        <v>0</v>
      </c>
      <c r="M152" s="310">
        <f>IF(M$43=0,0,M$43/PPA_fec!M$43)</f>
        <v>0</v>
      </c>
      <c r="N152" s="310">
        <f>IF(N$43=0,0,N$43/PPA_fec!N$43)</f>
        <v>0</v>
      </c>
      <c r="O152" s="310">
        <f>IF(O$43=0,0,O$43/PPA_fec!O$43)</f>
        <v>0</v>
      </c>
      <c r="P152" s="310">
        <f>IF(P$43=0,0,P$43/PPA_fec!P$43)</f>
        <v>0</v>
      </c>
      <c r="Q152" s="310">
        <f>IF(Q$43=0,0,Q$43/PPA_fec!Q$43)</f>
        <v>0</v>
      </c>
      <c r="R152" s="310">
        <f>IF(R$43=0,0,R$43/PPA_fec!R$43)</f>
        <v>0</v>
      </c>
      <c r="S152" s="310">
        <f>IF(S$43=0,0,S$43/PPA_fec!S$43)</f>
        <v>0</v>
      </c>
      <c r="T152" s="310">
        <f>IF(T$43=0,0,T$43/PPA_fec!T$43)</f>
        <v>0</v>
      </c>
      <c r="U152" s="310">
        <f>IF(U$43=0,0,U$43/PPA_fec!U$43)</f>
        <v>0</v>
      </c>
      <c r="V152" s="310">
        <f>IF(V$43=0,0,V$43/PPA_fec!V$43)</f>
        <v>0</v>
      </c>
      <c r="W152" s="310">
        <f>IF(W$43=0,0,W$43/PPA_fec!W$43)</f>
        <v>0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</v>
      </c>
      <c r="C153" s="310">
        <f>IF(C$56=0,0,C$56/PPA_fec!C$56)</f>
        <v>0</v>
      </c>
      <c r="D153" s="310">
        <f>IF(D$56=0,0,D$56/PPA_fec!D$56)</f>
        <v>0</v>
      </c>
      <c r="E153" s="310">
        <f>IF(E$56=0,0,E$56/PPA_fec!E$56)</f>
        <v>0</v>
      </c>
      <c r="F153" s="310">
        <f>IF(F$56=0,0,F$56/PPA_fec!F$56)</f>
        <v>0</v>
      </c>
      <c r="G153" s="310">
        <f>IF(G$56=0,0,G$56/PPA_fec!G$56)</f>
        <v>0</v>
      </c>
      <c r="H153" s="310">
        <f>IF(H$56=0,0,H$56/PPA_fec!H$56)</f>
        <v>0</v>
      </c>
      <c r="I153" s="310">
        <f>IF(I$56=0,0,I$56/PPA_fec!I$56)</f>
        <v>0</v>
      </c>
      <c r="J153" s="310">
        <f>IF(J$56=0,0,J$56/PPA_fec!J$56)</f>
        <v>0</v>
      </c>
      <c r="K153" s="310">
        <f>IF(K$56=0,0,K$56/PPA_fec!K$56)</f>
        <v>0</v>
      </c>
      <c r="L153" s="310">
        <f>IF(L$56=0,0,L$56/PPA_fec!L$56)</f>
        <v>0</v>
      </c>
      <c r="M153" s="310">
        <f>IF(M$56=0,0,M$56/PPA_fec!M$56)</f>
        <v>0</v>
      </c>
      <c r="N153" s="310">
        <f>IF(N$56=0,0,N$56/PPA_fec!N$56)</f>
        <v>0</v>
      </c>
      <c r="O153" s="310">
        <f>IF(O$56=0,0,O$56/PPA_fec!O$56)</f>
        <v>0</v>
      </c>
      <c r="P153" s="310">
        <f>IF(P$56=0,0,P$56/PPA_fec!P$56)</f>
        <v>0</v>
      </c>
      <c r="Q153" s="310">
        <f>IF(Q$56=0,0,Q$56/PPA_fec!Q$56)</f>
        <v>0</v>
      </c>
      <c r="R153" s="310">
        <f>IF(R$56=0,0,R$56/PPA_fec!R$56)</f>
        <v>0</v>
      </c>
      <c r="S153" s="310">
        <f>IF(S$56=0,0,S$56/PPA_fec!S$56)</f>
        <v>0</v>
      </c>
      <c r="T153" s="310">
        <f>IF(T$56=0,0,T$56/PPA_fec!T$56)</f>
        <v>0</v>
      </c>
      <c r="U153" s="310">
        <f>IF(U$56=0,0,U$56/PPA_fec!U$56)</f>
        <v>0</v>
      </c>
      <c r="V153" s="310">
        <f>IF(V$56=0,0,V$56/PPA_fec!V$56)</f>
        <v>0</v>
      </c>
      <c r="W153" s="310">
        <f>IF(W$56=0,0,W$56/PPA_fec!W$56)</f>
        <v>0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</v>
      </c>
      <c r="C154" s="311">
        <f>IF(C$69=0,0,C$69/PPA_fec!C$69)</f>
        <v>0</v>
      </c>
      <c r="D154" s="311">
        <f>IF(D$69=0,0,D$69/PPA_fec!D$69)</f>
        <v>0</v>
      </c>
      <c r="E154" s="311">
        <f>IF(E$69=0,0,E$69/PPA_fec!E$69)</f>
        <v>0</v>
      </c>
      <c r="F154" s="311">
        <f>IF(F$69=0,0,F$69/PPA_fec!F$69)</f>
        <v>0</v>
      </c>
      <c r="G154" s="311">
        <f>IF(G$69=0,0,G$69/PPA_fec!G$69)</f>
        <v>0</v>
      </c>
      <c r="H154" s="311">
        <f>IF(H$69=0,0,H$69/PPA_fec!H$69)</f>
        <v>0</v>
      </c>
      <c r="I154" s="311">
        <f>IF(I$69=0,0,I$69/PPA_fec!I$69)</f>
        <v>0</v>
      </c>
      <c r="J154" s="311">
        <f>IF(J$69=0,0,J$69/PPA_fec!J$69)</f>
        <v>0</v>
      </c>
      <c r="K154" s="311">
        <f>IF(K$69=0,0,K$69/PPA_fec!K$69)</f>
        <v>0</v>
      </c>
      <c r="L154" s="311">
        <f>IF(L$69=0,0,L$69/PPA_fec!L$69)</f>
        <v>0</v>
      </c>
      <c r="M154" s="311">
        <f>IF(M$69=0,0,M$69/PPA_fec!M$69)</f>
        <v>0</v>
      </c>
      <c r="N154" s="311">
        <f>IF(N$69=0,0,N$69/PPA_fec!N$69)</f>
        <v>0</v>
      </c>
      <c r="O154" s="311">
        <f>IF(O$69=0,0,O$69/PPA_fec!O$69)</f>
        <v>0</v>
      </c>
      <c r="P154" s="311">
        <f>IF(P$69=0,0,P$69/PPA_fec!P$69)</f>
        <v>0</v>
      </c>
      <c r="Q154" s="311">
        <f>IF(Q$69=0,0,Q$69/PPA_fec!Q$69)</f>
        <v>0</v>
      </c>
      <c r="R154" s="311">
        <f>IF(R$69=0,0,R$69/PPA_fec!R$69)</f>
        <v>0</v>
      </c>
      <c r="S154" s="311">
        <f>IF(S$69=0,0,S$69/PPA_fec!S$69)</f>
        <v>0</v>
      </c>
      <c r="T154" s="311">
        <f>IF(T$69=0,0,T$69/PPA_fec!T$69)</f>
        <v>0</v>
      </c>
      <c r="U154" s="311">
        <f>IF(U$69=0,0,U$69/PPA_fec!U$69)</f>
        <v>0</v>
      </c>
      <c r="V154" s="311">
        <f>IF(V$69=0,0,V$69/PPA_fec!V$69)</f>
        <v>0</v>
      </c>
      <c r="W154" s="311">
        <f>IF(W$69=0,0,W$69/PPA_fec!W$69)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0.57978365872459514</v>
      </c>
      <c r="C156" s="324">
        <f>IF(C$83=0,0,C$83/PPA_fec!C$83)</f>
        <v>0.5805477971889218</v>
      </c>
      <c r="D156" s="324">
        <f>IF(D$83=0,0,D$83/PPA_fec!D$83)</f>
        <v>0.58202157699788248</v>
      </c>
      <c r="E156" s="324">
        <f>IF(E$83=0,0,E$83/PPA_fec!E$83)</f>
        <v>0.58202157699788271</v>
      </c>
      <c r="F156" s="324">
        <f>IF(F$83=0,0,F$83/PPA_fec!F$83)</f>
        <v>0.58952328123680242</v>
      </c>
      <c r="G156" s="324">
        <f>IF(G$83=0,0,G$83/PPA_fec!G$83)</f>
        <v>0.58952328123680242</v>
      </c>
      <c r="H156" s="324">
        <f>IF(H$83=0,0,H$83/PPA_fec!H$83)</f>
        <v>0.5957473301256927</v>
      </c>
      <c r="I156" s="324">
        <f>IF(I$83=0,0,I$83/PPA_fec!I$83)</f>
        <v>0.5957473301256927</v>
      </c>
      <c r="J156" s="324">
        <f>IF(J$83=0,0,J$83/PPA_fec!J$83)</f>
        <v>0.60327591623147248</v>
      </c>
      <c r="K156" s="324">
        <f>IF(K$83=0,0,K$83/PPA_fec!K$83)</f>
        <v>0.60327591623147248</v>
      </c>
      <c r="L156" s="324">
        <f>IF(L$83=0,0,L$83/PPA_fec!L$83)</f>
        <v>0.60327591623147248</v>
      </c>
      <c r="M156" s="324">
        <f>IF(M$83=0,0,M$83/PPA_fec!M$83)</f>
        <v>0.60327591623147259</v>
      </c>
      <c r="N156" s="324">
        <f>IF(N$83=0,0,N$83/PPA_fec!N$83)</f>
        <v>0.60327591623147214</v>
      </c>
      <c r="O156" s="324">
        <f>IF(O$83=0,0,O$83/PPA_fec!O$83)</f>
        <v>0.60327591623147248</v>
      </c>
      <c r="P156" s="324">
        <f>IF(P$83=0,0,P$83/PPA_fec!P$83)</f>
        <v>0.60327591623147248</v>
      </c>
      <c r="Q156" s="324">
        <f>IF(Q$83=0,0,Q$83/PPA_fec!Q$83)</f>
        <v>0.60327591623147248</v>
      </c>
      <c r="R156" s="324">
        <f>IF(R$83=0,0,R$83/PPA_fec!R$83)</f>
        <v>0.60327591623147248</v>
      </c>
      <c r="S156" s="324">
        <f>IF(S$83=0,0,S$83/PPA_fec!S$83)</f>
        <v>0.6032759162314727</v>
      </c>
      <c r="T156" s="324">
        <f>IF(T$83=0,0,T$83/PPA_fec!T$83)</f>
        <v>0.60327591623147259</v>
      </c>
      <c r="U156" s="324">
        <f>IF(U$83=0,0,U$83/PPA_fec!U$83)</f>
        <v>0.62256316653675403</v>
      </c>
      <c r="V156" s="324">
        <f>IF(V$83=0,0,V$83/PPA_fec!V$83)</f>
        <v>0.63218316266115349</v>
      </c>
      <c r="W156" s="324">
        <f>IF(W$83=0,0,W$83/PPA_fec!W$83)</f>
        <v>0.63259188251013732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0.42395466030081824</v>
      </c>
      <c r="C157" s="336">
        <f>IF(C$84=0,0,C$84/PPA_fec!C$84)</f>
        <v>0.42451342055249391</v>
      </c>
      <c r="D157" s="336">
        <f>IF(D$84=0,0,D$84/PPA_fec!D$84)</f>
        <v>0.42559109117819011</v>
      </c>
      <c r="E157" s="336">
        <f>IF(E$84=0,0,E$84/PPA_fec!E$84)</f>
        <v>0.42559109117819011</v>
      </c>
      <c r="F157" s="336">
        <f>IF(F$84=0,0,F$84/PPA_fec!F$84)</f>
        <v>0.4310765553240487</v>
      </c>
      <c r="G157" s="336">
        <f>IF(G$84=0,0,G$84/PPA_fec!G$84)</f>
        <v>0.4310765553240487</v>
      </c>
      <c r="H157" s="336">
        <f>IF(H$84=0,0,H$84/PPA_fec!H$84)</f>
        <v>0.43562776074813708</v>
      </c>
      <c r="I157" s="336">
        <f>IF(I$84=0,0,I$84/PPA_fec!I$84)</f>
        <v>0.43562776074813708</v>
      </c>
      <c r="J157" s="336">
        <f>IF(J$84=0,0,J$84/PPA_fec!J$84)</f>
        <v>0.4411328816962552</v>
      </c>
      <c r="K157" s="336">
        <f>IF(K$84=0,0,K$84/PPA_fec!K$84)</f>
        <v>0.4411328816962552</v>
      </c>
      <c r="L157" s="336">
        <f>IF(L$84=0,0,L$84/PPA_fec!L$84)</f>
        <v>0.44113288169625531</v>
      </c>
      <c r="M157" s="336">
        <f>IF(M$84=0,0,M$84/PPA_fec!M$84)</f>
        <v>0.4411328816962552</v>
      </c>
      <c r="N157" s="336">
        <f>IF(N$84=0,0,N$84/PPA_fec!N$84)</f>
        <v>0.4411328816962552</v>
      </c>
      <c r="O157" s="336">
        <f>IF(O$84=0,0,O$84/PPA_fec!O$84)</f>
        <v>0.44113288169625525</v>
      </c>
      <c r="P157" s="336">
        <f>IF(P$84=0,0,P$84/PPA_fec!P$84)</f>
        <v>0.44113288169625525</v>
      </c>
      <c r="Q157" s="336">
        <f>IF(Q$84=0,0,Q$84/PPA_fec!Q$84)</f>
        <v>0.44113288169625525</v>
      </c>
      <c r="R157" s="336">
        <f>IF(R$84=0,0,R$84/PPA_fec!R$84)</f>
        <v>0.44113288169625525</v>
      </c>
      <c r="S157" s="336">
        <f>IF(S$84=0,0,S$84/PPA_fec!S$84)</f>
        <v>0.44113288169625525</v>
      </c>
      <c r="T157" s="336">
        <f>IF(T$84=0,0,T$84/PPA_fec!T$84)</f>
        <v>0.44113288169625514</v>
      </c>
      <c r="U157" s="336">
        <f>IF(U$84=0,0,U$84/PPA_fec!U$84)</f>
        <v>0.45201959352662985</v>
      </c>
      <c r="V157" s="336">
        <f>IF(V$84=0,0,V$84/PPA_fec!V$84)</f>
        <v>0.46181763417396665</v>
      </c>
      <c r="W157" s="336">
        <f>IF(W$84=0,0,W$84/PPA_fec!W$84)</f>
        <v>0.46256956818790634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0.10649932348434532</v>
      </c>
      <c r="C158" s="337">
        <f>IF(C$85=0,0,C$85/PPA_fec!C$85)</f>
        <v>0.10663968658060465</v>
      </c>
      <c r="D158" s="337">
        <f>IF(D$85=0,0,D$85/PPA_fec!D$85)</f>
        <v>0.10691040230405993</v>
      </c>
      <c r="E158" s="337">
        <f>IF(E$85=0,0,E$85/PPA_fec!E$85)</f>
        <v>0.10691040230405999</v>
      </c>
      <c r="F158" s="337">
        <f>IF(F$85=0,0,F$85/PPA_fec!F$85)</f>
        <v>0.10828837564705152</v>
      </c>
      <c r="G158" s="337">
        <f>IF(G$85=0,0,G$85/PPA_fec!G$85)</f>
        <v>0.10828837564705152</v>
      </c>
      <c r="H158" s="337">
        <f>IF(H$85=0,0,H$85/PPA_fec!H$85)</f>
        <v>0.10943165898390589</v>
      </c>
      <c r="I158" s="337">
        <f>IF(I$85=0,0,I$85/PPA_fec!I$85)</f>
        <v>0.10943165898390589</v>
      </c>
      <c r="J158" s="337">
        <f>IF(J$85=0,0,J$85/PPA_fec!J$85)</f>
        <v>0.11081457020431347</v>
      </c>
      <c r="K158" s="337">
        <f>IF(K$85=0,0,K$85/PPA_fec!K$85)</f>
        <v>0.11081457020431347</v>
      </c>
      <c r="L158" s="337">
        <f>IF(L$85=0,0,L$85/PPA_fec!L$85)</f>
        <v>0.11081457020431348</v>
      </c>
      <c r="M158" s="337">
        <f>IF(M$85=0,0,M$85/PPA_fec!M$85)</f>
        <v>0.1108145702043135</v>
      </c>
      <c r="N158" s="337">
        <f>IF(N$85=0,0,N$85/PPA_fec!N$85)</f>
        <v>0.1108145702043135</v>
      </c>
      <c r="O158" s="337">
        <f>IF(O$85=0,0,O$85/PPA_fec!O$85)</f>
        <v>0.11081457020431348</v>
      </c>
      <c r="P158" s="337">
        <f>IF(P$85=0,0,P$85/PPA_fec!P$85)</f>
        <v>0.11081457020431348</v>
      </c>
      <c r="Q158" s="337">
        <f>IF(Q$85=0,0,Q$85/PPA_fec!Q$85)</f>
        <v>0.11081457020431348</v>
      </c>
      <c r="R158" s="337">
        <f>IF(R$85=0,0,R$85/PPA_fec!R$85)</f>
        <v>0.11081457020431348</v>
      </c>
      <c r="S158" s="337">
        <f>IF(S$85=0,0,S$85/PPA_fec!S$85)</f>
        <v>0.11081457020431353</v>
      </c>
      <c r="T158" s="337">
        <f>IF(T$85=0,0,T$85/PPA_fec!T$85)</f>
        <v>0.11081457020431351</v>
      </c>
      <c r="U158" s="337">
        <f>IF(U$85=0,0,U$85/PPA_fec!U$85)</f>
        <v>0.11619956256997575</v>
      </c>
      <c r="V158" s="337">
        <f>IF(V$85=0,0,V$85/PPA_fec!V$85)</f>
        <v>0.11619956256997573</v>
      </c>
      <c r="W158" s="337">
        <f>IF(W$85=0,0,W$85/PPA_fec!W$85)</f>
        <v>0.11619956256997574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0.59741206519930268</v>
      </c>
      <c r="C159" s="337">
        <f>IF(C$86=0,0,C$86/PPA_fec!C$86)</f>
        <v>0.59819943740478321</v>
      </c>
      <c r="D159" s="337">
        <f>IF(D$86=0,0,D$86/PPA_fec!D$86)</f>
        <v>0.59971802770320137</v>
      </c>
      <c r="E159" s="337">
        <f>IF(E$86=0,0,E$86/PPA_fec!E$86)</f>
        <v>0.59971802770320071</v>
      </c>
      <c r="F159" s="337">
        <f>IF(F$86=0,0,F$86/PPA_fec!F$86)</f>
        <v>0.60744782235064954</v>
      </c>
      <c r="G159" s="337">
        <f>IF(G$86=0,0,G$86/PPA_fec!G$86)</f>
        <v>0.60744782235064954</v>
      </c>
      <c r="H159" s="337">
        <f>IF(H$86=0,0,H$86/PPA_fec!H$86)</f>
        <v>0.61386111435131185</v>
      </c>
      <c r="I159" s="337">
        <f>IF(I$86=0,0,I$86/PPA_fec!I$86)</f>
        <v>0.61386111435131185</v>
      </c>
      <c r="J159" s="337">
        <f>IF(J$86=0,0,J$86/PPA_fec!J$86)</f>
        <v>0.62161860821269255</v>
      </c>
      <c r="K159" s="337">
        <f>IF(K$86=0,0,K$86/PPA_fec!K$86)</f>
        <v>0.62161860821269255</v>
      </c>
      <c r="L159" s="337">
        <f>IF(L$86=0,0,L$86/PPA_fec!L$86)</f>
        <v>0.62161860821269255</v>
      </c>
      <c r="M159" s="337">
        <f>IF(M$86=0,0,M$86/PPA_fec!M$86)</f>
        <v>0.62161860821269266</v>
      </c>
      <c r="N159" s="337">
        <f>IF(N$86=0,0,N$86/PPA_fec!N$86)</f>
        <v>0.62161860821269233</v>
      </c>
      <c r="O159" s="337">
        <f>IF(O$86=0,0,O$86/PPA_fec!O$86)</f>
        <v>0.62161860821269277</v>
      </c>
      <c r="P159" s="337">
        <f>IF(P$86=0,0,P$86/PPA_fec!P$86)</f>
        <v>0.62161860821269277</v>
      </c>
      <c r="Q159" s="337">
        <f>IF(Q$86=0,0,Q$86/PPA_fec!Q$86)</f>
        <v>0.62161860821269277</v>
      </c>
      <c r="R159" s="337">
        <f>IF(R$86=0,0,R$86/PPA_fec!R$86)</f>
        <v>0.62161860821269277</v>
      </c>
      <c r="S159" s="337">
        <f>IF(S$86=0,0,S$86/PPA_fec!S$86)</f>
        <v>0.6216186082126921</v>
      </c>
      <c r="T159" s="337">
        <f>IF(T$86=0,0,T$86/PPA_fec!T$86)</f>
        <v>0.62161860821269244</v>
      </c>
      <c r="U159" s="337">
        <f>IF(U$86=0,0,U$86/PPA_fec!U$86)</f>
        <v>0.63607274930715596</v>
      </c>
      <c r="V159" s="337">
        <f>IF(V$86=0,0,V$86/PPA_fec!V$86)</f>
        <v>0.6490814762921735</v>
      </c>
      <c r="W159" s="337">
        <f>IF(W$86=0,0,W$86/PPA_fec!W$86)</f>
        <v>0.65182593071015082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0.42409720747065954</v>
      </c>
      <c r="C160" s="337">
        <f>IF(C$87=0,0,C$87/PPA_fec!C$87)</f>
        <v>0.42465615559547348</v>
      </c>
      <c r="D160" s="337">
        <f>IF(D$87=0,0,D$87/PPA_fec!D$87)</f>
        <v>0.42573418856863765</v>
      </c>
      <c r="E160" s="337">
        <f>IF(E$87=0,0,E$87/PPA_fec!E$87)</f>
        <v>0.42573418856863776</v>
      </c>
      <c r="F160" s="337">
        <f>IF(F$87=0,0,F$87/PPA_fec!F$87)</f>
        <v>0.43122149710367846</v>
      </c>
      <c r="G160" s="337">
        <f>IF(G$87=0,0,G$87/PPA_fec!G$87)</f>
        <v>0.43122149710367846</v>
      </c>
      <c r="H160" s="337">
        <f>IF(H$87=0,0,H$87/PPA_fec!H$87)</f>
        <v>0.4357742327891681</v>
      </c>
      <c r="I160" s="337">
        <f>IF(I$87=0,0,I$87/PPA_fec!I$87)</f>
        <v>0.4357742327891681</v>
      </c>
      <c r="J160" s="337">
        <f>IF(J$87=0,0,J$87/PPA_fec!J$87)</f>
        <v>0.44128120473571697</v>
      </c>
      <c r="K160" s="337">
        <f>IF(K$87=0,0,K$87/PPA_fec!K$87)</f>
        <v>0.44128120473571697</v>
      </c>
      <c r="L160" s="337">
        <f>IF(L$87=0,0,L$87/PPA_fec!L$87)</f>
        <v>0.44128120473571653</v>
      </c>
      <c r="M160" s="337">
        <f>IF(M$87=0,0,M$87/PPA_fec!M$87)</f>
        <v>0.44128120473571675</v>
      </c>
      <c r="N160" s="337">
        <f>IF(N$87=0,0,N$87/PPA_fec!N$87)</f>
        <v>0.4412812047357168</v>
      </c>
      <c r="O160" s="337">
        <f>IF(O$87=0,0,O$87/PPA_fec!O$87)</f>
        <v>0.4412812047357168</v>
      </c>
      <c r="P160" s="337">
        <f>IF(P$87=0,0,P$87/PPA_fec!P$87)</f>
        <v>0.4412812047357168</v>
      </c>
      <c r="Q160" s="337">
        <f>IF(Q$87=0,0,Q$87/PPA_fec!Q$87)</f>
        <v>0.4412812047357168</v>
      </c>
      <c r="R160" s="337">
        <f>IF(R$87=0,0,R$87/PPA_fec!R$87)</f>
        <v>0.4412812047357168</v>
      </c>
      <c r="S160" s="337">
        <f>IF(S$87=0,0,S$87/PPA_fec!S$87)</f>
        <v>0.4412812047357168</v>
      </c>
      <c r="T160" s="337">
        <f>IF(T$87=0,0,T$87/PPA_fec!T$87)</f>
        <v>0.44128120473571686</v>
      </c>
      <c r="U160" s="337">
        <f>IF(U$87=0,0,U$87/PPA_fec!U$87)</f>
        <v>0.4623053021873737</v>
      </c>
      <c r="V160" s="337">
        <f>IF(V$87=0,0,V$87/PPA_fec!V$87)</f>
        <v>0.46272509892969155</v>
      </c>
      <c r="W160" s="337">
        <f>IF(W$87=0,0,W$87/PPA_fec!W$87)</f>
        <v>0.46272509892969155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0.75113480226218987</v>
      </c>
      <c r="C161" s="338">
        <f>IF(C$88=0,0,C$88/PPA_fec!C$88)</f>
        <v>0.75212477668741839</v>
      </c>
      <c r="D161" s="338">
        <f>IF(D$88=0,0,D$88/PPA_fec!D$88)</f>
        <v>0.75403412216262045</v>
      </c>
      <c r="E161" s="338">
        <f>IF(E$88=0,0,E$88/PPA_fec!E$88)</f>
        <v>0.75403412216262067</v>
      </c>
      <c r="F161" s="338">
        <f>IF(F$88=0,0,F$88/PPA_fec!F$88)</f>
        <v>0.76375290441068489</v>
      </c>
      <c r="G161" s="338">
        <f>IF(G$88=0,0,G$88/PPA_fec!G$88)</f>
        <v>0.76375290441068489</v>
      </c>
      <c r="H161" s="338">
        <f>IF(H$88=0,0,H$88/PPA_fec!H$88)</f>
        <v>0.77181642890137336</v>
      </c>
      <c r="I161" s="338">
        <f>IF(I$88=0,0,I$88/PPA_fec!I$88)</f>
        <v>0.77181642890137336</v>
      </c>
      <c r="J161" s="338">
        <f>IF(J$88=0,0,J$88/PPA_fec!J$88)</f>
        <v>0.78157003777044476</v>
      </c>
      <c r="K161" s="338">
        <f>IF(K$88=0,0,K$88/PPA_fec!K$88)</f>
        <v>0.78157003777044476</v>
      </c>
      <c r="L161" s="338">
        <f>IF(L$88=0,0,L$88/PPA_fec!L$88)</f>
        <v>0.78157003777044476</v>
      </c>
      <c r="M161" s="338">
        <f>IF(M$88=0,0,M$88/PPA_fec!M$88)</f>
        <v>0.78157003777044498</v>
      </c>
      <c r="N161" s="338">
        <f>IF(N$88=0,0,N$88/PPA_fec!N$88)</f>
        <v>0.78157003777044487</v>
      </c>
      <c r="O161" s="338">
        <f>IF(O$88=0,0,O$88/PPA_fec!O$88)</f>
        <v>0.78157003777044487</v>
      </c>
      <c r="P161" s="338">
        <f>IF(P$88=0,0,P$88/PPA_fec!P$88)</f>
        <v>0.78157003777044487</v>
      </c>
      <c r="Q161" s="338">
        <f>IF(Q$88=0,0,Q$88/PPA_fec!Q$88)</f>
        <v>0.78157003777044487</v>
      </c>
      <c r="R161" s="338">
        <f>IF(R$88=0,0,R$88/PPA_fec!R$88)</f>
        <v>0.78157003777044487</v>
      </c>
      <c r="S161" s="338">
        <f>IF(S$88=0,0,S$88/PPA_fec!S$88)</f>
        <v>0.78157003777044487</v>
      </c>
      <c r="T161" s="338">
        <f>IF(T$88=0,0,T$88/PPA_fec!T$88)</f>
        <v>0.78157003777044498</v>
      </c>
      <c r="U161" s="338">
        <f>IF(U$88=0,0,U$88/PPA_fec!U$88)</f>
        <v>0.81955013983522151</v>
      </c>
      <c r="V161" s="338">
        <f>IF(V$88=0,0,V$88/PPA_fec!V$88)</f>
        <v>0.81955013983522129</v>
      </c>
      <c r="W161" s="338">
        <f>IF(W$88=0,0,W$88/PPA_fec!W$88)</f>
        <v>0.81955013983522162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0.5564404916448239</v>
      </c>
      <c r="C162" s="339">
        <f>IF(C$94=0,0,C$94/PPA_fec!C$94)</f>
        <v>0.55717386447514816</v>
      </c>
      <c r="D162" s="339">
        <f>IF(D$94=0,0,D$94/PPA_fec!D$94)</f>
        <v>0.55858830717137453</v>
      </c>
      <c r="E162" s="339">
        <f>IF(E$94=0,0,E$94/PPA_fec!E$94)</f>
        <v>0.55858830717137453</v>
      </c>
      <c r="F162" s="339">
        <f>IF(F$94=0,0,F$94/PPA_fec!F$94)</f>
        <v>0.56578797886281385</v>
      </c>
      <c r="G162" s="339">
        <f>IF(G$94=0,0,G$94/PPA_fec!G$94)</f>
        <v>0.56578797886281385</v>
      </c>
      <c r="H162" s="339">
        <f>IF(H$94=0,0,H$94/PPA_fec!H$94)</f>
        <v>0.57176143598192963</v>
      </c>
      <c r="I162" s="339">
        <f>IF(I$94=0,0,I$94/PPA_fec!I$94)</f>
        <v>0.57176143598192963</v>
      </c>
      <c r="J162" s="339">
        <f>IF(J$94=0,0,J$94/PPA_fec!J$94)</f>
        <v>0.57898690722633517</v>
      </c>
      <c r="K162" s="339">
        <f>IF(K$94=0,0,K$94/PPA_fec!K$94)</f>
        <v>0.57898690722633517</v>
      </c>
      <c r="L162" s="339">
        <f>IF(L$94=0,0,L$94/PPA_fec!L$94)</f>
        <v>0.57898690722633528</v>
      </c>
      <c r="M162" s="339">
        <f>IF(M$94=0,0,M$94/PPA_fec!M$94)</f>
        <v>0.57898690722633495</v>
      </c>
      <c r="N162" s="339">
        <f>IF(N$94=0,0,N$94/PPA_fec!N$94)</f>
        <v>0.57898690722633495</v>
      </c>
      <c r="O162" s="339">
        <f>IF(O$94=0,0,O$94/PPA_fec!O$94)</f>
        <v>0.57898690722633483</v>
      </c>
      <c r="P162" s="339">
        <f>IF(P$94=0,0,P$94/PPA_fec!P$94)</f>
        <v>0.57898690722633483</v>
      </c>
      <c r="Q162" s="339">
        <f>IF(Q$94=0,0,Q$94/PPA_fec!Q$94)</f>
        <v>0.57898690722633483</v>
      </c>
      <c r="R162" s="339">
        <f>IF(R$94=0,0,R$94/PPA_fec!R$94)</f>
        <v>0.57898690722633483</v>
      </c>
      <c r="S162" s="339">
        <f>IF(S$94=0,0,S$94/PPA_fec!S$94)</f>
        <v>0.57898690722633495</v>
      </c>
      <c r="T162" s="339">
        <f>IF(T$94=0,0,T$94/PPA_fec!T$94)</f>
        <v>0.57898690722633495</v>
      </c>
      <c r="U162" s="339">
        <f>IF(U$94=0,0,U$94/PPA_fec!U$94)</f>
        <v>0.59376321650370134</v>
      </c>
      <c r="V162" s="339">
        <f>IF(V$94=0,0,V$94/PPA_fec!V$94)</f>
        <v>0.60706189485333129</v>
      </c>
      <c r="W162" s="339">
        <f>IF(W$94=0,0,W$94/PPA_fec!W$94)</f>
        <v>0.60712255824662709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CY: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2032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2033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2039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2042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2043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0</v>
      </c>
      <c r="C32" s="225">
        <v>0</v>
      </c>
      <c r="D32" s="225">
        <v>0</v>
      </c>
      <c r="E32" s="225">
        <v>0</v>
      </c>
      <c r="F32" s="225">
        <v>0</v>
      </c>
      <c r="G32" s="225">
        <v>0</v>
      </c>
      <c r="H32" s="225">
        <v>0</v>
      </c>
      <c r="I32" s="225">
        <v>0</v>
      </c>
      <c r="J32" s="225">
        <v>0</v>
      </c>
      <c r="K32" s="225">
        <v>0</v>
      </c>
      <c r="L32" s="225">
        <v>0</v>
      </c>
      <c r="M32" s="225">
        <v>0</v>
      </c>
      <c r="N32" s="225">
        <v>0</v>
      </c>
      <c r="O32" s="225">
        <v>0</v>
      </c>
      <c r="P32" s="225">
        <v>0</v>
      </c>
      <c r="Q32" s="225">
        <v>0</v>
      </c>
      <c r="R32" s="225">
        <v>0</v>
      </c>
      <c r="S32" s="225">
        <v>0</v>
      </c>
      <c r="T32" s="225">
        <v>0</v>
      </c>
      <c r="U32" s="225">
        <v>0</v>
      </c>
      <c r="V32" s="225">
        <v>0</v>
      </c>
      <c r="W32" s="225">
        <v>0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DA37" s="68" t="s">
        <v>2057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2058</v>
      </c>
    </row>
    <row r="39" spans="1:105" ht="12" customHeight="1" x14ac:dyDescent="0.25">
      <c r="A39" s="37" t="s">
        <v>162</v>
      </c>
      <c r="B39" s="228">
        <v>0</v>
      </c>
      <c r="C39" s="228">
        <v>0</v>
      </c>
      <c r="D39" s="228">
        <v>0</v>
      </c>
      <c r="E39" s="228">
        <v>0</v>
      </c>
      <c r="F39" s="228">
        <v>0</v>
      </c>
      <c r="G39" s="228">
        <v>0</v>
      </c>
      <c r="H39" s="228">
        <v>0</v>
      </c>
      <c r="I39" s="228">
        <v>0</v>
      </c>
      <c r="J39" s="228">
        <v>0</v>
      </c>
      <c r="K39" s="228">
        <v>0</v>
      </c>
      <c r="L39" s="228">
        <v>0</v>
      </c>
      <c r="M39" s="228">
        <v>0</v>
      </c>
      <c r="N39" s="228">
        <v>0</v>
      </c>
      <c r="O39" s="228">
        <v>0</v>
      </c>
      <c r="P39" s="228">
        <v>0</v>
      </c>
      <c r="Q39" s="228">
        <v>0</v>
      </c>
      <c r="R39" s="228">
        <v>0</v>
      </c>
      <c r="S39" s="228">
        <v>0</v>
      </c>
      <c r="T39" s="228">
        <v>0</v>
      </c>
      <c r="U39" s="228">
        <v>0</v>
      </c>
      <c r="V39" s="228">
        <v>0</v>
      </c>
      <c r="W39" s="228">
        <v>0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0</v>
      </c>
      <c r="C43" s="263">
        <f t="shared" si="1"/>
        <v>0</v>
      </c>
      <c r="D43" s="263">
        <f t="shared" si="1"/>
        <v>0</v>
      </c>
      <c r="E43" s="263">
        <f t="shared" si="1"/>
        <v>0</v>
      </c>
      <c r="F43" s="263">
        <f t="shared" si="1"/>
        <v>0</v>
      </c>
      <c r="G43" s="263">
        <f t="shared" si="1"/>
        <v>0</v>
      </c>
      <c r="H43" s="263">
        <f t="shared" si="1"/>
        <v>0</v>
      </c>
      <c r="I43" s="263">
        <f t="shared" si="1"/>
        <v>0</v>
      </c>
      <c r="J43" s="263">
        <f t="shared" si="1"/>
        <v>0</v>
      </c>
      <c r="K43" s="263">
        <f t="shared" si="1"/>
        <v>0</v>
      </c>
      <c r="L43" s="263">
        <f t="shared" si="1"/>
        <v>0</v>
      </c>
      <c r="M43" s="263">
        <f t="shared" si="1"/>
        <v>0</v>
      </c>
      <c r="N43" s="263">
        <f t="shared" si="1"/>
        <v>0</v>
      </c>
      <c r="O43" s="263">
        <f t="shared" si="1"/>
        <v>0</v>
      </c>
      <c r="P43" s="263">
        <f t="shared" si="1"/>
        <v>0</v>
      </c>
      <c r="Q43" s="263">
        <f t="shared" si="1"/>
        <v>0</v>
      </c>
      <c r="R43" s="263">
        <f t="shared" si="1"/>
        <v>0</v>
      </c>
      <c r="S43" s="263">
        <f t="shared" si="1"/>
        <v>0</v>
      </c>
      <c r="T43" s="263">
        <f t="shared" si="1"/>
        <v>0</v>
      </c>
      <c r="U43" s="263">
        <f t="shared" si="1"/>
        <v>0</v>
      </c>
      <c r="V43" s="263">
        <f t="shared" si="1"/>
        <v>0</v>
      </c>
      <c r="W43" s="263">
        <f t="shared" si="1"/>
        <v>0</v>
      </c>
      <c r="DA43" s="70"/>
    </row>
    <row r="44" spans="1:105" ht="12" customHeight="1" x14ac:dyDescent="0.25">
      <c r="A44" s="60" t="s">
        <v>1886</v>
      </c>
      <c r="B44" s="264">
        <v>0</v>
      </c>
      <c r="C44" s="264">
        <v>0</v>
      </c>
      <c r="D44" s="264">
        <v>0</v>
      </c>
      <c r="E44" s="264">
        <v>0</v>
      </c>
      <c r="F44" s="264">
        <v>0</v>
      </c>
      <c r="G44" s="264">
        <v>0</v>
      </c>
      <c r="H44" s="264">
        <v>0</v>
      </c>
      <c r="I44" s="264">
        <v>0</v>
      </c>
      <c r="J44" s="264">
        <v>0</v>
      </c>
      <c r="K44" s="264">
        <v>0</v>
      </c>
      <c r="L44" s="264">
        <v>0</v>
      </c>
      <c r="M44" s="264">
        <v>0</v>
      </c>
      <c r="N44" s="264">
        <v>0</v>
      </c>
      <c r="O44" s="264">
        <v>0</v>
      </c>
      <c r="P44" s="264">
        <v>0</v>
      </c>
      <c r="Q44" s="264">
        <v>0</v>
      </c>
      <c r="R44" s="264">
        <v>0</v>
      </c>
      <c r="S44" s="264">
        <v>0</v>
      </c>
      <c r="T44" s="264">
        <v>0</v>
      </c>
      <c r="U44" s="264">
        <v>0</v>
      </c>
      <c r="V44" s="264">
        <v>0</v>
      </c>
      <c r="W44" s="264">
        <v>0</v>
      </c>
      <c r="DA44" s="72" t="s">
        <v>2063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2066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2067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0</v>
      </c>
      <c r="C56" s="263">
        <f t="shared" si="2"/>
        <v>0</v>
      </c>
      <c r="D56" s="263">
        <f t="shared" si="2"/>
        <v>0</v>
      </c>
      <c r="E56" s="263">
        <f t="shared" si="2"/>
        <v>0</v>
      </c>
      <c r="F56" s="263">
        <f t="shared" si="2"/>
        <v>0</v>
      </c>
      <c r="G56" s="263">
        <f t="shared" si="2"/>
        <v>0</v>
      </c>
      <c r="H56" s="263">
        <f t="shared" si="2"/>
        <v>0</v>
      </c>
      <c r="I56" s="263">
        <f t="shared" si="2"/>
        <v>0</v>
      </c>
      <c r="J56" s="263">
        <f t="shared" si="2"/>
        <v>0</v>
      </c>
      <c r="K56" s="263">
        <f t="shared" si="2"/>
        <v>0</v>
      </c>
      <c r="L56" s="263">
        <f t="shared" si="2"/>
        <v>0</v>
      </c>
      <c r="M56" s="263">
        <f t="shared" si="2"/>
        <v>0</v>
      </c>
      <c r="N56" s="263">
        <f t="shared" si="2"/>
        <v>0</v>
      </c>
      <c r="O56" s="263">
        <f t="shared" si="2"/>
        <v>0</v>
      </c>
      <c r="P56" s="263">
        <f t="shared" si="2"/>
        <v>0</v>
      </c>
      <c r="Q56" s="263">
        <f t="shared" si="2"/>
        <v>0</v>
      </c>
      <c r="R56" s="263">
        <f t="shared" si="2"/>
        <v>0</v>
      </c>
      <c r="S56" s="263">
        <f t="shared" si="2"/>
        <v>0</v>
      </c>
      <c r="T56" s="263">
        <f t="shared" si="2"/>
        <v>0</v>
      </c>
      <c r="U56" s="263">
        <f t="shared" si="2"/>
        <v>0</v>
      </c>
      <c r="V56" s="263">
        <f t="shared" si="2"/>
        <v>0</v>
      </c>
      <c r="W56" s="263">
        <f t="shared" si="2"/>
        <v>0</v>
      </c>
      <c r="DA56" s="70"/>
    </row>
    <row r="57" spans="1:105" ht="12" customHeight="1" x14ac:dyDescent="0.25">
      <c r="A57" s="60" t="s">
        <v>1901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2075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2078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2079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0</v>
      </c>
      <c r="C69" s="263">
        <f t="shared" si="3"/>
        <v>0</v>
      </c>
      <c r="D69" s="263">
        <f t="shared" si="3"/>
        <v>0</v>
      </c>
      <c r="E69" s="263">
        <f t="shared" si="3"/>
        <v>0</v>
      </c>
      <c r="F69" s="263">
        <f t="shared" si="3"/>
        <v>0</v>
      </c>
      <c r="G69" s="263">
        <f t="shared" si="3"/>
        <v>0</v>
      </c>
      <c r="H69" s="263">
        <f t="shared" si="3"/>
        <v>0</v>
      </c>
      <c r="I69" s="263">
        <f t="shared" si="3"/>
        <v>0</v>
      </c>
      <c r="J69" s="263">
        <f t="shared" si="3"/>
        <v>0</v>
      </c>
      <c r="K69" s="263">
        <f t="shared" si="3"/>
        <v>0</v>
      </c>
      <c r="L69" s="263">
        <f t="shared" si="3"/>
        <v>0</v>
      </c>
      <c r="M69" s="263">
        <f t="shared" si="3"/>
        <v>0</v>
      </c>
      <c r="N69" s="263">
        <f t="shared" si="3"/>
        <v>0</v>
      </c>
      <c r="O69" s="263">
        <f t="shared" si="3"/>
        <v>0</v>
      </c>
      <c r="P69" s="263">
        <f t="shared" si="3"/>
        <v>0</v>
      </c>
      <c r="Q69" s="263">
        <f t="shared" si="3"/>
        <v>0</v>
      </c>
      <c r="R69" s="263">
        <f t="shared" si="3"/>
        <v>0</v>
      </c>
      <c r="S69" s="263">
        <f t="shared" si="3"/>
        <v>0</v>
      </c>
      <c r="T69" s="263">
        <f t="shared" si="3"/>
        <v>0</v>
      </c>
      <c r="U69" s="263">
        <f t="shared" si="3"/>
        <v>0</v>
      </c>
      <c r="V69" s="263">
        <f t="shared" si="3"/>
        <v>0</v>
      </c>
      <c r="W69" s="263">
        <f t="shared" si="3"/>
        <v>0</v>
      </c>
      <c r="DA69" s="70"/>
    </row>
    <row r="70" spans="1:105" ht="12" customHeight="1" x14ac:dyDescent="0.25">
      <c r="A70" s="60" t="s">
        <v>1916</v>
      </c>
      <c r="B70" s="264">
        <v>0</v>
      </c>
      <c r="C70" s="264">
        <v>0</v>
      </c>
      <c r="D70" s="264">
        <v>0</v>
      </c>
      <c r="E70" s="264">
        <v>0</v>
      </c>
      <c r="F70" s="264">
        <v>0</v>
      </c>
      <c r="G70" s="264">
        <v>0</v>
      </c>
      <c r="H70" s="264">
        <v>0</v>
      </c>
      <c r="I70" s="264">
        <v>0</v>
      </c>
      <c r="J70" s="264">
        <v>0</v>
      </c>
      <c r="K70" s="264">
        <v>0</v>
      </c>
      <c r="L70" s="264">
        <v>0</v>
      </c>
      <c r="M70" s="264">
        <v>0</v>
      </c>
      <c r="N70" s="264">
        <v>0</v>
      </c>
      <c r="O70" s="264">
        <v>0</v>
      </c>
      <c r="P70" s="264">
        <v>0</v>
      </c>
      <c r="Q70" s="264">
        <v>0</v>
      </c>
      <c r="R70" s="264">
        <v>0</v>
      </c>
      <c r="S70" s="264">
        <v>0</v>
      </c>
      <c r="T70" s="264">
        <v>0</v>
      </c>
      <c r="U70" s="264">
        <v>0</v>
      </c>
      <c r="V70" s="264">
        <v>0</v>
      </c>
      <c r="W70" s="264">
        <v>0</v>
      </c>
      <c r="DA70" s="72" t="s">
        <v>2087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2090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2091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0</v>
      </c>
      <c r="C83" s="225">
        <v>0</v>
      </c>
      <c r="D83" s="225">
        <v>0</v>
      </c>
      <c r="E83" s="225">
        <v>0</v>
      </c>
      <c r="F83" s="225">
        <v>0</v>
      </c>
      <c r="G83" s="225">
        <v>0</v>
      </c>
      <c r="H83" s="225">
        <v>0</v>
      </c>
      <c r="I83" s="225">
        <v>0</v>
      </c>
      <c r="J83" s="225">
        <v>0</v>
      </c>
      <c r="K83" s="225">
        <v>0</v>
      </c>
      <c r="L83" s="225">
        <v>0</v>
      </c>
      <c r="M83" s="225">
        <v>0</v>
      </c>
      <c r="N83" s="225">
        <v>0</v>
      </c>
      <c r="O83" s="225">
        <v>0</v>
      </c>
      <c r="P83" s="225">
        <v>0</v>
      </c>
      <c r="Q83" s="225">
        <v>0</v>
      </c>
      <c r="R83" s="225">
        <v>0</v>
      </c>
      <c r="S83" s="225">
        <v>0</v>
      </c>
      <c r="T83" s="225">
        <v>0</v>
      </c>
      <c r="U83" s="225">
        <v>0</v>
      </c>
      <c r="V83" s="225">
        <v>0</v>
      </c>
      <c r="W83" s="225">
        <v>0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DA88" s="68" t="s">
        <v>2104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0</v>
      </c>
      <c r="T89" s="228">
        <v>0</v>
      </c>
      <c r="U89" s="228">
        <v>0</v>
      </c>
      <c r="V89" s="228">
        <v>0</v>
      </c>
      <c r="W89" s="228">
        <v>0</v>
      </c>
      <c r="DA89" s="69" t="s">
        <v>2105</v>
      </c>
    </row>
    <row r="90" spans="1:105" ht="12" customHeight="1" x14ac:dyDescent="0.25">
      <c r="A90" s="37" t="s">
        <v>162</v>
      </c>
      <c r="B90" s="228">
        <v>0</v>
      </c>
      <c r="C90" s="228">
        <v>0</v>
      </c>
      <c r="D90" s="228">
        <v>0</v>
      </c>
      <c r="E90" s="228">
        <v>0</v>
      </c>
      <c r="F90" s="228">
        <v>0</v>
      </c>
      <c r="G90" s="228">
        <v>0</v>
      </c>
      <c r="H90" s="228">
        <v>0</v>
      </c>
      <c r="I90" s="228">
        <v>0</v>
      </c>
      <c r="J90" s="228">
        <v>0</v>
      </c>
      <c r="K90" s="228">
        <v>0</v>
      </c>
      <c r="L90" s="228">
        <v>0</v>
      </c>
      <c r="M90" s="228">
        <v>0</v>
      </c>
      <c r="N90" s="228">
        <v>0</v>
      </c>
      <c r="O90" s="228">
        <v>0</v>
      </c>
      <c r="P90" s="228">
        <v>0</v>
      </c>
      <c r="Q90" s="228">
        <v>0</v>
      </c>
      <c r="R90" s="228">
        <v>0</v>
      </c>
      <c r="S90" s="228">
        <v>0</v>
      </c>
      <c r="T90" s="228">
        <v>0</v>
      </c>
      <c r="U90" s="228">
        <v>0</v>
      </c>
      <c r="V90" s="228">
        <v>0</v>
      </c>
      <c r="W90" s="228">
        <v>0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</v>
      </c>
      <c r="C110" s="234">
        <f t="shared" si="15"/>
        <v>0</v>
      </c>
      <c r="D110" s="234">
        <f t="shared" si="15"/>
        <v>0</v>
      </c>
      <c r="E110" s="234">
        <f t="shared" si="15"/>
        <v>0</v>
      </c>
      <c r="F110" s="234">
        <f t="shared" si="15"/>
        <v>0</v>
      </c>
      <c r="G110" s="234">
        <f t="shared" si="15"/>
        <v>0</v>
      </c>
      <c r="H110" s="234">
        <f t="shared" si="15"/>
        <v>0</v>
      </c>
      <c r="I110" s="234">
        <f t="shared" si="15"/>
        <v>0</v>
      </c>
      <c r="J110" s="234">
        <f t="shared" si="15"/>
        <v>0</v>
      </c>
      <c r="K110" s="234">
        <f t="shared" si="15"/>
        <v>0</v>
      </c>
      <c r="L110" s="234">
        <f t="shared" si="15"/>
        <v>0</v>
      </c>
      <c r="M110" s="234">
        <f t="shared" si="15"/>
        <v>0</v>
      </c>
      <c r="N110" s="234">
        <f t="shared" si="15"/>
        <v>0</v>
      </c>
      <c r="O110" s="234">
        <f t="shared" si="15"/>
        <v>0</v>
      </c>
      <c r="P110" s="234">
        <f t="shared" si="15"/>
        <v>0</v>
      </c>
      <c r="Q110" s="234">
        <f t="shared" si="15"/>
        <v>0</v>
      </c>
      <c r="R110" s="234">
        <f t="shared" si="15"/>
        <v>0</v>
      </c>
      <c r="S110" s="234">
        <f t="shared" si="15"/>
        <v>0</v>
      </c>
      <c r="T110" s="234">
        <f t="shared" si="15"/>
        <v>0</v>
      </c>
      <c r="U110" s="234">
        <f t="shared" si="15"/>
        <v>0</v>
      </c>
      <c r="V110" s="234">
        <f t="shared" si="15"/>
        <v>0</v>
      </c>
      <c r="W110" s="234">
        <f t="shared" si="15"/>
        <v>0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0</v>
      </c>
      <c r="C115" s="302">
        <f t="shared" si="20"/>
        <v>0</v>
      </c>
      <c r="D115" s="302">
        <f t="shared" si="20"/>
        <v>0</v>
      </c>
      <c r="E115" s="302">
        <f t="shared" si="20"/>
        <v>0</v>
      </c>
      <c r="F115" s="302">
        <f t="shared" si="20"/>
        <v>0</v>
      </c>
      <c r="G115" s="302">
        <f t="shared" si="20"/>
        <v>0</v>
      </c>
      <c r="H115" s="302">
        <f t="shared" si="20"/>
        <v>0</v>
      </c>
      <c r="I115" s="302">
        <f t="shared" si="20"/>
        <v>0</v>
      </c>
      <c r="J115" s="302">
        <f t="shared" si="20"/>
        <v>0</v>
      </c>
      <c r="K115" s="302">
        <f t="shared" si="20"/>
        <v>0</v>
      </c>
      <c r="L115" s="302">
        <f t="shared" si="20"/>
        <v>0</v>
      </c>
      <c r="M115" s="302">
        <f t="shared" si="20"/>
        <v>0</v>
      </c>
      <c r="N115" s="302">
        <f t="shared" si="20"/>
        <v>0</v>
      </c>
      <c r="O115" s="302">
        <f t="shared" si="20"/>
        <v>0</v>
      </c>
      <c r="P115" s="302">
        <f t="shared" si="20"/>
        <v>0</v>
      </c>
      <c r="Q115" s="302">
        <f t="shared" si="20"/>
        <v>0</v>
      </c>
      <c r="R115" s="302">
        <f t="shared" si="20"/>
        <v>0</v>
      </c>
      <c r="S115" s="302">
        <f t="shared" si="20"/>
        <v>0</v>
      </c>
      <c r="T115" s="302">
        <f t="shared" si="20"/>
        <v>0</v>
      </c>
      <c r="U115" s="302">
        <f t="shared" si="20"/>
        <v>0</v>
      </c>
      <c r="V115" s="302">
        <f t="shared" si="20"/>
        <v>0</v>
      </c>
      <c r="W115" s="302">
        <f t="shared" si="20"/>
        <v>0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0</v>
      </c>
      <c r="C116" s="303">
        <f t="shared" si="21"/>
        <v>0</v>
      </c>
      <c r="D116" s="303">
        <f t="shared" si="21"/>
        <v>0</v>
      </c>
      <c r="E116" s="303">
        <f t="shared" si="21"/>
        <v>0</v>
      </c>
      <c r="F116" s="303">
        <f t="shared" si="21"/>
        <v>0</v>
      </c>
      <c r="G116" s="303">
        <f t="shared" si="21"/>
        <v>0</v>
      </c>
      <c r="H116" s="303">
        <f t="shared" si="21"/>
        <v>0</v>
      </c>
      <c r="I116" s="303">
        <f t="shared" si="21"/>
        <v>0</v>
      </c>
      <c r="J116" s="303">
        <f t="shared" si="21"/>
        <v>0</v>
      </c>
      <c r="K116" s="303">
        <f t="shared" si="21"/>
        <v>0</v>
      </c>
      <c r="L116" s="303">
        <f t="shared" si="21"/>
        <v>0</v>
      </c>
      <c r="M116" s="303">
        <f t="shared" si="21"/>
        <v>0</v>
      </c>
      <c r="N116" s="303">
        <f t="shared" si="21"/>
        <v>0</v>
      </c>
      <c r="O116" s="303">
        <f t="shared" si="21"/>
        <v>0</v>
      </c>
      <c r="P116" s="303">
        <f t="shared" si="21"/>
        <v>0</v>
      </c>
      <c r="Q116" s="303">
        <f t="shared" si="21"/>
        <v>0</v>
      </c>
      <c r="R116" s="303">
        <f t="shared" si="21"/>
        <v>0</v>
      </c>
      <c r="S116" s="303">
        <f t="shared" si="21"/>
        <v>0</v>
      </c>
      <c r="T116" s="303">
        <f t="shared" si="21"/>
        <v>0</v>
      </c>
      <c r="U116" s="303">
        <f t="shared" si="21"/>
        <v>0</v>
      </c>
      <c r="V116" s="303">
        <f t="shared" si="21"/>
        <v>0</v>
      </c>
      <c r="W116" s="303">
        <f t="shared" si="21"/>
        <v>0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0</v>
      </c>
      <c r="C117" s="304">
        <f t="shared" si="22"/>
        <v>0</v>
      </c>
      <c r="D117" s="304">
        <f t="shared" si="22"/>
        <v>0</v>
      </c>
      <c r="E117" s="304">
        <f t="shared" si="22"/>
        <v>0</v>
      </c>
      <c r="F117" s="304">
        <f t="shared" si="22"/>
        <v>0</v>
      </c>
      <c r="G117" s="304">
        <f t="shared" si="22"/>
        <v>0</v>
      </c>
      <c r="H117" s="304">
        <f t="shared" si="22"/>
        <v>0</v>
      </c>
      <c r="I117" s="304">
        <f t="shared" si="22"/>
        <v>0</v>
      </c>
      <c r="J117" s="304">
        <f t="shared" si="22"/>
        <v>0</v>
      </c>
      <c r="K117" s="304">
        <f t="shared" si="22"/>
        <v>0</v>
      </c>
      <c r="L117" s="304">
        <f t="shared" si="22"/>
        <v>0</v>
      </c>
      <c r="M117" s="304">
        <f t="shared" si="22"/>
        <v>0</v>
      </c>
      <c r="N117" s="304">
        <f t="shared" si="22"/>
        <v>0</v>
      </c>
      <c r="O117" s="304">
        <f t="shared" si="22"/>
        <v>0</v>
      </c>
      <c r="P117" s="304">
        <f t="shared" si="22"/>
        <v>0</v>
      </c>
      <c r="Q117" s="304">
        <f t="shared" si="22"/>
        <v>0</v>
      </c>
      <c r="R117" s="304">
        <f t="shared" si="22"/>
        <v>0</v>
      </c>
      <c r="S117" s="304">
        <f t="shared" si="22"/>
        <v>0</v>
      </c>
      <c r="T117" s="304">
        <f t="shared" si="22"/>
        <v>0</v>
      </c>
      <c r="U117" s="304">
        <f t="shared" si="22"/>
        <v>0</v>
      </c>
      <c r="V117" s="304">
        <f t="shared" si="22"/>
        <v>0</v>
      </c>
      <c r="W117" s="304">
        <f t="shared" si="22"/>
        <v>0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</v>
      </c>
      <c r="C119" s="303">
        <f t="shared" si="24"/>
        <v>0</v>
      </c>
      <c r="D119" s="303">
        <f t="shared" si="24"/>
        <v>0</v>
      </c>
      <c r="E119" s="303">
        <f t="shared" si="24"/>
        <v>0</v>
      </c>
      <c r="F119" s="303">
        <f t="shared" si="24"/>
        <v>0</v>
      </c>
      <c r="G119" s="303">
        <f t="shared" si="24"/>
        <v>0</v>
      </c>
      <c r="H119" s="303">
        <f t="shared" si="24"/>
        <v>0</v>
      </c>
      <c r="I119" s="303">
        <f t="shared" si="24"/>
        <v>0</v>
      </c>
      <c r="J119" s="303">
        <f t="shared" si="24"/>
        <v>0</v>
      </c>
      <c r="K119" s="303">
        <f t="shared" si="24"/>
        <v>0</v>
      </c>
      <c r="L119" s="303">
        <f t="shared" si="24"/>
        <v>0</v>
      </c>
      <c r="M119" s="303">
        <f t="shared" si="24"/>
        <v>0</v>
      </c>
      <c r="N119" s="303">
        <f t="shared" si="24"/>
        <v>0</v>
      </c>
      <c r="O119" s="303">
        <f t="shared" si="24"/>
        <v>0</v>
      </c>
      <c r="P119" s="303">
        <f t="shared" si="24"/>
        <v>0</v>
      </c>
      <c r="Q119" s="303">
        <f t="shared" si="24"/>
        <v>0</v>
      </c>
      <c r="R119" s="303">
        <f t="shared" si="24"/>
        <v>0</v>
      </c>
      <c r="S119" s="303">
        <f t="shared" si="24"/>
        <v>0</v>
      </c>
      <c r="T119" s="303">
        <f t="shared" si="24"/>
        <v>0</v>
      </c>
      <c r="U119" s="303">
        <f t="shared" si="24"/>
        <v>0</v>
      </c>
      <c r="V119" s="303">
        <f t="shared" si="24"/>
        <v>0</v>
      </c>
      <c r="W119" s="303">
        <f t="shared" si="24"/>
        <v>0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</v>
      </c>
      <c r="C120" s="304">
        <f t="shared" si="25"/>
        <v>0</v>
      </c>
      <c r="D120" s="304">
        <f t="shared" si="25"/>
        <v>0</v>
      </c>
      <c r="E120" s="304">
        <f t="shared" si="25"/>
        <v>0</v>
      </c>
      <c r="F120" s="304">
        <f t="shared" si="25"/>
        <v>0</v>
      </c>
      <c r="G120" s="304">
        <f t="shared" si="25"/>
        <v>0</v>
      </c>
      <c r="H120" s="304">
        <f t="shared" si="25"/>
        <v>0</v>
      </c>
      <c r="I120" s="304">
        <f t="shared" si="25"/>
        <v>0</v>
      </c>
      <c r="J120" s="304">
        <f t="shared" si="25"/>
        <v>0</v>
      </c>
      <c r="K120" s="304">
        <f t="shared" si="25"/>
        <v>0</v>
      </c>
      <c r="L120" s="304">
        <f t="shared" si="25"/>
        <v>0</v>
      </c>
      <c r="M120" s="304">
        <f t="shared" si="25"/>
        <v>0</v>
      </c>
      <c r="N120" s="304">
        <f t="shared" si="25"/>
        <v>0</v>
      </c>
      <c r="O120" s="304">
        <f t="shared" si="25"/>
        <v>0</v>
      </c>
      <c r="P120" s="304">
        <f t="shared" si="25"/>
        <v>0</v>
      </c>
      <c r="Q120" s="304">
        <f t="shared" si="25"/>
        <v>0</v>
      </c>
      <c r="R120" s="304">
        <f t="shared" si="25"/>
        <v>0</v>
      </c>
      <c r="S120" s="304">
        <f t="shared" si="25"/>
        <v>0</v>
      </c>
      <c r="T120" s="304">
        <f t="shared" si="25"/>
        <v>0</v>
      </c>
      <c r="U120" s="304">
        <f t="shared" si="25"/>
        <v>0</v>
      </c>
      <c r="V120" s="304">
        <f t="shared" si="25"/>
        <v>0</v>
      </c>
      <c r="W120" s="304">
        <f t="shared" si="25"/>
        <v>0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</v>
      </c>
      <c r="C122" s="303">
        <f t="shared" si="27"/>
        <v>0</v>
      </c>
      <c r="D122" s="303">
        <f t="shared" si="27"/>
        <v>0</v>
      </c>
      <c r="E122" s="303">
        <f t="shared" si="27"/>
        <v>0</v>
      </c>
      <c r="F122" s="303">
        <f t="shared" si="27"/>
        <v>0</v>
      </c>
      <c r="G122" s="303">
        <f t="shared" si="27"/>
        <v>0</v>
      </c>
      <c r="H122" s="303">
        <f t="shared" si="27"/>
        <v>0</v>
      </c>
      <c r="I122" s="303">
        <f t="shared" si="27"/>
        <v>0</v>
      </c>
      <c r="J122" s="303">
        <f t="shared" si="27"/>
        <v>0</v>
      </c>
      <c r="K122" s="303">
        <f t="shared" si="27"/>
        <v>0</v>
      </c>
      <c r="L122" s="303">
        <f t="shared" si="27"/>
        <v>0</v>
      </c>
      <c r="M122" s="303">
        <f t="shared" si="27"/>
        <v>0</v>
      </c>
      <c r="N122" s="303">
        <f t="shared" si="27"/>
        <v>0</v>
      </c>
      <c r="O122" s="303">
        <f t="shared" si="27"/>
        <v>0</v>
      </c>
      <c r="P122" s="303">
        <f t="shared" si="27"/>
        <v>0</v>
      </c>
      <c r="Q122" s="303">
        <f t="shared" si="27"/>
        <v>0</v>
      </c>
      <c r="R122" s="303">
        <f t="shared" si="27"/>
        <v>0</v>
      </c>
      <c r="S122" s="303">
        <f t="shared" si="27"/>
        <v>0</v>
      </c>
      <c r="T122" s="303">
        <f t="shared" si="27"/>
        <v>0</v>
      </c>
      <c r="U122" s="303">
        <f t="shared" si="27"/>
        <v>0</v>
      </c>
      <c r="V122" s="303">
        <f t="shared" si="27"/>
        <v>0</v>
      </c>
      <c r="W122" s="303">
        <f t="shared" si="27"/>
        <v>0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</v>
      </c>
      <c r="C123" s="304">
        <f t="shared" si="28"/>
        <v>0</v>
      </c>
      <c r="D123" s="304">
        <f t="shared" si="28"/>
        <v>0</v>
      </c>
      <c r="E123" s="304">
        <f t="shared" si="28"/>
        <v>0</v>
      </c>
      <c r="F123" s="304">
        <f t="shared" si="28"/>
        <v>0</v>
      </c>
      <c r="G123" s="304">
        <f t="shared" si="28"/>
        <v>0</v>
      </c>
      <c r="H123" s="304">
        <f t="shared" si="28"/>
        <v>0</v>
      </c>
      <c r="I123" s="304">
        <f t="shared" si="28"/>
        <v>0</v>
      </c>
      <c r="J123" s="304">
        <f t="shared" si="28"/>
        <v>0</v>
      </c>
      <c r="K123" s="304">
        <f t="shared" si="28"/>
        <v>0</v>
      </c>
      <c r="L123" s="304">
        <f t="shared" si="28"/>
        <v>0</v>
      </c>
      <c r="M123" s="304">
        <f t="shared" si="28"/>
        <v>0</v>
      </c>
      <c r="N123" s="304">
        <f t="shared" si="28"/>
        <v>0</v>
      </c>
      <c r="O123" s="304">
        <f t="shared" si="28"/>
        <v>0</v>
      </c>
      <c r="P123" s="304">
        <f t="shared" si="28"/>
        <v>0</v>
      </c>
      <c r="Q123" s="304">
        <f t="shared" si="28"/>
        <v>0</v>
      </c>
      <c r="R123" s="304">
        <f t="shared" si="28"/>
        <v>0</v>
      </c>
      <c r="S123" s="304">
        <f t="shared" si="28"/>
        <v>0</v>
      </c>
      <c r="T123" s="304">
        <f t="shared" si="28"/>
        <v>0</v>
      </c>
      <c r="U123" s="304">
        <f t="shared" si="28"/>
        <v>0</v>
      </c>
      <c r="V123" s="304">
        <f t="shared" si="28"/>
        <v>0</v>
      </c>
      <c r="W123" s="304">
        <f t="shared" si="28"/>
        <v>0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</v>
      </c>
      <c r="C126" s="234">
        <f t="shared" si="30"/>
        <v>0</v>
      </c>
      <c r="D126" s="234">
        <f t="shared" si="30"/>
        <v>0</v>
      </c>
      <c r="E126" s="234">
        <f t="shared" si="30"/>
        <v>0</v>
      </c>
      <c r="F126" s="234">
        <f t="shared" si="30"/>
        <v>0</v>
      </c>
      <c r="G126" s="234">
        <f t="shared" si="30"/>
        <v>0</v>
      </c>
      <c r="H126" s="234">
        <f t="shared" si="30"/>
        <v>0</v>
      </c>
      <c r="I126" s="234">
        <f t="shared" si="30"/>
        <v>0</v>
      </c>
      <c r="J126" s="234">
        <f t="shared" si="30"/>
        <v>0</v>
      </c>
      <c r="K126" s="234">
        <f t="shared" si="30"/>
        <v>0</v>
      </c>
      <c r="L126" s="234">
        <f t="shared" si="30"/>
        <v>0</v>
      </c>
      <c r="M126" s="234">
        <f t="shared" si="30"/>
        <v>0</v>
      </c>
      <c r="N126" s="234">
        <f t="shared" si="30"/>
        <v>0</v>
      </c>
      <c r="O126" s="234">
        <f t="shared" si="30"/>
        <v>0</v>
      </c>
      <c r="P126" s="234">
        <f t="shared" si="30"/>
        <v>0</v>
      </c>
      <c r="Q126" s="234">
        <f t="shared" si="30"/>
        <v>0</v>
      </c>
      <c r="R126" s="234">
        <f t="shared" si="30"/>
        <v>0</v>
      </c>
      <c r="S126" s="234">
        <f t="shared" si="30"/>
        <v>0</v>
      </c>
      <c r="T126" s="234">
        <f t="shared" si="30"/>
        <v>0</v>
      </c>
      <c r="U126" s="234">
        <f t="shared" si="30"/>
        <v>0</v>
      </c>
      <c r="V126" s="234">
        <f t="shared" si="30"/>
        <v>0</v>
      </c>
      <c r="W126" s="234">
        <f t="shared" si="30"/>
        <v>0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</v>
      </c>
      <c r="C131" s="302">
        <f t="shared" si="35"/>
        <v>0</v>
      </c>
      <c r="D131" s="302">
        <f t="shared" si="35"/>
        <v>0</v>
      </c>
      <c r="E131" s="302">
        <f t="shared" si="35"/>
        <v>0</v>
      </c>
      <c r="F131" s="302">
        <f t="shared" si="35"/>
        <v>0</v>
      </c>
      <c r="G131" s="302">
        <f t="shared" si="35"/>
        <v>0</v>
      </c>
      <c r="H131" s="302">
        <f t="shared" si="35"/>
        <v>0</v>
      </c>
      <c r="I131" s="302">
        <f t="shared" si="35"/>
        <v>0</v>
      </c>
      <c r="J131" s="302">
        <f t="shared" si="35"/>
        <v>0</v>
      </c>
      <c r="K131" s="302">
        <f t="shared" si="35"/>
        <v>0</v>
      </c>
      <c r="L131" s="302">
        <f t="shared" si="35"/>
        <v>0</v>
      </c>
      <c r="M131" s="302">
        <f t="shared" si="35"/>
        <v>0</v>
      </c>
      <c r="N131" s="302">
        <f t="shared" si="35"/>
        <v>0</v>
      </c>
      <c r="O131" s="302">
        <f t="shared" si="35"/>
        <v>0</v>
      </c>
      <c r="P131" s="302">
        <f t="shared" si="35"/>
        <v>0</v>
      </c>
      <c r="Q131" s="302">
        <f t="shared" si="35"/>
        <v>0</v>
      </c>
      <c r="R131" s="302">
        <f t="shared" si="35"/>
        <v>0</v>
      </c>
      <c r="S131" s="302">
        <f t="shared" si="35"/>
        <v>0</v>
      </c>
      <c r="T131" s="302">
        <f t="shared" si="35"/>
        <v>0</v>
      </c>
      <c r="U131" s="302">
        <f t="shared" si="35"/>
        <v>0</v>
      </c>
      <c r="V131" s="302">
        <f t="shared" si="35"/>
        <v>0</v>
      </c>
      <c r="W131" s="302">
        <f t="shared" si="35"/>
        <v>0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0</v>
      </c>
      <c r="C141" s="277">
        <f>IF(C$10=0,0,C$10/PPA_fec!C$10)</f>
        <v>0</v>
      </c>
      <c r="D141" s="277">
        <f>IF(D$10=0,0,D$10/PPA_fec!D$10)</f>
        <v>0</v>
      </c>
      <c r="E141" s="277">
        <f>IF(E$10=0,0,E$10/PPA_fec!E$10)</f>
        <v>0</v>
      </c>
      <c r="F141" s="277">
        <f>IF(F$10=0,0,F$10/PPA_fec!F$10)</f>
        <v>0</v>
      </c>
      <c r="G141" s="277">
        <f>IF(G$10=0,0,G$10/PPA_fec!G$10)</f>
        <v>0</v>
      </c>
      <c r="H141" s="277">
        <f>IF(H$10=0,0,H$10/PPA_fec!H$10)</f>
        <v>0</v>
      </c>
      <c r="I141" s="277">
        <f>IF(I$10=0,0,I$10/PPA_fec!I$10)</f>
        <v>0</v>
      </c>
      <c r="J141" s="277">
        <f>IF(J$10=0,0,J$10/PPA_fec!J$10)</f>
        <v>0</v>
      </c>
      <c r="K141" s="277">
        <f>IF(K$10=0,0,K$10/PPA_fec!K$10)</f>
        <v>0</v>
      </c>
      <c r="L141" s="277">
        <f>IF(L$10=0,0,L$10/PPA_fec!L$10)</f>
        <v>0</v>
      </c>
      <c r="M141" s="277">
        <f>IF(M$10=0,0,M$10/PPA_fec!M$10)</f>
        <v>0</v>
      </c>
      <c r="N141" s="277">
        <f>IF(N$10=0,0,N$10/PPA_fec!N$10)</f>
        <v>0</v>
      </c>
      <c r="O141" s="277">
        <f>IF(O$10=0,0,O$10/PPA_fec!O$10)</f>
        <v>0</v>
      </c>
      <c r="P141" s="277">
        <f>IF(P$10=0,0,P$10/PPA_fec!P$10)</f>
        <v>0</v>
      </c>
      <c r="Q141" s="277">
        <f>IF(Q$10=0,0,Q$10/PPA_fec!Q$10)</f>
        <v>0</v>
      </c>
      <c r="R141" s="277">
        <f>IF(R$10=0,0,R$10/PPA_fec!R$10)</f>
        <v>0</v>
      </c>
      <c r="S141" s="277">
        <f>IF(S$10=0,0,S$10/PPA_fec!S$10)</f>
        <v>0</v>
      </c>
      <c r="T141" s="277">
        <f>IF(T$10=0,0,T$10/PPA_fec!T$10)</f>
        <v>0</v>
      </c>
      <c r="U141" s="277">
        <f>IF(U$10=0,0,U$10/PPA_fec!U$10)</f>
        <v>0</v>
      </c>
      <c r="V141" s="277">
        <f>IF(V$10=0,0,V$10/PPA_fec!V$10)</f>
        <v>0</v>
      </c>
      <c r="W141" s="277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0</v>
      </c>
      <c r="C143" s="278">
        <f>IF(C$17=0,0,C$17/PPA_fec!C$17)</f>
        <v>0</v>
      </c>
      <c r="D143" s="278">
        <f>IF(D$17=0,0,D$17/PPA_fec!D$17)</f>
        <v>0</v>
      </c>
      <c r="E143" s="278">
        <f>IF(E$17=0,0,E$17/PPA_fec!E$17)</f>
        <v>0</v>
      </c>
      <c r="F143" s="278">
        <f>IF(F$17=0,0,F$17/PPA_fec!F$17)</f>
        <v>0</v>
      </c>
      <c r="G143" s="278">
        <f>IF(G$17=0,0,G$17/PPA_fec!G$17)</f>
        <v>0</v>
      </c>
      <c r="H143" s="278">
        <f>IF(H$17=0,0,H$17/PPA_fec!H$17)</f>
        <v>0</v>
      </c>
      <c r="I143" s="278">
        <f>IF(I$17=0,0,I$17/PPA_fec!I$17)</f>
        <v>0</v>
      </c>
      <c r="J143" s="278">
        <f>IF(J$17=0,0,J$17/PPA_fec!J$17)</f>
        <v>0</v>
      </c>
      <c r="K143" s="278">
        <f>IF(K$17=0,0,K$17/PPA_fec!K$17)</f>
        <v>0</v>
      </c>
      <c r="L143" s="278">
        <f>IF(L$17=0,0,L$17/PPA_fec!L$17)</f>
        <v>0</v>
      </c>
      <c r="M143" s="278">
        <f>IF(M$17=0,0,M$17/PPA_fec!M$17)</f>
        <v>0</v>
      </c>
      <c r="N143" s="278">
        <f>IF(N$17=0,0,N$17/PPA_fec!N$17)</f>
        <v>0</v>
      </c>
      <c r="O143" s="278">
        <f>IF(O$17=0,0,O$17/PPA_fec!O$17)</f>
        <v>0</v>
      </c>
      <c r="P143" s="278">
        <f>IF(P$17=0,0,P$17/PPA_fec!P$17)</f>
        <v>0</v>
      </c>
      <c r="Q143" s="278">
        <f>IF(Q$17=0,0,Q$17/PPA_fec!Q$17)</f>
        <v>0</v>
      </c>
      <c r="R143" s="278">
        <f>IF(R$17=0,0,R$17/PPA_fec!R$17)</f>
        <v>0</v>
      </c>
      <c r="S143" s="278">
        <f>IF(S$17=0,0,S$17/PPA_fec!S$17)</f>
        <v>0</v>
      </c>
      <c r="T143" s="278">
        <f>IF(T$17=0,0,T$17/PPA_fec!T$17)</f>
        <v>0</v>
      </c>
      <c r="U143" s="278">
        <f>IF(U$17=0,0,U$17/PPA_fec!U$17)</f>
        <v>0</v>
      </c>
      <c r="V143" s="278">
        <f>IF(V$17=0,0,V$17/PPA_fec!V$17)</f>
        <v>0</v>
      </c>
      <c r="W143" s="278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0</v>
      </c>
      <c r="C146" s="322">
        <f>IF(C$32=0,0,C$32/PPA_fec!C$32)</f>
        <v>0</v>
      </c>
      <c r="D146" s="322">
        <f>IF(D$32=0,0,D$32/PPA_fec!D$32)</f>
        <v>0</v>
      </c>
      <c r="E146" s="322">
        <f>IF(E$32=0,0,E$32/PPA_fec!E$32)</f>
        <v>0</v>
      </c>
      <c r="F146" s="322">
        <f>IF(F$32=0,0,F$32/PPA_fec!F$32)</f>
        <v>0</v>
      </c>
      <c r="G146" s="322">
        <f>IF(G$32=0,0,G$32/PPA_fec!G$32)</f>
        <v>0</v>
      </c>
      <c r="H146" s="322">
        <f>IF(H$32=0,0,H$32/PPA_fec!H$32)</f>
        <v>0</v>
      </c>
      <c r="I146" s="322">
        <f>IF(I$32=0,0,I$32/PPA_fec!I$32)</f>
        <v>0</v>
      </c>
      <c r="J146" s="322">
        <f>IF(J$32=0,0,J$32/PPA_fec!J$32)</f>
        <v>0</v>
      </c>
      <c r="K146" s="322">
        <f>IF(K$32=0,0,K$32/PPA_fec!K$32)</f>
        <v>0</v>
      </c>
      <c r="L146" s="322">
        <f>IF(L$32=0,0,L$32/PPA_fec!L$32)</f>
        <v>0</v>
      </c>
      <c r="M146" s="322">
        <f>IF(M$32=0,0,M$32/PPA_fec!M$32)</f>
        <v>0</v>
      </c>
      <c r="N146" s="322">
        <f>IF(N$32=0,0,N$32/PPA_fec!N$32)</f>
        <v>0</v>
      </c>
      <c r="O146" s="322">
        <f>IF(O$32=0,0,O$32/PPA_fec!O$32)</f>
        <v>0</v>
      </c>
      <c r="P146" s="322">
        <f>IF(P$32=0,0,P$32/PPA_fec!P$32)</f>
        <v>0</v>
      </c>
      <c r="Q146" s="322">
        <f>IF(Q$32=0,0,Q$32/PPA_fec!Q$32)</f>
        <v>0</v>
      </c>
      <c r="R146" s="322">
        <f>IF(R$32=0,0,R$32/PPA_fec!R$32)</f>
        <v>0</v>
      </c>
      <c r="S146" s="322">
        <f>IF(S$32=0,0,S$32/PPA_fec!S$32)</f>
        <v>0</v>
      </c>
      <c r="T146" s="322">
        <f>IF(T$32=0,0,T$32/PPA_fec!T$32)</f>
        <v>0</v>
      </c>
      <c r="U146" s="322">
        <f>IF(U$32=0,0,U$32/PPA_fec!U$32)</f>
        <v>0</v>
      </c>
      <c r="V146" s="322">
        <f>IF(V$32=0,0,V$32/PPA_fec!V$32)</f>
        <v>0</v>
      </c>
      <c r="W146" s="322">
        <f>IF(W$32=0,0,W$32/PPA_fec!W$32)</f>
        <v>0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0</v>
      </c>
      <c r="C151" s="277">
        <f>IF(C$37=0,0,C$37/PPA_fec!C$37)</f>
        <v>0</v>
      </c>
      <c r="D151" s="277">
        <f>IF(D$37=0,0,D$37/PPA_fec!D$37)</f>
        <v>0</v>
      </c>
      <c r="E151" s="277">
        <f>IF(E$37=0,0,E$37/PPA_fec!E$37)</f>
        <v>0</v>
      </c>
      <c r="F151" s="277">
        <f>IF(F$37=0,0,F$37/PPA_fec!F$37)</f>
        <v>0</v>
      </c>
      <c r="G151" s="277">
        <f>IF(G$37=0,0,G$37/PPA_fec!G$37)</f>
        <v>0</v>
      </c>
      <c r="H151" s="277">
        <f>IF(H$37=0,0,H$37/PPA_fec!H$37)</f>
        <v>0</v>
      </c>
      <c r="I151" s="277">
        <f>IF(I$37=0,0,I$37/PPA_fec!I$37)</f>
        <v>0</v>
      </c>
      <c r="J151" s="277">
        <f>IF(J$37=0,0,J$37/PPA_fec!J$37)</f>
        <v>0</v>
      </c>
      <c r="K151" s="277">
        <f>IF(K$37=0,0,K$37/PPA_fec!K$37)</f>
        <v>0</v>
      </c>
      <c r="L151" s="277">
        <f>IF(L$37=0,0,L$37/PPA_fec!L$37)</f>
        <v>0</v>
      </c>
      <c r="M151" s="277">
        <f>IF(M$37=0,0,M$37/PPA_fec!M$37)</f>
        <v>0</v>
      </c>
      <c r="N151" s="277">
        <f>IF(N$37=0,0,N$37/PPA_fec!N$37)</f>
        <v>0</v>
      </c>
      <c r="O151" s="277">
        <f>IF(O$37=0,0,O$37/PPA_fec!O$37)</f>
        <v>0</v>
      </c>
      <c r="P151" s="277">
        <f>IF(P$37=0,0,P$37/PPA_fec!P$37)</f>
        <v>0</v>
      </c>
      <c r="Q151" s="277">
        <f>IF(Q$37=0,0,Q$37/PPA_fec!Q$37)</f>
        <v>0</v>
      </c>
      <c r="R151" s="277">
        <f>IF(R$37=0,0,R$37/PPA_fec!R$37)</f>
        <v>0</v>
      </c>
      <c r="S151" s="277">
        <f>IF(S$37=0,0,S$37/PPA_fec!S$37)</f>
        <v>0</v>
      </c>
      <c r="T151" s="277">
        <f>IF(T$37=0,0,T$37/PPA_fec!T$37)</f>
        <v>0</v>
      </c>
      <c r="U151" s="277">
        <f>IF(U$37=0,0,U$37/PPA_fec!U$37)</f>
        <v>0</v>
      </c>
      <c r="V151" s="277">
        <f>IF(V$37=0,0,V$37/PPA_fec!V$37)</f>
        <v>0</v>
      </c>
      <c r="W151" s="277">
        <f>IF(W$37=0,0,W$37/PPA_fec!W$37)</f>
        <v>0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</v>
      </c>
      <c r="C152" s="278">
        <f>IF(C$43=0,0,C$43/PPA_fec!C$43)</f>
        <v>0</v>
      </c>
      <c r="D152" s="278">
        <f>IF(D$43=0,0,D$43/PPA_fec!D$43)</f>
        <v>0</v>
      </c>
      <c r="E152" s="278">
        <f>IF(E$43=0,0,E$43/PPA_fec!E$43)</f>
        <v>0</v>
      </c>
      <c r="F152" s="278">
        <f>IF(F$43=0,0,F$43/PPA_fec!F$43)</f>
        <v>0</v>
      </c>
      <c r="G152" s="278">
        <f>IF(G$43=0,0,G$43/PPA_fec!G$43)</f>
        <v>0</v>
      </c>
      <c r="H152" s="278">
        <f>IF(H$43=0,0,H$43/PPA_fec!H$43)</f>
        <v>0</v>
      </c>
      <c r="I152" s="278">
        <f>IF(I$43=0,0,I$43/PPA_fec!I$43)</f>
        <v>0</v>
      </c>
      <c r="J152" s="278">
        <f>IF(J$43=0,0,J$43/PPA_fec!J$43)</f>
        <v>0</v>
      </c>
      <c r="K152" s="278">
        <f>IF(K$43=0,0,K$43/PPA_fec!K$43)</f>
        <v>0</v>
      </c>
      <c r="L152" s="278">
        <f>IF(L$43=0,0,L$43/PPA_fec!L$43)</f>
        <v>0</v>
      </c>
      <c r="M152" s="278">
        <f>IF(M$43=0,0,M$43/PPA_fec!M$43)</f>
        <v>0</v>
      </c>
      <c r="N152" s="278">
        <f>IF(N$43=0,0,N$43/PPA_fec!N$43)</f>
        <v>0</v>
      </c>
      <c r="O152" s="278">
        <f>IF(O$43=0,0,O$43/PPA_fec!O$43)</f>
        <v>0</v>
      </c>
      <c r="P152" s="278">
        <f>IF(P$43=0,0,P$43/PPA_fec!P$43)</f>
        <v>0</v>
      </c>
      <c r="Q152" s="278">
        <f>IF(Q$43=0,0,Q$43/PPA_fec!Q$43)</f>
        <v>0</v>
      </c>
      <c r="R152" s="278">
        <f>IF(R$43=0,0,R$43/PPA_fec!R$43)</f>
        <v>0</v>
      </c>
      <c r="S152" s="278">
        <f>IF(S$43=0,0,S$43/PPA_fec!S$43)</f>
        <v>0</v>
      </c>
      <c r="T152" s="278">
        <f>IF(T$43=0,0,T$43/PPA_fec!T$43)</f>
        <v>0</v>
      </c>
      <c r="U152" s="278">
        <f>IF(U$43=0,0,U$43/PPA_fec!U$43)</f>
        <v>0</v>
      </c>
      <c r="V152" s="278">
        <f>IF(V$43=0,0,V$43/PPA_fec!V$43)</f>
        <v>0</v>
      </c>
      <c r="W152" s="278">
        <f>IF(W$43=0,0,W$43/PPA_fec!W$43)</f>
        <v>0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0</v>
      </c>
      <c r="C153" s="278">
        <f>IF(C$56=0,0,C$56/PPA_fec!C$56)</f>
        <v>0</v>
      </c>
      <c r="D153" s="278">
        <f>IF(D$56=0,0,D$56/PPA_fec!D$56)</f>
        <v>0</v>
      </c>
      <c r="E153" s="278">
        <f>IF(E$56=0,0,E$56/PPA_fec!E$56)</f>
        <v>0</v>
      </c>
      <c r="F153" s="278">
        <f>IF(F$56=0,0,F$56/PPA_fec!F$56)</f>
        <v>0</v>
      </c>
      <c r="G153" s="278">
        <f>IF(G$56=0,0,G$56/PPA_fec!G$56)</f>
        <v>0</v>
      </c>
      <c r="H153" s="278">
        <f>IF(H$56=0,0,H$56/PPA_fec!H$56)</f>
        <v>0</v>
      </c>
      <c r="I153" s="278">
        <f>IF(I$56=0,0,I$56/PPA_fec!I$56)</f>
        <v>0</v>
      </c>
      <c r="J153" s="278">
        <f>IF(J$56=0,0,J$56/PPA_fec!J$56)</f>
        <v>0</v>
      </c>
      <c r="K153" s="278">
        <f>IF(K$56=0,0,K$56/PPA_fec!K$56)</f>
        <v>0</v>
      </c>
      <c r="L153" s="278">
        <f>IF(L$56=0,0,L$56/PPA_fec!L$56)</f>
        <v>0</v>
      </c>
      <c r="M153" s="278">
        <f>IF(M$56=0,0,M$56/PPA_fec!M$56)</f>
        <v>0</v>
      </c>
      <c r="N153" s="278">
        <f>IF(N$56=0,0,N$56/PPA_fec!N$56)</f>
        <v>0</v>
      </c>
      <c r="O153" s="278">
        <f>IF(O$56=0,0,O$56/PPA_fec!O$56)</f>
        <v>0</v>
      </c>
      <c r="P153" s="278">
        <f>IF(P$56=0,0,P$56/PPA_fec!P$56)</f>
        <v>0</v>
      </c>
      <c r="Q153" s="278">
        <f>IF(Q$56=0,0,Q$56/PPA_fec!Q$56)</f>
        <v>0</v>
      </c>
      <c r="R153" s="278">
        <f>IF(R$56=0,0,R$56/PPA_fec!R$56)</f>
        <v>0</v>
      </c>
      <c r="S153" s="278">
        <f>IF(S$56=0,0,S$56/PPA_fec!S$56)</f>
        <v>0</v>
      </c>
      <c r="T153" s="278">
        <f>IF(T$56=0,0,T$56/PPA_fec!T$56)</f>
        <v>0</v>
      </c>
      <c r="U153" s="278">
        <f>IF(U$56=0,0,U$56/PPA_fec!U$56)</f>
        <v>0</v>
      </c>
      <c r="V153" s="278">
        <f>IF(V$56=0,0,V$56/PPA_fec!V$56)</f>
        <v>0</v>
      </c>
      <c r="W153" s="278">
        <f>IF(W$56=0,0,W$56/PPA_fec!W$56)</f>
        <v>0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0</v>
      </c>
      <c r="C154" s="279">
        <f>IF(C$69=0,0,C$69/PPA_fec!C$69)</f>
        <v>0</v>
      </c>
      <c r="D154" s="279">
        <f>IF(D$69=0,0,D$69/PPA_fec!D$69)</f>
        <v>0</v>
      </c>
      <c r="E154" s="279">
        <f>IF(E$69=0,0,E$69/PPA_fec!E$69)</f>
        <v>0</v>
      </c>
      <c r="F154" s="279">
        <f>IF(F$69=0,0,F$69/PPA_fec!F$69)</f>
        <v>0</v>
      </c>
      <c r="G154" s="279">
        <f>IF(G$69=0,0,G$69/PPA_fec!G$69)</f>
        <v>0</v>
      </c>
      <c r="H154" s="279">
        <f>IF(H$69=0,0,H$69/PPA_fec!H$69)</f>
        <v>0</v>
      </c>
      <c r="I154" s="279">
        <f>IF(I$69=0,0,I$69/PPA_fec!I$69)</f>
        <v>0</v>
      </c>
      <c r="J154" s="279">
        <f>IF(J$69=0,0,J$69/PPA_fec!J$69)</f>
        <v>0</v>
      </c>
      <c r="K154" s="279">
        <f>IF(K$69=0,0,K$69/PPA_fec!K$69)</f>
        <v>0</v>
      </c>
      <c r="L154" s="279">
        <f>IF(L$69=0,0,L$69/PPA_fec!L$69)</f>
        <v>0</v>
      </c>
      <c r="M154" s="279">
        <f>IF(M$69=0,0,M$69/PPA_fec!M$69)</f>
        <v>0</v>
      </c>
      <c r="N154" s="279">
        <f>IF(N$69=0,0,N$69/PPA_fec!N$69)</f>
        <v>0</v>
      </c>
      <c r="O154" s="279">
        <f>IF(O$69=0,0,O$69/PPA_fec!O$69)</f>
        <v>0</v>
      </c>
      <c r="P154" s="279">
        <f>IF(P$69=0,0,P$69/PPA_fec!P$69)</f>
        <v>0</v>
      </c>
      <c r="Q154" s="279">
        <f>IF(Q$69=0,0,Q$69/PPA_fec!Q$69)</f>
        <v>0</v>
      </c>
      <c r="R154" s="279">
        <f>IF(R$69=0,0,R$69/PPA_fec!R$69)</f>
        <v>0</v>
      </c>
      <c r="S154" s="279">
        <f>IF(S$69=0,0,S$69/PPA_fec!S$69)</f>
        <v>0</v>
      </c>
      <c r="T154" s="279">
        <f>IF(T$69=0,0,T$69/PPA_fec!T$69)</f>
        <v>0</v>
      </c>
      <c r="U154" s="279">
        <f>IF(U$69=0,0,U$69/PPA_fec!U$69)</f>
        <v>0</v>
      </c>
      <c r="V154" s="279">
        <f>IF(V$69=0,0,V$69/PPA_fec!V$69)</f>
        <v>0</v>
      </c>
      <c r="W154" s="279">
        <f>IF(W$69=0,0,W$69/PPA_fec!W$69)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</v>
      </c>
      <c r="C156" s="322">
        <f>IF(C$83=0,0,C$83/PPA_fec!C$83)</f>
        <v>0</v>
      </c>
      <c r="D156" s="322">
        <f>IF(D$83=0,0,D$83/PPA_fec!D$83)</f>
        <v>0</v>
      </c>
      <c r="E156" s="322">
        <f>IF(E$83=0,0,E$83/PPA_fec!E$83)</f>
        <v>0</v>
      </c>
      <c r="F156" s="322">
        <f>IF(F$83=0,0,F$83/PPA_fec!F$83)</f>
        <v>0</v>
      </c>
      <c r="G156" s="322">
        <f>IF(G$83=0,0,G$83/PPA_fec!G$83)</f>
        <v>0</v>
      </c>
      <c r="H156" s="322">
        <f>IF(H$83=0,0,H$83/PPA_fec!H$83)</f>
        <v>0</v>
      </c>
      <c r="I156" s="322">
        <f>IF(I$83=0,0,I$83/PPA_fec!I$83)</f>
        <v>0</v>
      </c>
      <c r="J156" s="322">
        <f>IF(J$83=0,0,J$83/PPA_fec!J$83)</f>
        <v>0</v>
      </c>
      <c r="K156" s="322">
        <f>IF(K$83=0,0,K$83/PPA_fec!K$83)</f>
        <v>0</v>
      </c>
      <c r="L156" s="322">
        <f>IF(L$83=0,0,L$83/PPA_fec!L$83)</f>
        <v>0</v>
      </c>
      <c r="M156" s="322">
        <f>IF(M$83=0,0,M$83/PPA_fec!M$83)</f>
        <v>0</v>
      </c>
      <c r="N156" s="322">
        <f>IF(N$83=0,0,N$83/PPA_fec!N$83)</f>
        <v>0</v>
      </c>
      <c r="O156" s="322">
        <f>IF(O$83=0,0,O$83/PPA_fec!O$83)</f>
        <v>0</v>
      </c>
      <c r="P156" s="322">
        <f>IF(P$83=0,0,P$83/PPA_fec!P$83)</f>
        <v>0</v>
      </c>
      <c r="Q156" s="322">
        <f>IF(Q$83=0,0,Q$83/PPA_fec!Q$83)</f>
        <v>0</v>
      </c>
      <c r="R156" s="322">
        <f>IF(R$83=0,0,R$83/PPA_fec!R$83)</f>
        <v>0</v>
      </c>
      <c r="S156" s="322">
        <f>IF(S$83=0,0,S$83/PPA_fec!S$83)</f>
        <v>0</v>
      </c>
      <c r="T156" s="322">
        <f>IF(T$83=0,0,T$83/PPA_fec!T$83)</f>
        <v>0</v>
      </c>
      <c r="U156" s="322">
        <f>IF(U$83=0,0,U$83/PPA_fec!U$83)</f>
        <v>0</v>
      </c>
      <c r="V156" s="322">
        <f>IF(V$83=0,0,V$83/PPA_fec!V$83)</f>
        <v>0</v>
      </c>
      <c r="W156" s="322">
        <f>IF(W$83=0,0,W$83/PPA_fec!W$83)</f>
        <v>0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0</v>
      </c>
      <c r="C161" s="334">
        <f>IF(C$88=0,0,C$88/PPA_fec!C$88)</f>
        <v>0</v>
      </c>
      <c r="D161" s="334">
        <f>IF(D$88=0,0,D$88/PPA_fec!D$88)</f>
        <v>0</v>
      </c>
      <c r="E161" s="334">
        <f>IF(E$88=0,0,E$88/PPA_fec!E$88)</f>
        <v>0</v>
      </c>
      <c r="F161" s="334">
        <f>IF(F$88=0,0,F$88/PPA_fec!F$88)</f>
        <v>0</v>
      </c>
      <c r="G161" s="334">
        <f>IF(G$88=0,0,G$88/PPA_fec!G$88)</f>
        <v>0</v>
      </c>
      <c r="H161" s="334">
        <f>IF(H$88=0,0,H$88/PPA_fec!H$88)</f>
        <v>0</v>
      </c>
      <c r="I161" s="334">
        <f>IF(I$88=0,0,I$88/PPA_fec!I$88)</f>
        <v>0</v>
      </c>
      <c r="J161" s="334">
        <f>IF(J$88=0,0,J$88/PPA_fec!J$88)</f>
        <v>0</v>
      </c>
      <c r="K161" s="334">
        <f>IF(K$88=0,0,K$88/PPA_fec!K$88)</f>
        <v>0</v>
      </c>
      <c r="L161" s="334">
        <f>IF(L$88=0,0,L$88/PPA_fec!L$88)</f>
        <v>0</v>
      </c>
      <c r="M161" s="334">
        <f>IF(M$88=0,0,M$88/PPA_fec!M$88)</f>
        <v>0</v>
      </c>
      <c r="N161" s="334">
        <f>IF(N$88=0,0,N$88/PPA_fec!N$88)</f>
        <v>0</v>
      </c>
      <c r="O161" s="334">
        <f>IF(O$88=0,0,O$88/PPA_fec!O$88)</f>
        <v>0</v>
      </c>
      <c r="P161" s="334">
        <f>IF(P$88=0,0,P$88/PPA_fec!P$88)</f>
        <v>0</v>
      </c>
      <c r="Q161" s="334">
        <f>IF(Q$88=0,0,Q$88/PPA_fec!Q$88)</f>
        <v>0</v>
      </c>
      <c r="R161" s="334">
        <f>IF(R$88=0,0,R$88/PPA_fec!R$88)</f>
        <v>0</v>
      </c>
      <c r="S161" s="334">
        <f>IF(S$88=0,0,S$88/PPA_fec!S$88)</f>
        <v>0</v>
      </c>
      <c r="T161" s="334">
        <f>IF(T$88=0,0,T$88/PPA_fec!T$88)</f>
        <v>0</v>
      </c>
      <c r="U161" s="334">
        <f>IF(U$88=0,0,U$88/PPA_fec!U$88)</f>
        <v>0</v>
      </c>
      <c r="V161" s="334">
        <f>IF(V$88=0,0,V$88/PPA_fec!V$88)</f>
        <v>0</v>
      </c>
      <c r="W161" s="334">
        <f>IF(W$88=0,0,W$88/PPA_fec!W$88)</f>
        <v>0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CY: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413.64259882778401</v>
      </c>
      <c r="C3" s="205">
        <v>426.03564664173672</v>
      </c>
      <c r="D3" s="205">
        <v>445.51145687716519</v>
      </c>
      <c r="E3" s="205">
        <v>440.13037375395521</v>
      </c>
      <c r="F3" s="205">
        <v>452.72613036092429</v>
      </c>
      <c r="G3" s="205">
        <v>448.69240490476238</v>
      </c>
      <c r="H3" s="205">
        <v>357.95247205051368</v>
      </c>
      <c r="I3" s="205">
        <v>327.10280373831779</v>
      </c>
      <c r="J3" s="205">
        <v>329.91019457841338</v>
      </c>
      <c r="K3" s="205">
        <v>362.50700066188068</v>
      </c>
      <c r="L3" s="205">
        <v>326.78696042268967</v>
      </c>
      <c r="M3" s="205">
        <v>296.38497926765172</v>
      </c>
      <c r="N3" s="205">
        <v>272.28957262334069</v>
      </c>
      <c r="O3" s="205">
        <v>248.28518983673081</v>
      </c>
      <c r="P3" s="205">
        <v>251.47987763696321</v>
      </c>
      <c r="Q3" s="205">
        <v>255</v>
      </c>
      <c r="R3" s="205">
        <v>304.5455460088134</v>
      </c>
      <c r="S3" s="205">
        <v>320.564657022772</v>
      </c>
      <c r="T3" s="205">
        <v>359.60176333647041</v>
      </c>
      <c r="U3" s="205">
        <v>374.68743614940797</v>
      </c>
      <c r="V3" s="205">
        <v>357.947701752341</v>
      </c>
      <c r="W3" s="205">
        <v>360.30545980842112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114.3659568799546</v>
      </c>
      <c r="C5" s="205">
        <v>117.3997243131689</v>
      </c>
      <c r="D5" s="205">
        <v>123.60547613187779</v>
      </c>
      <c r="E5" s="205">
        <v>131.24691005514501</v>
      </c>
      <c r="F5" s="205">
        <v>132.60299798083551</v>
      </c>
      <c r="G5" s="205">
        <v>137.75339238382421</v>
      </c>
      <c r="H5" s="205">
        <v>176.88291731264681</v>
      </c>
      <c r="I5" s="205">
        <v>183.93059760718091</v>
      </c>
      <c r="J5" s="205">
        <v>192.1068368716798</v>
      </c>
      <c r="K5" s="205">
        <v>200.2648055219683</v>
      </c>
      <c r="L5" s="205">
        <v>198.6231139800671</v>
      </c>
      <c r="M5" s="205">
        <v>209.71328208668351</v>
      </c>
      <c r="N5" s="205">
        <v>288.78141321966399</v>
      </c>
      <c r="O5" s="205">
        <v>256.71465368369388</v>
      </c>
      <c r="P5" s="205">
        <v>262.5057201613339</v>
      </c>
      <c r="Q5" s="205">
        <v>296.97402553284491</v>
      </c>
      <c r="R5" s="205">
        <v>285.77317427585689</v>
      </c>
      <c r="S5" s="205">
        <v>352.28343112450409</v>
      </c>
      <c r="T5" s="205">
        <v>341.35876491324427</v>
      </c>
      <c r="U5" s="205">
        <v>360.67875178355268</v>
      </c>
      <c r="V5" s="205">
        <v>334.70061564613189</v>
      </c>
      <c r="W5" s="205">
        <v>321.14617567087288</v>
      </c>
      <c r="DA5" s="112" t="s">
        <v>2113</v>
      </c>
    </row>
    <row r="6" spans="1:105" ht="12" customHeight="1" x14ac:dyDescent="0.25">
      <c r="A6" s="154" t="s">
        <v>2114</v>
      </c>
      <c r="B6" s="340">
        <v>142.9574460999433</v>
      </c>
      <c r="C6" s="340">
        <v>135.80957379494609</v>
      </c>
      <c r="D6" s="340">
        <v>135.80957379494609</v>
      </c>
      <c r="E6" s="340">
        <v>142.9574460999433</v>
      </c>
      <c r="F6" s="340">
        <v>142.9574460999433</v>
      </c>
      <c r="G6" s="340">
        <v>150.1053184049405</v>
      </c>
      <c r="H6" s="340">
        <v>192.99255223492349</v>
      </c>
      <c r="I6" s="340">
        <v>200.14042453992059</v>
      </c>
      <c r="J6" s="340">
        <v>207.2882968449178</v>
      </c>
      <c r="K6" s="340">
        <v>214.436169149915</v>
      </c>
      <c r="L6" s="340">
        <v>214.436169149915</v>
      </c>
      <c r="M6" s="340">
        <v>221.58404145491221</v>
      </c>
      <c r="N6" s="340">
        <v>307.35850911487807</v>
      </c>
      <c r="O6" s="340">
        <v>300.21063680988101</v>
      </c>
      <c r="P6" s="340">
        <v>300.21063680988101</v>
      </c>
      <c r="Q6" s="340">
        <v>314.50638141987531</v>
      </c>
      <c r="R6" s="340">
        <v>307.35850911487807</v>
      </c>
      <c r="S6" s="340">
        <v>371.68935985985257</v>
      </c>
      <c r="T6" s="340">
        <v>364.54148755485551</v>
      </c>
      <c r="U6" s="340">
        <v>385.98510446984687</v>
      </c>
      <c r="V6" s="340">
        <v>385.98510446984687</v>
      </c>
      <c r="W6" s="340">
        <v>378.83723216484981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14.29574460999433</v>
      </c>
      <c r="F7" s="342">
        <v>7.1478723049971649</v>
      </c>
      <c r="G7" s="342">
        <v>7.1478723049971649</v>
      </c>
      <c r="H7" s="342">
        <v>50.035106134980147</v>
      </c>
      <c r="I7" s="342">
        <v>14.29574460999433</v>
      </c>
      <c r="J7" s="342">
        <v>7.1478723049971649</v>
      </c>
      <c r="K7" s="342">
        <v>14.29574460999433</v>
      </c>
      <c r="L7" s="342">
        <v>7.1478723049971649</v>
      </c>
      <c r="M7" s="342">
        <v>7.1478723049971649</v>
      </c>
      <c r="N7" s="342">
        <v>92.922339964963143</v>
      </c>
      <c r="O7" s="342">
        <v>0</v>
      </c>
      <c r="P7" s="342">
        <v>0</v>
      </c>
      <c r="Q7" s="342">
        <v>21.443616914991491</v>
      </c>
      <c r="R7" s="342">
        <v>0</v>
      </c>
      <c r="S7" s="342">
        <v>64.330850744974484</v>
      </c>
      <c r="T7" s="342">
        <v>0</v>
      </c>
      <c r="U7" s="342">
        <v>28.591489219988659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7.1478723049972075</v>
      </c>
      <c r="D8" s="344">
        <f t="shared" si="0"/>
        <v>0</v>
      </c>
      <c r="E8" s="344">
        <f t="shared" si="0"/>
        <v>7.1478723049971222</v>
      </c>
      <c r="F8" s="344">
        <f t="shared" si="0"/>
        <v>7.1478723049971791</v>
      </c>
      <c r="G8" s="344">
        <f t="shared" si="0"/>
        <v>0</v>
      </c>
      <c r="H8" s="344">
        <f t="shared" si="0"/>
        <v>7.1478723049971506</v>
      </c>
      <c r="I8" s="344">
        <f t="shared" si="0"/>
        <v>7.1478723049972359</v>
      </c>
      <c r="J8" s="344">
        <f t="shared" si="0"/>
        <v>0</v>
      </c>
      <c r="K8" s="344">
        <f t="shared" si="0"/>
        <v>7.1478723049971222</v>
      </c>
      <c r="L8" s="344">
        <f t="shared" si="0"/>
        <v>7.1478723049971506</v>
      </c>
      <c r="M8" s="344">
        <f t="shared" si="0"/>
        <v>0</v>
      </c>
      <c r="N8" s="344">
        <f t="shared" si="0"/>
        <v>7.1478723049972928</v>
      </c>
      <c r="O8" s="344">
        <f t="shared" si="0"/>
        <v>7.1478723049970654</v>
      </c>
      <c r="P8" s="344">
        <f t="shared" si="0"/>
        <v>0</v>
      </c>
      <c r="Q8" s="344">
        <f t="shared" si="0"/>
        <v>7.1478723049971791</v>
      </c>
      <c r="R8" s="344">
        <f t="shared" si="0"/>
        <v>7.1478723049972359</v>
      </c>
      <c r="S8" s="344">
        <f t="shared" si="0"/>
        <v>0</v>
      </c>
      <c r="T8" s="344">
        <f t="shared" si="0"/>
        <v>7.1478723049970654</v>
      </c>
      <c r="U8" s="344">
        <f t="shared" si="0"/>
        <v>7.1478723049972928</v>
      </c>
      <c r="V8" s="344">
        <f t="shared" si="0"/>
        <v>0</v>
      </c>
      <c r="W8" s="344">
        <f t="shared" si="0"/>
        <v>7.1478723049970654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28.591489219988702</v>
      </c>
      <c r="C9" s="345">
        <f t="shared" si="1"/>
        <v>18.409849481777186</v>
      </c>
      <c r="D9" s="345">
        <f t="shared" si="1"/>
        <v>12.204097663068296</v>
      </c>
      <c r="E9" s="345">
        <f t="shared" si="1"/>
        <v>11.710536044798289</v>
      </c>
      <c r="F9" s="345">
        <f t="shared" si="1"/>
        <v>10.354448119107786</v>
      </c>
      <c r="G9" s="345">
        <f t="shared" si="1"/>
        <v>12.351926021116299</v>
      </c>
      <c r="H9" s="345">
        <f t="shared" si="1"/>
        <v>16.109634922276683</v>
      </c>
      <c r="I9" s="345">
        <f t="shared" si="1"/>
        <v>16.209826932739674</v>
      </c>
      <c r="J9" s="345">
        <f t="shared" si="1"/>
        <v>15.181459973237992</v>
      </c>
      <c r="K9" s="345">
        <f t="shared" si="1"/>
        <v>14.171363627946704</v>
      </c>
      <c r="L9" s="345">
        <f t="shared" si="1"/>
        <v>15.8130551698479</v>
      </c>
      <c r="M9" s="345">
        <f t="shared" si="1"/>
        <v>11.870759368228704</v>
      </c>
      <c r="N9" s="345">
        <f t="shared" si="1"/>
        <v>18.577095895214086</v>
      </c>
      <c r="O9" s="345">
        <f t="shared" si="1"/>
        <v>43.495983126187127</v>
      </c>
      <c r="P9" s="345">
        <f t="shared" si="1"/>
        <v>37.704916648547112</v>
      </c>
      <c r="Q9" s="345">
        <f t="shared" si="1"/>
        <v>17.532355887030405</v>
      </c>
      <c r="R9" s="345">
        <f t="shared" si="1"/>
        <v>21.585334839021186</v>
      </c>
      <c r="S9" s="345">
        <f t="shared" si="1"/>
        <v>19.405928735348482</v>
      </c>
      <c r="T9" s="345">
        <f t="shared" si="1"/>
        <v>23.182722641611235</v>
      </c>
      <c r="U9" s="345">
        <f t="shared" si="1"/>
        <v>25.30635268629419</v>
      </c>
      <c r="V9" s="345">
        <f t="shared" si="1"/>
        <v>51.28448882371498</v>
      </c>
      <c r="W9" s="345">
        <f t="shared" si="1"/>
        <v>57.69105649397693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15.064324423475441</v>
      </c>
      <c r="C12" s="212">
        <v>15.537642944248841</v>
      </c>
      <c r="D12" s="212">
        <v>16.653827158661709</v>
      </c>
      <c r="E12" s="212">
        <v>17.794130290920052</v>
      </c>
      <c r="F12" s="212">
        <v>17.639825469107279</v>
      </c>
      <c r="G12" s="212">
        <v>17.67999402890797</v>
      </c>
      <c r="H12" s="212">
        <v>21.846334015676032</v>
      </c>
      <c r="I12" s="212">
        <v>22.617774664607811</v>
      </c>
      <c r="J12" s="212">
        <v>23.517993380100389</v>
      </c>
      <c r="K12" s="212">
        <v>23.571332978147879</v>
      </c>
      <c r="L12" s="212">
        <v>23.97283210094167</v>
      </c>
      <c r="M12" s="212">
        <v>25.21182829451649</v>
      </c>
      <c r="N12" s="212">
        <v>34.978503869303523</v>
      </c>
      <c r="O12" s="212">
        <v>30.559587274290632</v>
      </c>
      <c r="P12" s="212">
        <v>30.832072226999131</v>
      </c>
      <c r="Q12" s="212">
        <v>34.281513327601033</v>
      </c>
      <c r="R12" s="212">
        <v>33.431728288907991</v>
      </c>
      <c r="S12" s="212">
        <v>41.30042992261393</v>
      </c>
      <c r="T12" s="212">
        <v>40.426999140154763</v>
      </c>
      <c r="U12" s="212">
        <v>41.723817712811687</v>
      </c>
      <c r="V12" s="212">
        <v>39.236371453138418</v>
      </c>
      <c r="W12" s="212">
        <v>40.38065348237317</v>
      </c>
      <c r="DA12" s="109" t="s">
        <v>2120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4.1442900296663261</v>
      </c>
      <c r="C14" s="206">
        <f t="shared" si="2"/>
        <v>4.1876859365102259</v>
      </c>
      <c r="D14" s="206">
        <f t="shared" si="2"/>
        <v>4.0141023091346257</v>
      </c>
      <c r="E14" s="206">
        <f t="shared" si="2"/>
        <v>4.1225911679621774</v>
      </c>
      <c r="F14" s="206">
        <f t="shared" si="2"/>
        <v>3.7103327777917179</v>
      </c>
      <c r="G14" s="206">
        <f t="shared" si="2"/>
        <v>3.4065632464488118</v>
      </c>
      <c r="H14" s="206">
        <f t="shared" si="2"/>
        <v>7.142980619287381</v>
      </c>
      <c r="I14" s="206">
        <f t="shared" si="2"/>
        <v>6.8826069947883761</v>
      </c>
      <c r="J14" s="206">
        <f t="shared" si="2"/>
        <v>6.7510114368501686</v>
      </c>
      <c r="K14" s="206">
        <f t="shared" si="2"/>
        <v>6.6180225740206193</v>
      </c>
      <c r="L14" s="206">
        <f t="shared" si="2"/>
        <v>6.3173720837447709</v>
      </c>
      <c r="M14" s="206">
        <f t="shared" si="2"/>
        <v>7.7044336255569004</v>
      </c>
      <c r="N14" s="206">
        <f t="shared" si="2"/>
        <v>17.485468615649182</v>
      </c>
      <c r="O14" s="206">
        <f t="shared" si="2"/>
        <v>14.31805674978504</v>
      </c>
      <c r="P14" s="206">
        <f t="shared" si="2"/>
        <v>14.337403267411865</v>
      </c>
      <c r="Q14" s="206">
        <f t="shared" si="2"/>
        <v>18.536801375752365</v>
      </c>
      <c r="R14" s="206">
        <f t="shared" si="2"/>
        <v>16.330352536543423</v>
      </c>
      <c r="S14" s="206">
        <f t="shared" si="2"/>
        <v>23.323817712811692</v>
      </c>
      <c r="T14" s="206">
        <f t="shared" si="2"/>
        <v>21.587446259673253</v>
      </c>
      <c r="U14" s="206">
        <f t="shared" si="2"/>
        <v>22.048839208942386</v>
      </c>
      <c r="V14" s="206">
        <f t="shared" si="2"/>
        <v>20.53662940670679</v>
      </c>
      <c r="W14" s="206">
        <f t="shared" si="2"/>
        <v>21.124419604471196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3.389251934651762</v>
      </c>
      <c r="I16" s="206">
        <v>3.389251934651762</v>
      </c>
      <c r="J16" s="206">
        <v>3.389251934651762</v>
      </c>
      <c r="K16" s="206">
        <v>3.389251934651762</v>
      </c>
      <c r="L16" s="206">
        <v>3.389251934651762</v>
      </c>
      <c r="M16" s="206">
        <v>4.519002579535683</v>
      </c>
      <c r="N16" s="206">
        <v>5.6486672398968194</v>
      </c>
      <c r="O16" s="206">
        <v>4.519002579535683</v>
      </c>
      <c r="P16" s="206">
        <v>4.519002579535683</v>
      </c>
      <c r="Q16" s="206">
        <v>5.6486672398968194</v>
      </c>
      <c r="R16" s="206">
        <v>4.519002579535683</v>
      </c>
      <c r="S16" s="206">
        <v>6.2305245055889937</v>
      </c>
      <c r="T16" s="206">
        <v>6.503955288048151</v>
      </c>
      <c r="U16" s="206">
        <v>7.198710232158211</v>
      </c>
      <c r="V16" s="206">
        <v>6.4576096302665524</v>
      </c>
      <c r="W16" s="206">
        <v>5.974032674118658</v>
      </c>
      <c r="DA16" s="71" t="s">
        <v>2123</v>
      </c>
    </row>
    <row r="17" spans="1:105" ht="12" customHeight="1" x14ac:dyDescent="0.25">
      <c r="A17" s="18" t="s">
        <v>69</v>
      </c>
      <c r="B17" s="206">
        <v>4.1442900296663261</v>
      </c>
      <c r="C17" s="206">
        <v>4.1876859365102259</v>
      </c>
      <c r="D17" s="206">
        <v>4.0141023091346257</v>
      </c>
      <c r="E17" s="206">
        <v>4.1225911679621774</v>
      </c>
      <c r="F17" s="206">
        <v>3.7103327777917179</v>
      </c>
      <c r="G17" s="206">
        <v>3.4065632464488118</v>
      </c>
      <c r="H17" s="206">
        <v>3.753728684635619</v>
      </c>
      <c r="I17" s="206">
        <v>3.4933550601366141</v>
      </c>
      <c r="J17" s="206">
        <v>3.3617595021984061</v>
      </c>
      <c r="K17" s="206">
        <v>3.2287706393688569</v>
      </c>
      <c r="L17" s="206">
        <v>2.9281201490930089</v>
      </c>
      <c r="M17" s="206">
        <v>3.185431046021217</v>
      </c>
      <c r="N17" s="206">
        <v>3.0708512467755802</v>
      </c>
      <c r="O17" s="206">
        <v>2.040154772141014</v>
      </c>
      <c r="P17" s="206">
        <v>2.0447979363714528</v>
      </c>
      <c r="Q17" s="206">
        <v>4.1026655202063624</v>
      </c>
      <c r="R17" s="206">
        <v>3.0754944110060189</v>
      </c>
      <c r="S17" s="206">
        <v>4.979965606190885</v>
      </c>
      <c r="T17" s="206">
        <v>4.1081685296646597</v>
      </c>
      <c r="U17" s="206">
        <v>4.3778159931212377</v>
      </c>
      <c r="V17" s="206">
        <v>4.2618228718830604</v>
      </c>
      <c r="W17" s="206">
        <v>5.3028374892519343</v>
      </c>
      <c r="DA17" s="71" t="s">
        <v>2124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8.7659501289767832</v>
      </c>
      <c r="O18" s="206">
        <v>7.7588993981083414</v>
      </c>
      <c r="P18" s="206">
        <v>7.7736027515047281</v>
      </c>
      <c r="Q18" s="206">
        <v>8.785468615649183</v>
      </c>
      <c r="R18" s="206">
        <v>8.7358555460017193</v>
      </c>
      <c r="S18" s="206">
        <v>12.081943250214961</v>
      </c>
      <c r="T18" s="206">
        <v>10.95124677558039</v>
      </c>
      <c r="U18" s="206">
        <v>10.374978503869301</v>
      </c>
      <c r="V18" s="206">
        <v>9.8046431642304377</v>
      </c>
      <c r="W18" s="206">
        <v>9.84127257093723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3.1384350816852973E-2</v>
      </c>
      <c r="T19" s="206">
        <v>2.407566638005159E-2</v>
      </c>
      <c r="U19" s="206">
        <v>9.733447979363713E-2</v>
      </c>
      <c r="V19" s="206">
        <v>1.255374032674119E-2</v>
      </c>
      <c r="W19" s="206">
        <v>6.2768701633705926E-3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0</v>
      </c>
      <c r="N20" s="206">
        <f t="shared" si="3"/>
        <v>0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0</v>
      </c>
      <c r="S20" s="206">
        <f t="shared" si="3"/>
        <v>0</v>
      </c>
      <c r="T20" s="206">
        <f t="shared" si="3"/>
        <v>0</v>
      </c>
      <c r="U20" s="206">
        <f t="shared" si="3"/>
        <v>0</v>
      </c>
      <c r="V20" s="206">
        <f t="shared" si="3"/>
        <v>0</v>
      </c>
      <c r="W20" s="206">
        <f t="shared" si="3"/>
        <v>0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0.35829750644883918</v>
      </c>
      <c r="L23" s="206">
        <f t="shared" si="4"/>
        <v>0.7165090283748925</v>
      </c>
      <c r="M23" s="206">
        <f t="shared" si="4"/>
        <v>1.6002579535683581</v>
      </c>
      <c r="N23" s="206">
        <f t="shared" si="4"/>
        <v>1.671883061049011</v>
      </c>
      <c r="O23" s="206">
        <f t="shared" si="4"/>
        <v>1.6241616509028369</v>
      </c>
      <c r="P23" s="206">
        <f t="shared" si="4"/>
        <v>2.65116079105761</v>
      </c>
      <c r="Q23" s="206">
        <f t="shared" si="4"/>
        <v>1.8152192605331039</v>
      </c>
      <c r="R23" s="206">
        <f t="shared" si="4"/>
        <v>2.4840068787618224</v>
      </c>
      <c r="S23" s="206">
        <f t="shared" si="4"/>
        <v>2.8288048151332763</v>
      </c>
      <c r="T23" s="206">
        <f t="shared" si="4"/>
        <v>3.1855546001719688</v>
      </c>
      <c r="U23" s="206">
        <f t="shared" si="4"/>
        <v>3.9169389509888211</v>
      </c>
      <c r="V23" s="206">
        <f t="shared" si="4"/>
        <v>3.2222699914015478</v>
      </c>
      <c r="W23" s="206">
        <f t="shared" si="4"/>
        <v>2.7522785898538258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1.050902837489252</v>
      </c>
      <c r="Q24" s="206">
        <v>0.16715391229578669</v>
      </c>
      <c r="R24" s="206">
        <v>0.85984522785898532</v>
      </c>
      <c r="S24" s="206">
        <v>1.198022355975924</v>
      </c>
      <c r="T24" s="206">
        <v>1.6048151332760101</v>
      </c>
      <c r="U24" s="206">
        <v>2.3680997420464309</v>
      </c>
      <c r="V24" s="206">
        <v>1.646689595872743</v>
      </c>
      <c r="W24" s="206">
        <v>1.138091143594153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0.35829750644883918</v>
      </c>
      <c r="L25" s="206">
        <v>0.7165090283748925</v>
      </c>
      <c r="M25" s="206">
        <v>1.6002579535683581</v>
      </c>
      <c r="N25" s="206">
        <v>1.671883061049011</v>
      </c>
      <c r="O25" s="206">
        <v>1.6241616509028369</v>
      </c>
      <c r="P25" s="206">
        <v>1.6002579535683581</v>
      </c>
      <c r="Q25" s="206">
        <v>1.6480653482373171</v>
      </c>
      <c r="R25" s="206">
        <v>1.6241616509028369</v>
      </c>
      <c r="S25" s="206">
        <v>1.6307824591573521</v>
      </c>
      <c r="T25" s="206">
        <v>1.5807394668959589</v>
      </c>
      <c r="U25" s="206">
        <v>1.5488392089423899</v>
      </c>
      <c r="V25" s="206">
        <v>1.572055030094583</v>
      </c>
      <c r="W25" s="206">
        <v>1.608856405846947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3.5253654342218398E-3</v>
      </c>
      <c r="W26" s="206">
        <v>5.3310404127257091E-3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2135</v>
      </c>
    </row>
    <row r="31" spans="1:105" ht="12" customHeight="1" x14ac:dyDescent="0.25">
      <c r="A31" s="21" t="s">
        <v>38</v>
      </c>
      <c r="B31" s="209">
        <v>10.920034393809109</v>
      </c>
      <c r="C31" s="209">
        <v>11.34995700773861</v>
      </c>
      <c r="D31" s="209">
        <v>12.639724849527081</v>
      </c>
      <c r="E31" s="209">
        <v>13.671539122957871</v>
      </c>
      <c r="F31" s="209">
        <v>13.929492691315559</v>
      </c>
      <c r="G31" s="209">
        <v>14.27343078245916</v>
      </c>
      <c r="H31" s="209">
        <v>14.70335339638865</v>
      </c>
      <c r="I31" s="209">
        <v>15.735167669819431</v>
      </c>
      <c r="J31" s="209">
        <v>16.766981943250219</v>
      </c>
      <c r="K31" s="209">
        <v>16.595012897678419</v>
      </c>
      <c r="L31" s="209">
        <v>16.938950988822011</v>
      </c>
      <c r="M31" s="209">
        <v>15.90713671539123</v>
      </c>
      <c r="N31" s="209">
        <v>15.82115219260533</v>
      </c>
      <c r="O31" s="209">
        <v>14.61736887360275</v>
      </c>
      <c r="P31" s="209">
        <v>13.843508168529659</v>
      </c>
      <c r="Q31" s="209">
        <v>13.929492691315559</v>
      </c>
      <c r="R31" s="209">
        <v>14.61736887360275</v>
      </c>
      <c r="S31" s="209">
        <v>15.147807394668961</v>
      </c>
      <c r="T31" s="209">
        <v>15.653998280309541</v>
      </c>
      <c r="U31" s="209">
        <v>15.758039552880479</v>
      </c>
      <c r="V31" s="209">
        <v>15.477472055030089</v>
      </c>
      <c r="W31" s="209">
        <v>16.50395528804815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12.85732330298551</v>
      </c>
      <c r="C33" s="205">
        <f>FBT_emi!C5</f>
        <v>12.991955580402429</v>
      </c>
      <c r="D33" s="205">
        <f>FBT_emi!D5</f>
        <v>12.453426470579149</v>
      </c>
      <c r="E33" s="205">
        <f>FBT_emi!E5</f>
        <v>12.79000434600554</v>
      </c>
      <c r="F33" s="205">
        <f>FBT_emi!F5</f>
        <v>11.51100616607725</v>
      </c>
      <c r="G33" s="205">
        <f>FBT_emi!G5</f>
        <v>10.56858586132614</v>
      </c>
      <c r="H33" s="205">
        <f>FBT_emi!H5</f>
        <v>20.599604163286021</v>
      </c>
      <c r="I33" s="205">
        <f>FBT_emi!I5</f>
        <v>19.791816136230111</v>
      </c>
      <c r="J33" s="205">
        <f>FBT_emi!J5</f>
        <v>19.383551602235439</v>
      </c>
      <c r="K33" s="205">
        <f>FBT_emi!K5</f>
        <v>18.970964453883091</v>
      </c>
      <c r="L33" s="205">
        <f>FBT_emi!L5</f>
        <v>18.038220720602428</v>
      </c>
      <c r="M33" s="205">
        <f>FBT_emi!M5</f>
        <v>21.821162124479279</v>
      </c>
      <c r="N33" s="205">
        <f>FBT_emi!N5</f>
        <v>52.856906402324967</v>
      </c>
      <c r="O33" s="205">
        <f>FBT_emi!O5</f>
        <v>43.411394521447527</v>
      </c>
      <c r="P33" s="205">
        <f>FBT_emi!P5</f>
        <v>43.473447001917329</v>
      </c>
      <c r="Q33" s="205">
        <f>FBT_emi!Q5</f>
        <v>56.12127768226857</v>
      </c>
      <c r="R33" s="205">
        <f>FBT_emi!R5</f>
        <v>49.789359361666783</v>
      </c>
      <c r="S33" s="205">
        <f>FBT_emi!S5</f>
        <v>71.15719860127993</v>
      </c>
      <c r="T33" s="205">
        <f>FBT_emi!T5</f>
        <v>65.488770361864923</v>
      </c>
      <c r="U33" s="205">
        <f>FBT_emi!U5</f>
        <v>66.513868921516163</v>
      </c>
      <c r="V33" s="205">
        <f>FBT_emi!V5</f>
        <v>62.092682282025812</v>
      </c>
      <c r="W33" s="205">
        <f>FBT_emi!W5</f>
        <v>64.144603081175163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36.418696880268179</v>
      </c>
      <c r="C35" s="286">
        <f t="shared" si="5"/>
        <v>36.470288499860686</v>
      </c>
      <c r="D35" s="286">
        <f t="shared" si="5"/>
        <v>37.381366745083376</v>
      </c>
      <c r="E35" s="286">
        <f t="shared" si="5"/>
        <v>40.429225865850945</v>
      </c>
      <c r="F35" s="286">
        <f t="shared" si="5"/>
        <v>38.963568228421856</v>
      </c>
      <c r="G35" s="286">
        <f t="shared" si="5"/>
        <v>39.403372634891497</v>
      </c>
      <c r="H35" s="286">
        <f t="shared" si="5"/>
        <v>61.031381877404975</v>
      </c>
      <c r="I35" s="286">
        <f t="shared" si="5"/>
        <v>69.145768260372449</v>
      </c>
      <c r="J35" s="286">
        <f t="shared" si="5"/>
        <v>71.28604622283234</v>
      </c>
      <c r="K35" s="286">
        <f t="shared" si="5"/>
        <v>65.023111098848673</v>
      </c>
      <c r="L35" s="286">
        <f t="shared" si="5"/>
        <v>73.359206468744929</v>
      </c>
      <c r="M35" s="286">
        <f t="shared" si="5"/>
        <v>85.064460273301634</v>
      </c>
      <c r="N35" s="286">
        <f t="shared" si="5"/>
        <v>128.46068078298919</v>
      </c>
      <c r="O35" s="286">
        <f t="shared" si="5"/>
        <v>123.08260228645224</v>
      </c>
      <c r="P35" s="286">
        <f t="shared" si="5"/>
        <v>122.60254186821406</v>
      </c>
      <c r="Q35" s="286">
        <f t="shared" si="5"/>
        <v>134.43730716706287</v>
      </c>
      <c r="R35" s="286">
        <f t="shared" si="5"/>
        <v>109.77579126355207</v>
      </c>
      <c r="S35" s="286">
        <f t="shared" si="5"/>
        <v>128.83650464211988</v>
      </c>
      <c r="T35" s="286">
        <f t="shared" si="5"/>
        <v>112.42158204415763</v>
      </c>
      <c r="U35" s="286">
        <f t="shared" si="5"/>
        <v>111.35632980278038</v>
      </c>
      <c r="V35" s="286">
        <f t="shared" si="5"/>
        <v>109.61481596628748</v>
      </c>
      <c r="W35" s="286">
        <f t="shared" si="5"/>
        <v>112.07338768567111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131.72035485426719</v>
      </c>
      <c r="C36" s="346">
        <f t="shared" si="6"/>
        <v>132.34820639613682</v>
      </c>
      <c r="D36" s="346">
        <f t="shared" si="6"/>
        <v>134.73373251597141</v>
      </c>
      <c r="E36" s="346">
        <f t="shared" si="6"/>
        <v>135.57751785122886</v>
      </c>
      <c r="F36" s="346">
        <f t="shared" si="6"/>
        <v>133.0273503443465</v>
      </c>
      <c r="G36" s="346">
        <f t="shared" si="6"/>
        <v>128.34525323083119</v>
      </c>
      <c r="H36" s="346">
        <f t="shared" si="6"/>
        <v>123.50731403339456</v>
      </c>
      <c r="I36" s="346">
        <f t="shared" si="6"/>
        <v>122.96907071933953</v>
      </c>
      <c r="J36" s="346">
        <f t="shared" si="6"/>
        <v>122.42142842531696</v>
      </c>
      <c r="K36" s="346">
        <f t="shared" si="6"/>
        <v>117.70082574774824</v>
      </c>
      <c r="L36" s="346">
        <f t="shared" si="6"/>
        <v>120.69507732794619</v>
      </c>
      <c r="M36" s="346">
        <f t="shared" si="6"/>
        <v>120.2204650256504</v>
      </c>
      <c r="N36" s="346">
        <f t="shared" si="6"/>
        <v>121.12449855869647</v>
      </c>
      <c r="O36" s="346">
        <f t="shared" si="6"/>
        <v>119.04107083791193</v>
      </c>
      <c r="P36" s="346">
        <f t="shared" si="6"/>
        <v>117.45295381773009</v>
      </c>
      <c r="Q36" s="346">
        <f t="shared" si="6"/>
        <v>115.43606639028957</v>
      </c>
      <c r="R36" s="346">
        <f t="shared" si="6"/>
        <v>116.98693683766251</v>
      </c>
      <c r="S36" s="346">
        <f t="shared" si="6"/>
        <v>117.23636786090437</v>
      </c>
      <c r="T36" s="346">
        <f t="shared" si="6"/>
        <v>118.42965025500141</v>
      </c>
      <c r="U36" s="346">
        <f t="shared" si="6"/>
        <v>115.68138546140531</v>
      </c>
      <c r="V36" s="346">
        <f t="shared" si="6"/>
        <v>117.22826197195216</v>
      </c>
      <c r="W36" s="346">
        <f t="shared" si="6"/>
        <v>125.73916970369697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71.350439259047661</v>
      </c>
      <c r="C37" s="346">
        <f>IF(FBT_ued!C$5=0,"",FBT_ued!C$5/C$5*1000)</f>
        <v>71.780416782808459</v>
      </c>
      <c r="D37" s="346">
        <f>IF(FBT_ued!D$5=0,"",FBT_ued!D$5/D$5*1000)</f>
        <v>73.5401072357092</v>
      </c>
      <c r="E37" s="346">
        <f>IF(FBT_ued!E$5=0,"",FBT_ued!E$5/E$5*1000)</f>
        <v>74.154309116471623</v>
      </c>
      <c r="F37" s="346">
        <f>IF(FBT_ued!F$5=0,"",FBT_ued!F$5/F$5*1000)</f>
        <v>73.1033617482002</v>
      </c>
      <c r="G37" s="346">
        <f>IF(FBT_ued!G$5=0,"",FBT_ued!G$5/G$5*1000)</f>
        <v>70.804601971850289</v>
      </c>
      <c r="H37" s="346">
        <f>IF(FBT_ued!H$5=0,"",FBT_ued!H$5/H$5*1000)</f>
        <v>66.45717549131264</v>
      </c>
      <c r="I37" s="346">
        <f>IF(FBT_ued!I$5=0,"",FBT_ued!I$5/I$5*1000)</f>
        <v>66.499811161103949</v>
      </c>
      <c r="J37" s="346">
        <f>IF(FBT_ued!J$5=0,"",FBT_ued!J$5/J$5*1000)</f>
        <v>66.450747338594994</v>
      </c>
      <c r="K37" s="346">
        <f>IF(FBT_ued!K$5=0,"",FBT_ued!K$5/K$5*1000)</f>
        <v>63.805066020425251</v>
      </c>
      <c r="L37" s="346">
        <f>IF(FBT_ued!L$5=0,"",FBT_ued!L$5/L$5*1000)</f>
        <v>65.510437679439335</v>
      </c>
      <c r="M37" s="346">
        <f>IF(FBT_ued!M$5=0,"",FBT_ued!M$5/M$5*1000)</f>
        <v>64.324311184382694</v>
      </c>
      <c r="N37" s="346">
        <f>IF(FBT_ued!N$5=0,"",FBT_ued!N$5/N$5*1000)</f>
        <v>60.831414950071142</v>
      </c>
      <c r="O37" s="346">
        <f>IF(FBT_ued!O$5=0,"",FBT_ued!O$5/O$5*1000)</f>
        <v>60.161636683031908</v>
      </c>
      <c r="P37" s="346">
        <f>IF(FBT_ued!P$5=0,"",FBT_ued!P$5/P$5*1000)</f>
        <v>58.739959796906533</v>
      </c>
      <c r="Q37" s="346">
        <f>IF(FBT_ued!Q$5=0,"",FBT_ued!Q$5/Q$5*1000)</f>
        <v>57.240317107288597</v>
      </c>
      <c r="R37" s="346">
        <f>IF(FBT_ued!R$5=0,"",FBT_ued!R$5/R$5*1000)</f>
        <v>58.294542431028944</v>
      </c>
      <c r="S37" s="346">
        <f>IF(FBT_ued!S$5=0,"",FBT_ued!S$5/S$5*1000)</f>
        <v>57.180582439297758</v>
      </c>
      <c r="T37" s="346">
        <f>IF(FBT_ued!T$5=0,"",FBT_ued!T$5/T$5*1000)</f>
        <v>58.142921666827746</v>
      </c>
      <c r="U37" s="346">
        <f>IF(FBT_ued!U$5=0,"",FBT_ued!U$5/U$5*1000)</f>
        <v>56.669589894810485</v>
      </c>
      <c r="V37" s="346">
        <f>IF(FBT_ued!V$5=0,"",FBT_ued!V$5/V$5*1000)</f>
        <v>57.757039895335396</v>
      </c>
      <c r="W37" s="346">
        <f>IF(FBT_ued!W$5=0,"",FBT_ued!W$5/W$5*1000)</f>
        <v>62.252282882109498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0.85349484925784935</v>
      </c>
      <c r="C38" s="347">
        <f t="shared" si="7"/>
        <v>0.83616000361311682</v>
      </c>
      <c r="D38" s="347">
        <f t="shared" si="7"/>
        <v>0.74778165714912459</v>
      </c>
      <c r="E38" s="347">
        <f t="shared" si="7"/>
        <v>0.71877659300561569</v>
      </c>
      <c r="F38" s="347">
        <f t="shared" si="7"/>
        <v>0.65255782639326765</v>
      </c>
      <c r="G38" s="347">
        <f t="shared" si="7"/>
        <v>0.59777089539995298</v>
      </c>
      <c r="H38" s="347">
        <f t="shared" si="7"/>
        <v>0.94293185064846996</v>
      </c>
      <c r="I38" s="347">
        <f t="shared" si="7"/>
        <v>0.87505585450898726</v>
      </c>
      <c r="J38" s="347">
        <f t="shared" si="7"/>
        <v>0.82420091242294147</v>
      </c>
      <c r="K38" s="347">
        <f t="shared" si="7"/>
        <v>0.80483205898751586</v>
      </c>
      <c r="L38" s="347">
        <f t="shared" si="7"/>
        <v>0.75244429380097622</v>
      </c>
      <c r="M38" s="347">
        <f t="shared" si="7"/>
        <v>0.86551288028664419</v>
      </c>
      <c r="N38" s="347">
        <f t="shared" si="7"/>
        <v>1.5111254214823977</v>
      </c>
      <c r="O38" s="347">
        <f t="shared" si="7"/>
        <v>1.4205491105558532</v>
      </c>
      <c r="P38" s="347">
        <f t="shared" si="7"/>
        <v>1.4100073028451314</v>
      </c>
      <c r="Q38" s="347">
        <f t="shared" si="7"/>
        <v>1.6370711860343607</v>
      </c>
      <c r="R38" s="347">
        <f t="shared" si="7"/>
        <v>1.4892846379762528</v>
      </c>
      <c r="S38" s="347">
        <f t="shared" si="7"/>
        <v>1.7229166557009135</v>
      </c>
      <c r="T38" s="347">
        <f t="shared" si="7"/>
        <v>1.6199265776523382</v>
      </c>
      <c r="U38" s="347">
        <f t="shared" si="7"/>
        <v>1.5941462830495605</v>
      </c>
      <c r="V38" s="347">
        <f t="shared" si="7"/>
        <v>1.5825286585479905</v>
      </c>
      <c r="W38" s="347">
        <f t="shared" si="7"/>
        <v>1.5884983909231523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CY: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15.064324423475441</v>
      </c>
      <c r="C5" s="225">
        <v>15.537642944248841</v>
      </c>
      <c r="D5" s="225">
        <v>16.653827158661709</v>
      </c>
      <c r="E5" s="225">
        <v>17.794130290920041</v>
      </c>
      <c r="F5" s="225">
        <v>17.639825469107279</v>
      </c>
      <c r="G5" s="225">
        <v>17.67999402890797</v>
      </c>
      <c r="H5" s="225">
        <v>21.846334015676032</v>
      </c>
      <c r="I5" s="225">
        <v>22.617774664607811</v>
      </c>
      <c r="J5" s="225">
        <v>23.517993380100389</v>
      </c>
      <c r="K5" s="225">
        <v>23.571332978147879</v>
      </c>
      <c r="L5" s="225">
        <v>23.97283210094167</v>
      </c>
      <c r="M5" s="225">
        <v>25.21182829451649</v>
      </c>
      <c r="N5" s="225">
        <v>34.97850386930353</v>
      </c>
      <c r="O5" s="225">
        <v>30.559587274290621</v>
      </c>
      <c r="P5" s="225">
        <v>30.832072226999131</v>
      </c>
      <c r="Q5" s="225">
        <v>34.281513327601033</v>
      </c>
      <c r="R5" s="225">
        <v>33.431728288907991</v>
      </c>
      <c r="S5" s="225">
        <v>41.300429922613937</v>
      </c>
      <c r="T5" s="225">
        <v>40.426999140154763</v>
      </c>
      <c r="U5" s="225">
        <v>41.72381771281168</v>
      </c>
      <c r="V5" s="225">
        <v>39.236371453138453</v>
      </c>
      <c r="W5" s="225">
        <v>40.38065348237317</v>
      </c>
      <c r="DA5" s="89" t="s">
        <v>2120</v>
      </c>
    </row>
    <row r="6" spans="1:105" ht="12" customHeight="1" x14ac:dyDescent="0.25">
      <c r="A6" s="55" t="s">
        <v>92</v>
      </c>
      <c r="B6" s="261">
        <v>0.43433678772733347</v>
      </c>
      <c r="C6" s="261">
        <v>0.45082425934284859</v>
      </c>
      <c r="D6" s="261">
        <v>0.49873318914765041</v>
      </c>
      <c r="E6" s="261">
        <v>0.5383231159455375</v>
      </c>
      <c r="F6" s="261">
        <v>0.54596073038958137</v>
      </c>
      <c r="G6" s="261">
        <v>0.55739520251323815</v>
      </c>
      <c r="H6" s="261">
        <v>0.59036284491381819</v>
      </c>
      <c r="I6" s="261">
        <v>0.62798745930749922</v>
      </c>
      <c r="J6" s="261">
        <v>0.66630674547532631</v>
      </c>
      <c r="K6" s="261">
        <v>0.66087125885694242</v>
      </c>
      <c r="L6" s="261">
        <v>0.67416055675184183</v>
      </c>
      <c r="M6" s="261">
        <v>0.6461019931227594</v>
      </c>
      <c r="N6" s="261">
        <v>0.68850653562498798</v>
      </c>
      <c r="O6" s="261">
        <v>0.62722641310144578</v>
      </c>
      <c r="P6" s="261">
        <v>0.6000035359755318</v>
      </c>
      <c r="Q6" s="261">
        <v>0.62299996119627044</v>
      </c>
      <c r="R6" s="261">
        <v>0.63923187498198308</v>
      </c>
      <c r="S6" s="261">
        <v>0.69223939818810276</v>
      </c>
      <c r="T6" s="261">
        <v>0.70395507021485815</v>
      </c>
      <c r="U6" s="261">
        <v>0.71122530739501877</v>
      </c>
      <c r="V6" s="261">
        <v>0.69299606927706769</v>
      </c>
      <c r="W6" s="261">
        <v>0.73490863305963827</v>
      </c>
      <c r="DA6" s="67" t="s">
        <v>2139</v>
      </c>
    </row>
    <row r="7" spans="1:105" ht="12" customHeight="1" x14ac:dyDescent="0.25">
      <c r="A7" s="202" t="s">
        <v>93</v>
      </c>
      <c r="B7" s="226">
        <v>0.50672625234855595</v>
      </c>
      <c r="C7" s="226">
        <v>0.52596163589999023</v>
      </c>
      <c r="D7" s="226">
        <v>0.58185538733892561</v>
      </c>
      <c r="E7" s="226">
        <v>0.62804363526979401</v>
      </c>
      <c r="F7" s="226">
        <v>0.63695418545451166</v>
      </c>
      <c r="G7" s="226">
        <v>0.65029440293211127</v>
      </c>
      <c r="H7" s="226">
        <v>0.68875665239945472</v>
      </c>
      <c r="I7" s="226">
        <v>0.73265203585874894</v>
      </c>
      <c r="J7" s="226">
        <v>0.77735786972121412</v>
      </c>
      <c r="K7" s="226">
        <v>0.7710164686664327</v>
      </c>
      <c r="L7" s="226">
        <v>0.78652064954381562</v>
      </c>
      <c r="M7" s="226">
        <v>0.75378565864321978</v>
      </c>
      <c r="N7" s="226">
        <v>0.80325762489581953</v>
      </c>
      <c r="O7" s="226">
        <v>0.73176414861835337</v>
      </c>
      <c r="P7" s="226">
        <v>0.70000412530478717</v>
      </c>
      <c r="Q7" s="226">
        <v>0.72683328806231551</v>
      </c>
      <c r="R7" s="226">
        <v>0.74577052081231354</v>
      </c>
      <c r="S7" s="226">
        <v>0.80761263121945304</v>
      </c>
      <c r="T7" s="226">
        <v>0.82128091525066804</v>
      </c>
      <c r="U7" s="226">
        <v>0.82976285862752208</v>
      </c>
      <c r="V7" s="226">
        <v>0.808495414156579</v>
      </c>
      <c r="W7" s="226">
        <v>0.85739340523624463</v>
      </c>
      <c r="DA7" s="174" t="s">
        <v>2140</v>
      </c>
    </row>
    <row r="8" spans="1:105" ht="12" customHeight="1" x14ac:dyDescent="0.25">
      <c r="A8" s="202" t="s">
        <v>94</v>
      </c>
      <c r="B8" s="226">
        <v>1.1582314339395561</v>
      </c>
      <c r="C8" s="226">
        <v>1.202198024914263</v>
      </c>
      <c r="D8" s="226">
        <v>1.329955171060401</v>
      </c>
      <c r="E8" s="226">
        <v>1.4355283091880999</v>
      </c>
      <c r="F8" s="226">
        <v>1.455895281038883</v>
      </c>
      <c r="G8" s="226">
        <v>1.4863872067019679</v>
      </c>
      <c r="H8" s="226">
        <v>1.5743009197701821</v>
      </c>
      <c r="I8" s="226">
        <v>1.674633224819998</v>
      </c>
      <c r="J8" s="226">
        <v>1.776817987934203</v>
      </c>
      <c r="K8" s="226">
        <v>1.7623233569518459</v>
      </c>
      <c r="L8" s="226">
        <v>1.7977614846715779</v>
      </c>
      <c r="M8" s="226">
        <v>1.722938648327359</v>
      </c>
      <c r="N8" s="226">
        <v>1.8360174283333011</v>
      </c>
      <c r="O8" s="226">
        <v>1.6726037682705219</v>
      </c>
      <c r="P8" s="226">
        <v>1.6000094292680851</v>
      </c>
      <c r="Q8" s="226">
        <v>1.6613332298567209</v>
      </c>
      <c r="R8" s="226">
        <v>1.704618333285288</v>
      </c>
      <c r="S8" s="226">
        <v>1.8459717285016071</v>
      </c>
      <c r="T8" s="226">
        <v>1.877213520572955</v>
      </c>
      <c r="U8" s="226">
        <v>1.8966008197200499</v>
      </c>
      <c r="V8" s="226">
        <v>1.847989518072181</v>
      </c>
      <c r="W8" s="226">
        <v>1.959756354825702</v>
      </c>
      <c r="DA8" s="174" t="s">
        <v>2141</v>
      </c>
    </row>
    <row r="9" spans="1:105" ht="12" customHeight="1" x14ac:dyDescent="0.25">
      <c r="A9" s="202" t="s">
        <v>95</v>
      </c>
      <c r="B9" s="226">
        <v>0.86867357545466706</v>
      </c>
      <c r="C9" s="226">
        <v>0.90164851868569729</v>
      </c>
      <c r="D9" s="226">
        <v>0.99746637829530072</v>
      </c>
      <c r="E9" s="226">
        <v>1.076646231891075</v>
      </c>
      <c r="F9" s="226">
        <v>1.091921460779163</v>
      </c>
      <c r="G9" s="226">
        <v>1.1147904050264761</v>
      </c>
      <c r="H9" s="226">
        <v>1.1807256898276359</v>
      </c>
      <c r="I9" s="226">
        <v>1.255974918614998</v>
      </c>
      <c r="J9" s="226">
        <v>1.3326134909506531</v>
      </c>
      <c r="K9" s="226">
        <v>1.3217425177138851</v>
      </c>
      <c r="L9" s="226">
        <v>1.3483211135036841</v>
      </c>
      <c r="M9" s="226">
        <v>1.292203986245519</v>
      </c>
      <c r="N9" s="226">
        <v>1.377013071249976</v>
      </c>
      <c r="O9" s="226">
        <v>1.254452826202892</v>
      </c>
      <c r="P9" s="226">
        <v>1.200007071951064</v>
      </c>
      <c r="Q9" s="226">
        <v>1.2459999223925411</v>
      </c>
      <c r="R9" s="226">
        <v>1.2784637499639659</v>
      </c>
      <c r="S9" s="226">
        <v>1.384478796376206</v>
      </c>
      <c r="T9" s="226">
        <v>1.4079101404297161</v>
      </c>
      <c r="U9" s="226">
        <v>1.422450614790038</v>
      </c>
      <c r="V9" s="226">
        <v>1.3859921385541349</v>
      </c>
      <c r="W9" s="226">
        <v>1.469817266119277</v>
      </c>
      <c r="DA9" s="174" t="s">
        <v>2142</v>
      </c>
    </row>
    <row r="10" spans="1:105" ht="12" customHeight="1" x14ac:dyDescent="0.25">
      <c r="A10" s="56" t="s">
        <v>96</v>
      </c>
      <c r="B10" s="262">
        <v>0.49844468292088567</v>
      </c>
      <c r="C10" s="262">
        <v>0.51892553835899036</v>
      </c>
      <c r="D10" s="262">
        <v>0.58312791574646328</v>
      </c>
      <c r="E10" s="262">
        <v>0.63271099801959874</v>
      </c>
      <c r="F10" s="262">
        <v>0.64943828689214134</v>
      </c>
      <c r="G10" s="262">
        <v>0.669691654523762</v>
      </c>
      <c r="H10" s="262">
        <v>0.71071636411353267</v>
      </c>
      <c r="I10" s="262">
        <v>0.76378256499934949</v>
      </c>
      <c r="J10" s="262">
        <v>0.81610313714293903</v>
      </c>
      <c r="K10" s="262">
        <v>0.80470747878764826</v>
      </c>
      <c r="L10" s="262">
        <v>0.82101855268763191</v>
      </c>
      <c r="M10" s="262">
        <v>0.76859548332402428</v>
      </c>
      <c r="N10" s="262">
        <v>0.8495228184815764</v>
      </c>
      <c r="O10" s="262">
        <v>0.77698402347320916</v>
      </c>
      <c r="P10" s="262">
        <v>0.74665450339503792</v>
      </c>
      <c r="Q10" s="262">
        <v>0.76868799770068652</v>
      </c>
      <c r="R10" s="262">
        <v>0.78949444851259909</v>
      </c>
      <c r="S10" s="262">
        <v>0.87295741652476422</v>
      </c>
      <c r="T10" s="262">
        <v>0.88312088447715886</v>
      </c>
      <c r="U10" s="262">
        <v>0.89593483357442061</v>
      </c>
      <c r="V10" s="262">
        <v>0.86477128511724755</v>
      </c>
      <c r="W10" s="262">
        <v>0.9054290604573223</v>
      </c>
      <c r="DA10" s="68" t="s">
        <v>2143</v>
      </c>
    </row>
    <row r="11" spans="1:105" ht="12" customHeight="1" x14ac:dyDescent="0.25">
      <c r="A11" s="37" t="s">
        <v>160</v>
      </c>
      <c r="B11" s="228">
        <v>1.070501083174295E-2</v>
      </c>
      <c r="C11" s="228">
        <v>1.030245801457436E-2</v>
      </c>
      <c r="D11" s="228">
        <v>7.5902542930245988E-3</v>
      </c>
      <c r="E11" s="228">
        <v>7.1080433121753278E-3</v>
      </c>
      <c r="F11" s="228">
        <v>5.1156153167983302E-3</v>
      </c>
      <c r="G11" s="228">
        <v>3.843349643471309E-3</v>
      </c>
      <c r="H11" s="228">
        <v>1.6215894074297819E-2</v>
      </c>
      <c r="I11" s="228">
        <v>1.2617935216151821E-2</v>
      </c>
      <c r="J11" s="228">
        <v>1.0503761292509149E-2</v>
      </c>
      <c r="K11" s="228">
        <v>1.0638702540242269E-2</v>
      </c>
      <c r="L11" s="228">
        <v>9.4043629749055793E-3</v>
      </c>
      <c r="M11" s="228">
        <v>1.845992690236066E-2</v>
      </c>
      <c r="N11" s="228">
        <v>6.1553487759246718E-2</v>
      </c>
      <c r="O11" s="228">
        <v>3.5514045267878172E-2</v>
      </c>
      <c r="P11" s="228">
        <v>4.281894539404861E-2</v>
      </c>
      <c r="Q11" s="228">
        <v>0.1032457084603383</v>
      </c>
      <c r="R11" s="228">
        <v>6.7092815128281136E-2</v>
      </c>
      <c r="S11" s="228">
        <v>0.15895055331426661</v>
      </c>
      <c r="T11" s="228">
        <v>0.120434554694441</v>
      </c>
      <c r="U11" s="228">
        <v>0.13530436781459559</v>
      </c>
      <c r="V11" s="228">
        <v>0.1183151118894224</v>
      </c>
      <c r="W11" s="228">
        <v>0.13111315181688271</v>
      </c>
      <c r="DA11" s="69" t="s">
        <v>2144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6.8226248014290134E-4</v>
      </c>
      <c r="L12" s="228">
        <v>1.741456194549871E-3</v>
      </c>
      <c r="M12" s="228">
        <v>7.8790374830210452E-3</v>
      </c>
      <c r="N12" s="228">
        <v>2.47462965875993E-2</v>
      </c>
      <c r="O12" s="228">
        <v>2.174423042939622E-2</v>
      </c>
      <c r="P12" s="228">
        <v>2.532374509834601E-2</v>
      </c>
      <c r="Q12" s="228">
        <v>3.009865243878302E-2</v>
      </c>
      <c r="R12" s="228">
        <v>2.6137210776573681E-2</v>
      </c>
      <c r="S12" s="228">
        <v>3.4620609310365848E-2</v>
      </c>
      <c r="T12" s="228">
        <v>3.101013574413166E-2</v>
      </c>
      <c r="U12" s="228">
        <v>3.123286997193082E-2</v>
      </c>
      <c r="V12" s="228">
        <v>2.9562104411625791E-2</v>
      </c>
      <c r="W12" s="228">
        <v>2.705422673483544E-2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0.48773967208914271</v>
      </c>
      <c r="C15" s="228">
        <v>0.50862308034441595</v>
      </c>
      <c r="D15" s="228">
        <v>0.57553766145343865</v>
      </c>
      <c r="E15" s="228">
        <v>0.62560295470742344</v>
      </c>
      <c r="F15" s="228">
        <v>0.64432267157534295</v>
      </c>
      <c r="G15" s="228">
        <v>0.66584830488029068</v>
      </c>
      <c r="H15" s="228">
        <v>0.69450047003923487</v>
      </c>
      <c r="I15" s="228">
        <v>0.75116462978319765</v>
      </c>
      <c r="J15" s="228">
        <v>0.80559937585042984</v>
      </c>
      <c r="K15" s="228">
        <v>0.7933865137672631</v>
      </c>
      <c r="L15" s="228">
        <v>0.80987273351817646</v>
      </c>
      <c r="M15" s="228">
        <v>0.74225651893864253</v>
      </c>
      <c r="N15" s="228">
        <v>0.76322303413473036</v>
      </c>
      <c r="O15" s="228">
        <v>0.71972574777593479</v>
      </c>
      <c r="P15" s="228">
        <v>0.67851181290264329</v>
      </c>
      <c r="Q15" s="228">
        <v>0.63534363680156525</v>
      </c>
      <c r="R15" s="228">
        <v>0.69626442260774424</v>
      </c>
      <c r="S15" s="228">
        <v>0.67938625390013174</v>
      </c>
      <c r="T15" s="228">
        <v>0.73167619403858619</v>
      </c>
      <c r="U15" s="228">
        <v>0.7293975957878942</v>
      </c>
      <c r="V15" s="228">
        <v>0.71689406881619944</v>
      </c>
      <c r="W15" s="228">
        <v>0.74726168190560416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1.5300809917808433</v>
      </c>
      <c r="C16" s="263">
        <f t="shared" si="0"/>
        <v>1.592842555824399</v>
      </c>
      <c r="D16" s="263">
        <f t="shared" si="0"/>
        <v>1.789282402371202</v>
      </c>
      <c r="E16" s="263">
        <f t="shared" si="0"/>
        <v>1.9411988433344389</v>
      </c>
      <c r="F16" s="263">
        <f t="shared" si="0"/>
        <v>1.9919917191075904</v>
      </c>
      <c r="G16" s="263">
        <f t="shared" si="0"/>
        <v>2.0536665797723459</v>
      </c>
      <c r="H16" s="263">
        <f t="shared" si="0"/>
        <v>2.0271907307940182</v>
      </c>
      <c r="I16" s="263">
        <f t="shared" si="0"/>
        <v>2.1798695901770522</v>
      </c>
      <c r="J16" s="263">
        <f t="shared" si="0"/>
        <v>2.3330310645917605</v>
      </c>
      <c r="K16" s="263">
        <f t="shared" si="0"/>
        <v>2.3021977731431909</v>
      </c>
      <c r="L16" s="263">
        <f t="shared" si="0"/>
        <v>2.351373353967829</v>
      </c>
      <c r="M16" s="263">
        <f t="shared" si="0"/>
        <v>2.1761261056039531</v>
      </c>
      <c r="N16" s="263">
        <f t="shared" si="0"/>
        <v>2.3230811818984423</v>
      </c>
      <c r="O16" s="263">
        <f t="shared" si="0"/>
        <v>2.0898658863382078</v>
      </c>
      <c r="P16" s="263">
        <f t="shared" si="0"/>
        <v>2.0439797424032555</v>
      </c>
      <c r="Q16" s="263">
        <f t="shared" si="0"/>
        <v>2.184084050384508</v>
      </c>
      <c r="R16" s="263">
        <f t="shared" si="0"/>
        <v>2.1894931810134066</v>
      </c>
      <c r="S16" s="263">
        <f t="shared" si="0"/>
        <v>2.5653434365250853</v>
      </c>
      <c r="T16" s="263">
        <f t="shared" si="0"/>
        <v>2.5394896563448173</v>
      </c>
      <c r="U16" s="263">
        <f t="shared" si="0"/>
        <v>2.6037918674615264</v>
      </c>
      <c r="V16" s="263">
        <f t="shared" si="0"/>
        <v>2.4774198054225485</v>
      </c>
      <c r="W16" s="263">
        <f t="shared" si="0"/>
        <v>2.5792117663341454</v>
      </c>
      <c r="DA16" s="70"/>
    </row>
    <row r="17" spans="1:105" ht="12" customHeight="1" x14ac:dyDescent="0.25">
      <c r="A17" s="60" t="s">
        <v>2150</v>
      </c>
      <c r="B17" s="331">
        <v>3.2115032495228853E-2</v>
      </c>
      <c r="C17" s="331">
        <v>3.0907374043723072E-2</v>
      </c>
      <c r="D17" s="331">
        <v>2.2770762879073789E-2</v>
      </c>
      <c r="E17" s="331">
        <v>2.1324129936525979E-2</v>
      </c>
      <c r="F17" s="331">
        <v>1.534684595039499E-2</v>
      </c>
      <c r="G17" s="331">
        <v>1.1530048930413929E-2</v>
      </c>
      <c r="H17" s="331">
        <v>8.4395082392146784E-2</v>
      </c>
      <c r="I17" s="331">
        <v>6.8340339687490995E-2</v>
      </c>
      <c r="J17" s="331">
        <v>5.8257392446383692E-2</v>
      </c>
      <c r="K17" s="331">
        <v>6.2098544057534233E-2</v>
      </c>
      <c r="L17" s="331">
        <v>6.0937148979887362E-2</v>
      </c>
      <c r="M17" s="331">
        <v>0.14078465525467521</v>
      </c>
      <c r="N17" s="331">
        <v>0.755380725603638</v>
      </c>
      <c r="O17" s="331">
        <v>0.56355069412817516</v>
      </c>
      <c r="P17" s="331">
        <v>0.65452495208617112</v>
      </c>
      <c r="Q17" s="331">
        <v>0.94615219200637457</v>
      </c>
      <c r="R17" s="331">
        <v>0.76626198609749707</v>
      </c>
      <c r="S17" s="331">
        <v>1.355223754730134</v>
      </c>
      <c r="T17" s="331">
        <v>1.19487156741684</v>
      </c>
      <c r="U17" s="331">
        <v>1.27135609464632</v>
      </c>
      <c r="V17" s="331">
        <v>1.1152455089672311</v>
      </c>
      <c r="W17" s="331">
        <v>1.078256983564658</v>
      </c>
      <c r="DA17" s="72" t="s">
        <v>2151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2152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4.0135490268223398E-2</v>
      </c>
      <c r="I19" s="232">
        <v>3.3715137897910072E-2</v>
      </c>
      <c r="J19" s="232">
        <v>2.9292894476282451E-2</v>
      </c>
      <c r="K19" s="232">
        <v>3.0888599657629259E-2</v>
      </c>
      <c r="L19" s="232">
        <v>3.0157421504507329E-2</v>
      </c>
      <c r="M19" s="232">
        <v>7.0394740112326701E-2</v>
      </c>
      <c r="N19" s="232">
        <v>0.2289875371429658</v>
      </c>
      <c r="O19" s="232">
        <v>0.1641972327663461</v>
      </c>
      <c r="P19" s="232">
        <v>0.1910898309527361</v>
      </c>
      <c r="Q19" s="232">
        <v>0.2726856869549304</v>
      </c>
      <c r="R19" s="232">
        <v>0.1986058449032243</v>
      </c>
      <c r="S19" s="232">
        <v>0.34915303287032412</v>
      </c>
      <c r="T19" s="232">
        <v>0.34586063060941719</v>
      </c>
      <c r="U19" s="232">
        <v>0.40148789524302031</v>
      </c>
      <c r="V19" s="232">
        <v>0.33582027210088428</v>
      </c>
      <c r="W19" s="232">
        <v>0.29199297514478079</v>
      </c>
      <c r="DA19" s="71" t="s">
        <v>2153</v>
      </c>
    </row>
    <row r="20" spans="1:105" ht="12" customHeight="1" x14ac:dyDescent="0.25">
      <c r="A20" s="59" t="s">
        <v>160</v>
      </c>
      <c r="B20" s="232">
        <v>3.2115032495228853E-2</v>
      </c>
      <c r="C20" s="232">
        <v>3.0907374043723072E-2</v>
      </c>
      <c r="D20" s="232">
        <v>2.2770762879073789E-2</v>
      </c>
      <c r="E20" s="232">
        <v>2.1324129936525979E-2</v>
      </c>
      <c r="F20" s="232">
        <v>1.534684595039499E-2</v>
      </c>
      <c r="G20" s="232">
        <v>1.1530048930413929E-2</v>
      </c>
      <c r="H20" s="232">
        <v>4.4259592123923393E-2</v>
      </c>
      <c r="I20" s="232">
        <v>3.4625201789580923E-2</v>
      </c>
      <c r="J20" s="232">
        <v>2.8964497970101231E-2</v>
      </c>
      <c r="K20" s="232">
        <v>2.9329064630993121E-2</v>
      </c>
      <c r="L20" s="232">
        <v>2.597061059813429E-2</v>
      </c>
      <c r="M20" s="232">
        <v>4.9333476790465403E-2</v>
      </c>
      <c r="N20" s="232">
        <v>0.1219919058958215</v>
      </c>
      <c r="O20" s="232">
        <v>7.2838298772757437E-2</v>
      </c>
      <c r="P20" s="232">
        <v>8.4655368131187542E-2</v>
      </c>
      <c r="Q20" s="232">
        <v>0.19306935467589709</v>
      </c>
      <c r="R20" s="232">
        <v>0.13221637523791269</v>
      </c>
      <c r="S20" s="232">
        <v>0.27016538105485127</v>
      </c>
      <c r="T20" s="232">
        <v>0.2120556071193582</v>
      </c>
      <c r="U20" s="232">
        <v>0.23661420005178499</v>
      </c>
      <c r="V20" s="232">
        <v>0.21566150206162329</v>
      </c>
      <c r="W20" s="232">
        <v>0.25303909180396977</v>
      </c>
      <c r="DA20" s="71" t="s">
        <v>2154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0.35535697988630738</v>
      </c>
      <c r="O21" s="232">
        <v>0.28191836319171948</v>
      </c>
      <c r="P21" s="232">
        <v>0.32871334094953958</v>
      </c>
      <c r="Q21" s="232">
        <v>0.42411270534021378</v>
      </c>
      <c r="R21" s="232">
        <v>0.38393250305346249</v>
      </c>
      <c r="S21" s="232">
        <v>0.67706131722868668</v>
      </c>
      <c r="T21" s="232">
        <v>0.58235411346104893</v>
      </c>
      <c r="U21" s="232">
        <v>0.57863535944288835</v>
      </c>
      <c r="V21" s="232">
        <v>0.50987875139303362</v>
      </c>
      <c r="W21" s="232">
        <v>0.48101217618844461</v>
      </c>
      <c r="DA21" s="71" t="s">
        <v>2155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1.880879768911852E-3</v>
      </c>
      <c r="L22" s="232">
        <v>4.809116877245753E-3</v>
      </c>
      <c r="M22" s="232">
        <v>2.1056438351883089E-2</v>
      </c>
      <c r="N22" s="232">
        <v>4.9044302678543247E-2</v>
      </c>
      <c r="O22" s="232">
        <v>4.4596799397352123E-2</v>
      </c>
      <c r="P22" s="232">
        <v>5.0066412052707912E-2</v>
      </c>
      <c r="Q22" s="232">
        <v>5.6284445035333273E-2</v>
      </c>
      <c r="R22" s="232">
        <v>5.1507262902897588E-2</v>
      </c>
      <c r="S22" s="232">
        <v>5.884402357627163E-2</v>
      </c>
      <c r="T22" s="232">
        <v>5.4601216227015893E-2</v>
      </c>
      <c r="U22" s="232">
        <v>5.4618639908627052E-2</v>
      </c>
      <c r="V22" s="232">
        <v>5.3884983411689888E-2</v>
      </c>
      <c r="W22" s="232">
        <v>5.2212740427462948E-2</v>
      </c>
      <c r="DA22" s="71" t="s">
        <v>2156</v>
      </c>
    </row>
    <row r="23" spans="1:105" ht="12" customHeight="1" x14ac:dyDescent="0.25">
      <c r="A23" s="60" t="s">
        <v>2157</v>
      </c>
      <c r="B23" s="331">
        <v>1.4632190162674279</v>
      </c>
      <c r="C23" s="331">
        <v>1.5258692410332479</v>
      </c>
      <c r="D23" s="331">
        <v>1.726612984360316</v>
      </c>
      <c r="E23" s="331">
        <v>1.87680886412227</v>
      </c>
      <c r="F23" s="331">
        <v>1.9329680147260291</v>
      </c>
      <c r="G23" s="331">
        <v>1.997544914640873</v>
      </c>
      <c r="H23" s="331">
        <v>1.895566620808766</v>
      </c>
      <c r="I23" s="331">
        <v>2.0612902537449611</v>
      </c>
      <c r="J23" s="331">
        <v>2.2214691325073508</v>
      </c>
      <c r="K23" s="331">
        <v>2.1872295283771011</v>
      </c>
      <c r="L23" s="331">
        <v>2.2365033604477942</v>
      </c>
      <c r="M23" s="331">
        <v>1.9836532908994571</v>
      </c>
      <c r="N23" s="331">
        <v>1.5126199334448049</v>
      </c>
      <c r="O23" s="331">
        <v>1.4761370791619171</v>
      </c>
      <c r="P23" s="331">
        <v>1.341454507439042</v>
      </c>
      <c r="Q23" s="331">
        <v>1.1880918614824321</v>
      </c>
      <c r="R23" s="331">
        <v>1.3720926449173509</v>
      </c>
      <c r="S23" s="331">
        <v>1.1547405299399029</v>
      </c>
      <c r="T23" s="331">
        <v>1.288301683310789</v>
      </c>
      <c r="U23" s="331">
        <v>1.275537748223605</v>
      </c>
      <c r="V23" s="331">
        <v>1.3067346109131519</v>
      </c>
      <c r="W23" s="331">
        <v>1.442162092124716</v>
      </c>
      <c r="DA23" s="72" t="s">
        <v>2158</v>
      </c>
    </row>
    <row r="24" spans="1:105" ht="12" customHeight="1" x14ac:dyDescent="0.25">
      <c r="A24" s="60" t="s">
        <v>2159</v>
      </c>
      <c r="B24" s="331">
        <v>3.4746943018186677E-2</v>
      </c>
      <c r="C24" s="331">
        <v>3.6065940747427909E-2</v>
      </c>
      <c r="D24" s="331">
        <v>3.9898655131812018E-2</v>
      </c>
      <c r="E24" s="331">
        <v>4.3065849275643012E-2</v>
      </c>
      <c r="F24" s="331">
        <v>4.3676858431166511E-2</v>
      </c>
      <c r="G24" s="331">
        <v>4.4591616201059052E-2</v>
      </c>
      <c r="H24" s="331">
        <v>4.7229027593105453E-2</v>
      </c>
      <c r="I24" s="331">
        <v>5.0238996744599938E-2</v>
      </c>
      <c r="J24" s="331">
        <v>5.3304539638026088E-2</v>
      </c>
      <c r="K24" s="331">
        <v>5.2869700708555373E-2</v>
      </c>
      <c r="L24" s="331">
        <v>5.3932844540147358E-2</v>
      </c>
      <c r="M24" s="331">
        <v>5.1688159449820761E-2</v>
      </c>
      <c r="N24" s="331">
        <v>5.5080522849999043E-2</v>
      </c>
      <c r="O24" s="331">
        <v>5.0178113048115647E-2</v>
      </c>
      <c r="P24" s="331">
        <v>4.800028287804254E-2</v>
      </c>
      <c r="Q24" s="331">
        <v>4.9839996895701642E-2</v>
      </c>
      <c r="R24" s="331">
        <v>5.113854999855863E-2</v>
      </c>
      <c r="S24" s="331">
        <v>5.5379151855048207E-2</v>
      </c>
      <c r="T24" s="331">
        <v>5.6316405617188647E-2</v>
      </c>
      <c r="U24" s="331">
        <v>5.6898024591601502E-2</v>
      </c>
      <c r="V24" s="331">
        <v>5.5439685542165419E-2</v>
      </c>
      <c r="W24" s="331">
        <v>5.8792690644771058E-2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1.2750674931507033</v>
      </c>
      <c r="C25" s="263">
        <f t="shared" si="1"/>
        <v>1.3273687965203325</v>
      </c>
      <c r="D25" s="263">
        <f t="shared" si="1"/>
        <v>1.4910686686426684</v>
      </c>
      <c r="E25" s="263">
        <f t="shared" si="1"/>
        <v>1.6176657027786987</v>
      </c>
      <c r="F25" s="263">
        <f t="shared" si="1"/>
        <v>1.6599930992563257</v>
      </c>
      <c r="G25" s="263">
        <f t="shared" si="1"/>
        <v>1.7113888164769544</v>
      </c>
      <c r="H25" s="263">
        <f t="shared" si="1"/>
        <v>1.6893256089950155</v>
      </c>
      <c r="I25" s="263">
        <f t="shared" si="1"/>
        <v>1.8165579918142101</v>
      </c>
      <c r="J25" s="263">
        <f t="shared" si="1"/>
        <v>1.9441925538264671</v>
      </c>
      <c r="K25" s="263">
        <f t="shared" si="1"/>
        <v>1.918498144285993</v>
      </c>
      <c r="L25" s="263">
        <f t="shared" si="1"/>
        <v>1.959477794973191</v>
      </c>
      <c r="M25" s="263">
        <f t="shared" si="1"/>
        <v>1.8134384213366277</v>
      </c>
      <c r="N25" s="263">
        <f t="shared" si="1"/>
        <v>1.9359009849153692</v>
      </c>
      <c r="O25" s="263">
        <f t="shared" si="1"/>
        <v>1.7415549052818409</v>
      </c>
      <c r="P25" s="263">
        <f t="shared" si="1"/>
        <v>1.7033164520027135</v>
      </c>
      <c r="Q25" s="263">
        <f t="shared" si="1"/>
        <v>1.8200700419870905</v>
      </c>
      <c r="R25" s="263">
        <f t="shared" si="1"/>
        <v>1.8245776508445044</v>
      </c>
      <c r="S25" s="263">
        <f t="shared" si="1"/>
        <v>2.1377861971042376</v>
      </c>
      <c r="T25" s="263">
        <f t="shared" si="1"/>
        <v>2.1162413802873488</v>
      </c>
      <c r="U25" s="263">
        <f t="shared" si="1"/>
        <v>2.1698265562179389</v>
      </c>
      <c r="V25" s="263">
        <f t="shared" si="1"/>
        <v>2.0645165045187905</v>
      </c>
      <c r="W25" s="263">
        <f t="shared" si="1"/>
        <v>2.1493431386117874</v>
      </c>
      <c r="DA25" s="70"/>
    </row>
    <row r="26" spans="1:105" ht="12" customHeight="1" x14ac:dyDescent="0.25">
      <c r="A26" s="60" t="s">
        <v>2162</v>
      </c>
      <c r="B26" s="331">
        <v>2.6762527079357369E-2</v>
      </c>
      <c r="C26" s="331">
        <v>2.5756145036435901E-2</v>
      </c>
      <c r="D26" s="331">
        <v>1.8975635732561499E-2</v>
      </c>
      <c r="E26" s="331">
        <v>1.7770108280438322E-2</v>
      </c>
      <c r="F26" s="331">
        <v>1.2789038291995829E-2</v>
      </c>
      <c r="G26" s="331">
        <v>9.6083741086782741E-3</v>
      </c>
      <c r="H26" s="331">
        <v>7.0329235326789002E-2</v>
      </c>
      <c r="I26" s="331">
        <v>5.6950283072909183E-2</v>
      </c>
      <c r="J26" s="331">
        <v>4.8547827038653082E-2</v>
      </c>
      <c r="K26" s="331">
        <v>5.1748786714611868E-2</v>
      </c>
      <c r="L26" s="331">
        <v>5.0780957483239457E-2</v>
      </c>
      <c r="M26" s="331">
        <v>0.1173205460455627</v>
      </c>
      <c r="N26" s="331">
        <v>0.62948393800303171</v>
      </c>
      <c r="O26" s="331">
        <v>0.46962557844014607</v>
      </c>
      <c r="P26" s="331">
        <v>0.54543746007180927</v>
      </c>
      <c r="Q26" s="331">
        <v>0.78846016000531249</v>
      </c>
      <c r="R26" s="331">
        <v>0.63855165508124734</v>
      </c>
      <c r="S26" s="331">
        <v>1.129353128941778</v>
      </c>
      <c r="T26" s="331">
        <v>0.99572630618070024</v>
      </c>
      <c r="U26" s="331">
        <v>1.0594634122052671</v>
      </c>
      <c r="V26" s="331">
        <v>0.92937125747269278</v>
      </c>
      <c r="W26" s="331">
        <v>0.89854748630388159</v>
      </c>
      <c r="DA26" s="72" t="s">
        <v>2163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2164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3.3446241890186183E-2</v>
      </c>
      <c r="I28" s="232">
        <v>2.8095948248258399E-2</v>
      </c>
      <c r="J28" s="232">
        <v>2.441074539690205E-2</v>
      </c>
      <c r="K28" s="232">
        <v>2.5740499714691049E-2</v>
      </c>
      <c r="L28" s="232">
        <v>2.513118458708944E-2</v>
      </c>
      <c r="M28" s="232">
        <v>5.8662283426938952E-2</v>
      </c>
      <c r="N28" s="232">
        <v>0.19082294761913821</v>
      </c>
      <c r="O28" s="232">
        <v>0.13683102730528851</v>
      </c>
      <c r="P28" s="232">
        <v>0.15924152579394671</v>
      </c>
      <c r="Q28" s="232">
        <v>0.2272380724624421</v>
      </c>
      <c r="R28" s="232">
        <v>0.16550487075268691</v>
      </c>
      <c r="S28" s="232">
        <v>0.29096086072527022</v>
      </c>
      <c r="T28" s="232">
        <v>0.28821719217451441</v>
      </c>
      <c r="U28" s="232">
        <v>0.33457324603585031</v>
      </c>
      <c r="V28" s="232">
        <v>0.27985022675073701</v>
      </c>
      <c r="W28" s="232">
        <v>0.24332747928731729</v>
      </c>
      <c r="DA28" s="71" t="s">
        <v>2165</v>
      </c>
    </row>
    <row r="29" spans="1:105" ht="12" customHeight="1" x14ac:dyDescent="0.25">
      <c r="A29" s="59" t="s">
        <v>160</v>
      </c>
      <c r="B29" s="232">
        <v>2.6762527079357369E-2</v>
      </c>
      <c r="C29" s="232">
        <v>2.5756145036435901E-2</v>
      </c>
      <c r="D29" s="232">
        <v>1.8975635732561499E-2</v>
      </c>
      <c r="E29" s="232">
        <v>1.7770108280438322E-2</v>
      </c>
      <c r="F29" s="232">
        <v>1.2789038291995829E-2</v>
      </c>
      <c r="G29" s="232">
        <v>9.6083741086782741E-3</v>
      </c>
      <c r="H29" s="232">
        <v>3.6882993436602833E-2</v>
      </c>
      <c r="I29" s="232">
        <v>2.8854334824650781E-2</v>
      </c>
      <c r="J29" s="232">
        <v>2.4137081641751029E-2</v>
      </c>
      <c r="K29" s="232">
        <v>2.4440887192494279E-2</v>
      </c>
      <c r="L29" s="232">
        <v>2.1642175498445229E-2</v>
      </c>
      <c r="M29" s="232">
        <v>4.1111230658721187E-2</v>
      </c>
      <c r="N29" s="232">
        <v>0.10165992157985131</v>
      </c>
      <c r="O29" s="232">
        <v>6.0698582310631223E-2</v>
      </c>
      <c r="P29" s="232">
        <v>7.0546140109322947E-2</v>
      </c>
      <c r="Q29" s="232">
        <v>0.16089112889658089</v>
      </c>
      <c r="R29" s="232">
        <v>0.11018031269826049</v>
      </c>
      <c r="S29" s="232">
        <v>0.22513781754570941</v>
      </c>
      <c r="T29" s="232">
        <v>0.17671300593279851</v>
      </c>
      <c r="U29" s="232">
        <v>0.19717850004315421</v>
      </c>
      <c r="V29" s="232">
        <v>0.17971791838468609</v>
      </c>
      <c r="W29" s="232">
        <v>0.21086590983664141</v>
      </c>
      <c r="DA29" s="71" t="s">
        <v>2166</v>
      </c>
    </row>
    <row r="30" spans="1:105" ht="12" customHeight="1" x14ac:dyDescent="0.25">
      <c r="A30" s="59" t="s">
        <v>70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0.29613081657192292</v>
      </c>
      <c r="O30" s="232">
        <v>0.23493196932643301</v>
      </c>
      <c r="P30" s="232">
        <v>0.27392778412461638</v>
      </c>
      <c r="Q30" s="232">
        <v>0.35342725445017831</v>
      </c>
      <c r="R30" s="232">
        <v>0.31994375254455187</v>
      </c>
      <c r="S30" s="232">
        <v>0.56421776435723892</v>
      </c>
      <c r="T30" s="232">
        <v>0.48529509455087411</v>
      </c>
      <c r="U30" s="232">
        <v>0.48219613286907359</v>
      </c>
      <c r="V30" s="232">
        <v>0.42489895949419482</v>
      </c>
      <c r="W30" s="232">
        <v>0.40084348015703702</v>
      </c>
      <c r="DA30" s="71" t="s">
        <v>2167</v>
      </c>
    </row>
    <row r="31" spans="1:105" ht="12" customHeight="1" x14ac:dyDescent="0.25">
      <c r="A31" s="59" t="s">
        <v>162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1.5673998074265439E-3</v>
      </c>
      <c r="L31" s="232">
        <v>4.0075973977047943E-3</v>
      </c>
      <c r="M31" s="232">
        <v>1.7547031959902579E-2</v>
      </c>
      <c r="N31" s="232">
        <v>4.0870252232119403E-2</v>
      </c>
      <c r="O31" s="232">
        <v>3.7163999497793448E-2</v>
      </c>
      <c r="P31" s="232">
        <v>4.1722010043923258E-2</v>
      </c>
      <c r="Q31" s="232">
        <v>4.6903704196111069E-2</v>
      </c>
      <c r="R31" s="232">
        <v>4.2922719085747969E-2</v>
      </c>
      <c r="S31" s="232">
        <v>4.9036686313559702E-2</v>
      </c>
      <c r="T31" s="232">
        <v>4.5501013522513248E-2</v>
      </c>
      <c r="U31" s="232">
        <v>4.5515533257189232E-2</v>
      </c>
      <c r="V31" s="232">
        <v>4.4904152843074897E-2</v>
      </c>
      <c r="W31" s="232">
        <v>4.3510617022885778E-2</v>
      </c>
      <c r="DA31" s="71" t="s">
        <v>2168</v>
      </c>
    </row>
    <row r="32" spans="1:105" ht="12" customHeight="1" x14ac:dyDescent="0.25">
      <c r="A32" s="60" t="s">
        <v>2169</v>
      </c>
      <c r="B32" s="331">
        <v>1.2193491802228571</v>
      </c>
      <c r="C32" s="331">
        <v>1.2715577008610399</v>
      </c>
      <c r="D32" s="331">
        <v>1.438844153633597</v>
      </c>
      <c r="E32" s="331">
        <v>1.564007386768558</v>
      </c>
      <c r="F32" s="331">
        <v>1.6108066789383579</v>
      </c>
      <c r="G32" s="331">
        <v>1.664620762200727</v>
      </c>
      <c r="H32" s="331">
        <v>1.579638850673972</v>
      </c>
      <c r="I32" s="331">
        <v>1.7177418781208009</v>
      </c>
      <c r="J32" s="331">
        <v>1.8512242770894589</v>
      </c>
      <c r="K32" s="331">
        <v>1.8226912736475851</v>
      </c>
      <c r="L32" s="331">
        <v>1.863752800373162</v>
      </c>
      <c r="M32" s="331">
        <v>1.6530444090828811</v>
      </c>
      <c r="N32" s="331">
        <v>1.2605166112040049</v>
      </c>
      <c r="O32" s="331">
        <v>1.2301142326349319</v>
      </c>
      <c r="P32" s="331">
        <v>1.1178787561992021</v>
      </c>
      <c r="Q32" s="331">
        <v>0.99007655123535987</v>
      </c>
      <c r="R32" s="331">
        <v>1.143410537431125</v>
      </c>
      <c r="S32" s="331">
        <v>0.96228377494991946</v>
      </c>
      <c r="T32" s="331">
        <v>1.073584736092325</v>
      </c>
      <c r="U32" s="331">
        <v>1.0629481235196709</v>
      </c>
      <c r="V32" s="331">
        <v>1.088945509094293</v>
      </c>
      <c r="W32" s="331">
        <v>1.201801743437263</v>
      </c>
      <c r="DA32" s="72" t="s">
        <v>2170</v>
      </c>
    </row>
    <row r="33" spans="1:105" ht="12" customHeight="1" x14ac:dyDescent="0.25">
      <c r="A33" s="60" t="s">
        <v>2171</v>
      </c>
      <c r="B33" s="331">
        <v>2.8955785848488898E-2</v>
      </c>
      <c r="C33" s="331">
        <v>3.0054950622856579E-2</v>
      </c>
      <c r="D33" s="331">
        <v>3.3248879276510032E-2</v>
      </c>
      <c r="E33" s="331">
        <v>3.5888207729702512E-2</v>
      </c>
      <c r="F33" s="331">
        <v>3.6397382025972078E-2</v>
      </c>
      <c r="G33" s="331">
        <v>3.7159680167549211E-2</v>
      </c>
      <c r="H33" s="331">
        <v>3.9357522994254539E-2</v>
      </c>
      <c r="I33" s="331">
        <v>4.1865830620499943E-2</v>
      </c>
      <c r="J33" s="331">
        <v>4.4420449698355083E-2</v>
      </c>
      <c r="K33" s="331">
        <v>4.4058083923796149E-2</v>
      </c>
      <c r="L33" s="331">
        <v>4.4944037116789459E-2</v>
      </c>
      <c r="M33" s="331">
        <v>4.3073466208183989E-2</v>
      </c>
      <c r="N33" s="331">
        <v>4.5900435708332542E-2</v>
      </c>
      <c r="O33" s="331">
        <v>4.1815094206763041E-2</v>
      </c>
      <c r="P33" s="331">
        <v>4.0000235731702118E-2</v>
      </c>
      <c r="Q33" s="331">
        <v>4.1533330746418039E-2</v>
      </c>
      <c r="R33" s="331">
        <v>4.2615458332132199E-2</v>
      </c>
      <c r="S33" s="331">
        <v>4.6149293212540181E-2</v>
      </c>
      <c r="T33" s="331">
        <v>4.693033801432387E-2</v>
      </c>
      <c r="U33" s="331">
        <v>4.7415020493001253E-2</v>
      </c>
      <c r="V33" s="331">
        <v>4.6199737951804522E-2</v>
      </c>
      <c r="W33" s="331">
        <v>4.8993908870642561E-2</v>
      </c>
      <c r="DA33" s="72" t="s">
        <v>2172</v>
      </c>
    </row>
    <row r="34" spans="1:105" ht="12" customHeight="1" x14ac:dyDescent="0.25">
      <c r="A34" s="57" t="s">
        <v>2173</v>
      </c>
      <c r="B34" s="263">
        <v>3.478291618266208</v>
      </c>
      <c r="C34" s="263">
        <v>3.5175692585387361</v>
      </c>
      <c r="D34" s="263">
        <v>3.384442021328308</v>
      </c>
      <c r="E34" s="263">
        <v>3.4797269344331472</v>
      </c>
      <c r="F34" s="263">
        <v>3.1388660701550761</v>
      </c>
      <c r="G34" s="263">
        <v>2.8866186381636432</v>
      </c>
      <c r="H34" s="263">
        <v>5.9515412951829614</v>
      </c>
      <c r="I34" s="263">
        <v>5.7574754197507811</v>
      </c>
      <c r="J34" s="263">
        <v>5.6627259452118803</v>
      </c>
      <c r="K34" s="263">
        <v>5.7192478780363576</v>
      </c>
      <c r="L34" s="263">
        <v>5.7506680560547068</v>
      </c>
      <c r="M34" s="263">
        <v>7.4945196357143624</v>
      </c>
      <c r="N34" s="263">
        <v>14.724154075673759</v>
      </c>
      <c r="O34" s="263">
        <v>12.357785210609791</v>
      </c>
      <c r="P34" s="263">
        <v>13.09190740615916</v>
      </c>
      <c r="Q34" s="263">
        <v>15.393687782914061</v>
      </c>
      <c r="R34" s="263">
        <v>14.42312682736474</v>
      </c>
      <c r="S34" s="263">
        <v>19.580473708268929</v>
      </c>
      <c r="T34" s="263">
        <v>18.71191761323778</v>
      </c>
      <c r="U34" s="263">
        <v>19.590501477943931</v>
      </c>
      <c r="V34" s="263">
        <v>17.988233278610132</v>
      </c>
      <c r="W34" s="263">
        <v>18.128116456173739</v>
      </c>
      <c r="DA34" s="70" t="s">
        <v>2174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2.830354814085386</v>
      </c>
      <c r="I37" s="231">
        <v>2.840402588110869</v>
      </c>
      <c r="J37" s="231">
        <v>2.8473233455112399</v>
      </c>
      <c r="K37" s="231">
        <v>2.8448260861596979</v>
      </c>
      <c r="L37" s="231">
        <v>2.845970371147287</v>
      </c>
      <c r="M37" s="231">
        <v>3.7473882438997008</v>
      </c>
      <c r="N37" s="231">
        <v>4.4635078233003016</v>
      </c>
      <c r="O37" s="231">
        <v>3.600588475615468</v>
      </c>
      <c r="P37" s="231">
        <v>3.539660967974144</v>
      </c>
      <c r="Q37" s="231">
        <v>4.3921716932245447</v>
      </c>
      <c r="R37" s="231">
        <v>3.5330650908100978</v>
      </c>
      <c r="S37" s="231">
        <v>4.752927900698829</v>
      </c>
      <c r="T37" s="231">
        <v>4.9820451691080123</v>
      </c>
      <c r="U37" s="231">
        <v>5.4695889598843097</v>
      </c>
      <c r="V37" s="231">
        <v>4.95646578344099</v>
      </c>
      <c r="W37" s="231">
        <v>4.6237246972728459</v>
      </c>
      <c r="DA37" s="73" t="s">
        <v>2177</v>
      </c>
    </row>
    <row r="38" spans="1:105" ht="12" customHeight="1" x14ac:dyDescent="0.25">
      <c r="A38" s="64" t="s">
        <v>160</v>
      </c>
      <c r="B38" s="231">
        <v>3.478291618266208</v>
      </c>
      <c r="C38" s="231">
        <v>3.5175692585387361</v>
      </c>
      <c r="D38" s="231">
        <v>3.384442021328308</v>
      </c>
      <c r="E38" s="231">
        <v>3.4797269344331472</v>
      </c>
      <c r="F38" s="231">
        <v>3.1388660701550761</v>
      </c>
      <c r="G38" s="231">
        <v>2.8866186381636432</v>
      </c>
      <c r="H38" s="231">
        <v>3.1211864810975749</v>
      </c>
      <c r="I38" s="231">
        <v>2.917072831639913</v>
      </c>
      <c r="J38" s="231">
        <v>2.81540259970064</v>
      </c>
      <c r="K38" s="231">
        <v>2.7011936141399309</v>
      </c>
      <c r="L38" s="231">
        <v>2.4508590123279301</v>
      </c>
      <c r="M38" s="231">
        <v>2.6262145532506351</v>
      </c>
      <c r="N38" s="231">
        <v>2.377910313980772</v>
      </c>
      <c r="O38" s="231">
        <v>1.5972299576925619</v>
      </c>
      <c r="P38" s="231">
        <v>1.5681174702465579</v>
      </c>
      <c r="Q38" s="231">
        <v>3.1097846165162371</v>
      </c>
      <c r="R38" s="231">
        <v>2.3520408476101942</v>
      </c>
      <c r="S38" s="231">
        <v>3.6776898853272759</v>
      </c>
      <c r="T38" s="231">
        <v>3.0546136782603179</v>
      </c>
      <c r="U38" s="231">
        <v>3.2234655930827838</v>
      </c>
      <c r="V38" s="231">
        <v>3.1830087239426961</v>
      </c>
      <c r="W38" s="231">
        <v>4.006887828617745</v>
      </c>
      <c r="DA38" s="73" t="s">
        <v>2178</v>
      </c>
    </row>
    <row r="39" spans="1:105" ht="12" customHeight="1" x14ac:dyDescent="0.25">
      <c r="A39" s="64" t="s">
        <v>70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6.9267466674250171</v>
      </c>
      <c r="O39" s="231">
        <v>6.1820287252766084</v>
      </c>
      <c r="P39" s="231">
        <v>6.0889361658352676</v>
      </c>
      <c r="Q39" s="231">
        <v>6.8312196358148052</v>
      </c>
      <c r="R39" s="231">
        <v>6.8299023345788186</v>
      </c>
      <c r="S39" s="231">
        <v>9.2166566582146903</v>
      </c>
      <c r="T39" s="231">
        <v>8.388680991434585</v>
      </c>
      <c r="U39" s="231">
        <v>7.8829215309014549</v>
      </c>
      <c r="V39" s="231">
        <v>7.5254438011532194</v>
      </c>
      <c r="W39" s="231">
        <v>7.6168540617413649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2.8902116621846021E-2</v>
      </c>
      <c r="T40" s="231">
        <v>2.2171486723879232E-2</v>
      </c>
      <c r="U40" s="231">
        <v>8.9636153468821422E-2</v>
      </c>
      <c r="V40" s="231">
        <v>1.156084664893591E-2</v>
      </c>
      <c r="W40" s="231">
        <v>5.7804233243706942E-3</v>
      </c>
      <c r="DA40" s="73" t="s">
        <v>2180</v>
      </c>
    </row>
    <row r="41" spans="1:105" ht="12" customHeight="1" x14ac:dyDescent="0.25">
      <c r="A41" s="64" t="s">
        <v>162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0.17322817773672891</v>
      </c>
      <c r="L41" s="231">
        <v>0.45383867257949051</v>
      </c>
      <c r="M41" s="231">
        <v>1.1209168385640249</v>
      </c>
      <c r="N41" s="231">
        <v>0.95598927096766817</v>
      </c>
      <c r="O41" s="231">
        <v>0.97793805202515105</v>
      </c>
      <c r="P41" s="231">
        <v>0.92740740658938259</v>
      </c>
      <c r="Q41" s="231">
        <v>0.90657837238777661</v>
      </c>
      <c r="R41" s="231">
        <v>0.91627974279447399</v>
      </c>
      <c r="S41" s="231">
        <v>0.80102813126333383</v>
      </c>
      <c r="T41" s="231">
        <v>0.78651832980211922</v>
      </c>
      <c r="U41" s="231">
        <v>0.74408596968358198</v>
      </c>
      <c r="V41" s="231">
        <v>0.79530361538475758</v>
      </c>
      <c r="W41" s="231">
        <v>0.82679159423973558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0.96778539551381348</v>
      </c>
      <c r="Q43" s="231">
        <v>0.15393346497070171</v>
      </c>
      <c r="R43" s="231">
        <v>0.7918388115711541</v>
      </c>
      <c r="S43" s="231">
        <v>1.1032690161429599</v>
      </c>
      <c r="T43" s="231">
        <v>1.477887957908864</v>
      </c>
      <c r="U43" s="231">
        <v>2.1808032709229779</v>
      </c>
      <c r="V43" s="231">
        <v>1.516450508039531</v>
      </c>
      <c r="W43" s="231">
        <v>1.048077850977678</v>
      </c>
      <c r="DA43" s="73" t="s">
        <v>2183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1.0167006130318237</v>
      </c>
      <c r="C45" s="263">
        <f t="shared" si="2"/>
        <v>1.0406522841656669</v>
      </c>
      <c r="D45" s="263">
        <f t="shared" si="2"/>
        <v>1.0712194721495081</v>
      </c>
      <c r="E45" s="263">
        <f t="shared" si="2"/>
        <v>1.1288857978129214</v>
      </c>
      <c r="F45" s="263">
        <f t="shared" si="2"/>
        <v>1.0833024740421411</v>
      </c>
      <c r="G45" s="263">
        <f t="shared" si="2"/>
        <v>1.0557951469303062</v>
      </c>
      <c r="H45" s="263">
        <f t="shared" si="2"/>
        <v>1.5751027477839621</v>
      </c>
      <c r="I45" s="263">
        <f t="shared" si="2"/>
        <v>1.5849777058662911</v>
      </c>
      <c r="J45" s="263">
        <f t="shared" si="2"/>
        <v>1.6112781543222079</v>
      </c>
      <c r="K45" s="263">
        <f t="shared" si="2"/>
        <v>1.6143481996770632</v>
      </c>
      <c r="L45" s="263">
        <f t="shared" si="2"/>
        <v>1.6336161664436444</v>
      </c>
      <c r="M45" s="263">
        <f t="shared" si="2"/>
        <v>1.8786816100424903</v>
      </c>
      <c r="N45" s="263">
        <f t="shared" si="2"/>
        <v>3.0655689257746266</v>
      </c>
      <c r="O45" s="263">
        <f t="shared" si="2"/>
        <v>2.6260482189109093</v>
      </c>
      <c r="P45" s="263">
        <f t="shared" si="2"/>
        <v>2.7053959482675638</v>
      </c>
      <c r="Q45" s="263">
        <f t="shared" si="2"/>
        <v>3.0995420332457102</v>
      </c>
      <c r="R45" s="263">
        <f t="shared" si="2"/>
        <v>2.959034045714426</v>
      </c>
      <c r="S45" s="263">
        <f t="shared" si="2"/>
        <v>3.826647174199719</v>
      </c>
      <c r="T45" s="263">
        <f t="shared" si="2"/>
        <v>3.6992877480563044</v>
      </c>
      <c r="U45" s="263">
        <f t="shared" si="2"/>
        <v>3.8386906051467582</v>
      </c>
      <c r="V45" s="263">
        <f t="shared" si="2"/>
        <v>3.5730988854051167</v>
      </c>
      <c r="W45" s="263">
        <f t="shared" si="2"/>
        <v>3.6445220987381264</v>
      </c>
      <c r="DA45" s="70"/>
    </row>
    <row r="46" spans="1:105" ht="12" customHeight="1" x14ac:dyDescent="0.25">
      <c r="A46" s="165" t="s">
        <v>2186</v>
      </c>
      <c r="B46" s="348">
        <v>0.29768566531376822</v>
      </c>
      <c r="C46" s="348">
        <v>0.30104719785896378</v>
      </c>
      <c r="D46" s="348">
        <v>0.28965365340390609</v>
      </c>
      <c r="E46" s="348">
        <v>0.29780850522915869</v>
      </c>
      <c r="F46" s="348">
        <v>0.26863631258459192</v>
      </c>
      <c r="G46" s="348">
        <v>0.2470480006035829</v>
      </c>
      <c r="H46" s="348">
        <v>0.50935594956872055</v>
      </c>
      <c r="I46" s="348">
        <v>0.49274704048837059</v>
      </c>
      <c r="J46" s="348">
        <v>0.48463801356891317</v>
      </c>
      <c r="K46" s="348">
        <v>0.48947537944396369</v>
      </c>
      <c r="L46" s="348">
        <v>0.49216443994382242</v>
      </c>
      <c r="M46" s="348">
        <v>0.64141001066402858</v>
      </c>
      <c r="N46" s="348">
        <v>1.260150120588283</v>
      </c>
      <c r="O46" s="348">
        <v>1.057627110075011</v>
      </c>
      <c r="P46" s="348">
        <v>1.113229186780551</v>
      </c>
      <c r="Q46" s="348">
        <v>1.316264219532949</v>
      </c>
      <c r="R46" s="348">
        <v>1.2284231128595819</v>
      </c>
      <c r="S46" s="348">
        <v>1.666239092023321</v>
      </c>
      <c r="T46" s="348">
        <v>1.5890370582329321</v>
      </c>
      <c r="U46" s="348">
        <v>1.657116312199491</v>
      </c>
      <c r="V46" s="348">
        <v>1.526948650790463</v>
      </c>
      <c r="W46" s="348">
        <v>1.5431365310808971</v>
      </c>
      <c r="DA46" s="167" t="s">
        <v>2187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2188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0.24223272467448151</v>
      </c>
      <c r="I48" s="232">
        <v>0.24309265208252021</v>
      </c>
      <c r="J48" s="232">
        <v>0.2436849572993644</v>
      </c>
      <c r="K48" s="232">
        <v>0.2434712321741849</v>
      </c>
      <c r="L48" s="232">
        <v>0.24356916451431709</v>
      </c>
      <c r="M48" s="232">
        <v>0.32071599653002381</v>
      </c>
      <c r="N48" s="232">
        <v>0.3820042830896036</v>
      </c>
      <c r="O48" s="232">
        <v>0.308152303922967</v>
      </c>
      <c r="P48" s="232">
        <v>0.32500942314807402</v>
      </c>
      <c r="Q48" s="232">
        <v>0.37935378256262542</v>
      </c>
      <c r="R48" s="232">
        <v>0.3183924227673795</v>
      </c>
      <c r="S48" s="232">
        <v>0.42928146030238862</v>
      </c>
      <c r="T48" s="232">
        <v>0.4599534996136101</v>
      </c>
      <c r="U48" s="232">
        <v>0.523309042336351</v>
      </c>
      <c r="V48" s="232">
        <v>0.45979141567437398</v>
      </c>
      <c r="W48" s="232">
        <v>0.41788278085183189</v>
      </c>
      <c r="DA48" s="71" t="s">
        <v>2189</v>
      </c>
    </row>
    <row r="49" spans="1:105" ht="12" customHeight="1" x14ac:dyDescent="0.25">
      <c r="A49" s="59" t="s">
        <v>160</v>
      </c>
      <c r="B49" s="232">
        <v>0.29768566531376822</v>
      </c>
      <c r="C49" s="232">
        <v>0.30104719785896378</v>
      </c>
      <c r="D49" s="232">
        <v>0.28965365340390609</v>
      </c>
      <c r="E49" s="232">
        <v>0.29780850522915869</v>
      </c>
      <c r="F49" s="232">
        <v>0.26863631258459192</v>
      </c>
      <c r="G49" s="232">
        <v>0.2470480006035829</v>
      </c>
      <c r="H49" s="232">
        <v>0.26712322489423912</v>
      </c>
      <c r="I49" s="232">
        <v>0.24965438840585041</v>
      </c>
      <c r="J49" s="232">
        <v>0.24095305626954891</v>
      </c>
      <c r="K49" s="232">
        <v>0.2311786090458291</v>
      </c>
      <c r="L49" s="232">
        <v>0.2097540044784269</v>
      </c>
      <c r="M49" s="232">
        <v>0.22476161068139699</v>
      </c>
      <c r="N49" s="232">
        <v>0.20351077240231041</v>
      </c>
      <c r="O49" s="232">
        <v>0.1366971245647875</v>
      </c>
      <c r="P49" s="232">
        <v>0.14398355069721289</v>
      </c>
      <c r="Q49" s="232">
        <v>0.26859345208438479</v>
      </c>
      <c r="R49" s="232">
        <v>0.211960992699045</v>
      </c>
      <c r="S49" s="232">
        <v>0.3321666386482508</v>
      </c>
      <c r="T49" s="232">
        <v>0.28200873408279109</v>
      </c>
      <c r="U49" s="232">
        <v>0.3084086765737527</v>
      </c>
      <c r="V49" s="232">
        <v>0.29527493000656962</v>
      </c>
      <c r="W49" s="232">
        <v>0.36213432633040171</v>
      </c>
      <c r="DA49" s="71" t="s">
        <v>2190</v>
      </c>
    </row>
    <row r="50" spans="1:105" ht="12" customHeight="1" x14ac:dyDescent="0.25">
      <c r="A50" s="59" t="s">
        <v>70</v>
      </c>
      <c r="B50" s="232">
        <v>0</v>
      </c>
      <c r="C50" s="232">
        <v>0</v>
      </c>
      <c r="D50" s="232">
        <v>0</v>
      </c>
      <c r="E50" s="232">
        <v>0</v>
      </c>
      <c r="F50" s="232">
        <v>0</v>
      </c>
      <c r="G50" s="232">
        <v>0</v>
      </c>
      <c r="H50" s="232">
        <v>0</v>
      </c>
      <c r="I50" s="232">
        <v>0</v>
      </c>
      <c r="J50" s="232">
        <v>0</v>
      </c>
      <c r="K50" s="232">
        <v>0</v>
      </c>
      <c r="L50" s="232">
        <v>0</v>
      </c>
      <c r="M50" s="232">
        <v>0</v>
      </c>
      <c r="N50" s="232">
        <v>0.59281780151031915</v>
      </c>
      <c r="O50" s="232">
        <v>0.52908195632835175</v>
      </c>
      <c r="P50" s="232">
        <v>0.55908225356853491</v>
      </c>
      <c r="Q50" s="232">
        <v>0.59001541591829132</v>
      </c>
      <c r="R50" s="232">
        <v>0.61549648695334902</v>
      </c>
      <c r="S50" s="232">
        <v>0.83244263578296629</v>
      </c>
      <c r="T50" s="232">
        <v>0.77446170160743766</v>
      </c>
      <c r="U50" s="232">
        <v>0.75420733576219123</v>
      </c>
      <c r="V50" s="232">
        <v>0.69810518423633905</v>
      </c>
      <c r="W50" s="232">
        <v>0.68839569071671036</v>
      </c>
      <c r="DA50" s="71" t="s">
        <v>2191</v>
      </c>
    </row>
    <row r="51" spans="1:105" ht="12" customHeight="1" x14ac:dyDescent="0.25">
      <c r="A51" s="59" t="s">
        <v>162</v>
      </c>
      <c r="B51" s="232">
        <v>0</v>
      </c>
      <c r="C51" s="232">
        <v>0</v>
      </c>
      <c r="D51" s="232">
        <v>0</v>
      </c>
      <c r="E51" s="232">
        <v>0</v>
      </c>
      <c r="F51" s="232">
        <v>0</v>
      </c>
      <c r="G51" s="232">
        <v>0</v>
      </c>
      <c r="H51" s="232">
        <v>0</v>
      </c>
      <c r="I51" s="232">
        <v>0</v>
      </c>
      <c r="J51" s="232">
        <v>0</v>
      </c>
      <c r="K51" s="232">
        <v>1.482553822394979E-2</v>
      </c>
      <c r="L51" s="232">
        <v>3.8841270951078498E-2</v>
      </c>
      <c r="M51" s="232">
        <v>9.5932403452607729E-2</v>
      </c>
      <c r="N51" s="232">
        <v>8.181726358604996E-2</v>
      </c>
      <c r="O51" s="232">
        <v>8.3695725258904147E-2</v>
      </c>
      <c r="P51" s="232">
        <v>8.5153959366728912E-2</v>
      </c>
      <c r="Q51" s="232">
        <v>7.8301568967647617E-2</v>
      </c>
      <c r="R51" s="232">
        <v>8.2573210439808628E-2</v>
      </c>
      <c r="S51" s="232">
        <v>7.234835728971574E-2</v>
      </c>
      <c r="T51" s="232">
        <v>7.2613122929093457E-2</v>
      </c>
      <c r="U51" s="232">
        <v>7.1191257527195698E-2</v>
      </c>
      <c r="V51" s="232">
        <v>7.3777120873179794E-2</v>
      </c>
      <c r="W51" s="232">
        <v>7.4723733181952509E-2</v>
      </c>
      <c r="DA51" s="71" t="s">
        <v>2192</v>
      </c>
    </row>
    <row r="52" spans="1:105" ht="12" customHeight="1" x14ac:dyDescent="0.25">
      <c r="A52" s="165" t="s">
        <v>2193</v>
      </c>
      <c r="B52" s="348">
        <v>0.25137900626495979</v>
      </c>
      <c r="C52" s="348">
        <v>0.25421763374756928</v>
      </c>
      <c r="D52" s="348">
        <v>0.24459641842996521</v>
      </c>
      <c r="E52" s="348">
        <v>0.25148273774906732</v>
      </c>
      <c r="F52" s="348">
        <v>0.22684844173809979</v>
      </c>
      <c r="G52" s="348">
        <v>0.20861831162080341</v>
      </c>
      <c r="H52" s="348">
        <v>0.43012280185803059</v>
      </c>
      <c r="I52" s="348">
        <v>0.41609750085684633</v>
      </c>
      <c r="J52" s="348">
        <v>0.40924987812486008</v>
      </c>
      <c r="K52" s="348">
        <v>0.41333476486379161</v>
      </c>
      <c r="L52" s="348">
        <v>0.41560552706367221</v>
      </c>
      <c r="M52" s="348">
        <v>0.54163512011629078</v>
      </c>
      <c r="N52" s="348">
        <v>1.064126768496773</v>
      </c>
      <c r="O52" s="348">
        <v>0.89310733739667536</v>
      </c>
      <c r="P52" s="348">
        <v>0.94616295442002352</v>
      </c>
      <c r="Q52" s="348">
        <v>1.1125145221581101</v>
      </c>
      <c r="R52" s="348">
        <v>1.0423712807909089</v>
      </c>
      <c r="S52" s="348">
        <v>1.4150969967938749</v>
      </c>
      <c r="T52" s="348">
        <v>1.352325730892042</v>
      </c>
      <c r="U52" s="348">
        <v>1.4158217119852969</v>
      </c>
      <c r="V52" s="348">
        <v>1.300024466693011</v>
      </c>
      <c r="W52" s="348">
        <v>1.310133939396352</v>
      </c>
      <c r="DA52" s="167" t="s">
        <v>2194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0.20455207861400659</v>
      </c>
      <c r="I55" s="231">
        <v>0.20527823953635041</v>
      </c>
      <c r="J55" s="231">
        <v>0.2057784083861299</v>
      </c>
      <c r="K55" s="231">
        <v>0.2055979293915339</v>
      </c>
      <c r="L55" s="231">
        <v>0.20568062781209001</v>
      </c>
      <c r="M55" s="231">
        <v>0.27082684151424241</v>
      </c>
      <c r="N55" s="231">
        <v>0.32258139460899871</v>
      </c>
      <c r="O55" s="231">
        <v>0.2602175010905054</v>
      </c>
      <c r="P55" s="231">
        <v>0.25581421982315983</v>
      </c>
      <c r="Q55" s="231">
        <v>0.31742587360694691</v>
      </c>
      <c r="R55" s="231">
        <v>0.25533753033621859</v>
      </c>
      <c r="S55" s="231">
        <v>0.34349802249249811</v>
      </c>
      <c r="T55" s="231">
        <v>0.36005651659586241</v>
      </c>
      <c r="U55" s="231">
        <v>0.39529170877824982</v>
      </c>
      <c r="V55" s="231">
        <v>0.35820787328025422</v>
      </c>
      <c r="W55" s="231">
        <v>0.33416040033542821</v>
      </c>
      <c r="DA55" s="73" t="s">
        <v>2197</v>
      </c>
    </row>
    <row r="56" spans="1:105" ht="12" customHeight="1" x14ac:dyDescent="0.25">
      <c r="A56" s="64" t="s">
        <v>160</v>
      </c>
      <c r="B56" s="231">
        <v>0.25137900626495979</v>
      </c>
      <c r="C56" s="231">
        <v>0.25421763374756928</v>
      </c>
      <c r="D56" s="231">
        <v>0.24459641842996521</v>
      </c>
      <c r="E56" s="231">
        <v>0.25148273774906732</v>
      </c>
      <c r="F56" s="231">
        <v>0.22684844173809979</v>
      </c>
      <c r="G56" s="231">
        <v>0.20861831162080341</v>
      </c>
      <c r="H56" s="231">
        <v>0.225570723244024</v>
      </c>
      <c r="I56" s="231">
        <v>0.21081926132049589</v>
      </c>
      <c r="J56" s="231">
        <v>0.2034714697387302</v>
      </c>
      <c r="K56" s="231">
        <v>0.19521749208314451</v>
      </c>
      <c r="L56" s="231">
        <v>0.17712560378178269</v>
      </c>
      <c r="M56" s="231">
        <v>0.18979869346429079</v>
      </c>
      <c r="N56" s="231">
        <v>0.1718535411397287</v>
      </c>
      <c r="O56" s="231">
        <v>0.115433127410265</v>
      </c>
      <c r="P56" s="231">
        <v>0.11332914391283611</v>
      </c>
      <c r="Q56" s="231">
        <v>0.2247467010795301</v>
      </c>
      <c r="R56" s="231">
        <v>0.16998393345223919</v>
      </c>
      <c r="S56" s="231">
        <v>0.2657896836105676</v>
      </c>
      <c r="T56" s="231">
        <v>0.22075945183319151</v>
      </c>
      <c r="U56" s="231">
        <v>0.2329625190892845</v>
      </c>
      <c r="V56" s="231">
        <v>0.2300386677630705</v>
      </c>
      <c r="W56" s="231">
        <v>0.28958109069508231</v>
      </c>
      <c r="DA56" s="73" t="s">
        <v>2198</v>
      </c>
    </row>
    <row r="57" spans="1:105" ht="12" customHeight="1" x14ac:dyDescent="0.25">
      <c r="A57" s="64" t="s">
        <v>70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0.50060169905315843</v>
      </c>
      <c r="O57" s="231">
        <v>0.4467803186772748</v>
      </c>
      <c r="P57" s="231">
        <v>0.44005244256702208</v>
      </c>
      <c r="Q57" s="231">
        <v>0.49369788162982597</v>
      </c>
      <c r="R57" s="231">
        <v>0.4936026791821892</v>
      </c>
      <c r="S57" s="231">
        <v>0.66609538419961611</v>
      </c>
      <c r="T57" s="231">
        <v>0.60625689934293314</v>
      </c>
      <c r="U57" s="231">
        <v>0.56970524567184322</v>
      </c>
      <c r="V57" s="231">
        <v>0.54387003507763854</v>
      </c>
      <c r="W57" s="231">
        <v>0.55047633006118646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2.088779824325121E-3</v>
      </c>
      <c r="T58" s="231">
        <v>1.6023516460772361E-3</v>
      </c>
      <c r="U58" s="231">
        <v>6.4780787976706222E-3</v>
      </c>
      <c r="V58" s="231">
        <v>8.3551192974432227E-4</v>
      </c>
      <c r="W58" s="231">
        <v>4.1775596486513192E-4</v>
      </c>
      <c r="DA58" s="73" t="s">
        <v>2200</v>
      </c>
    </row>
    <row r="59" spans="1:105" ht="12" customHeight="1" x14ac:dyDescent="0.25">
      <c r="A59" s="64" t="s">
        <v>162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1.2519343389113161E-2</v>
      </c>
      <c r="L59" s="231">
        <v>3.2799295469799622E-2</v>
      </c>
      <c r="M59" s="231">
        <v>8.1009585137757634E-2</v>
      </c>
      <c r="N59" s="231">
        <v>6.9090133694886646E-2</v>
      </c>
      <c r="O59" s="231">
        <v>7.0676390218630175E-2</v>
      </c>
      <c r="P59" s="231">
        <v>6.7024498764542667E-2</v>
      </c>
      <c r="Q59" s="231">
        <v>6.5519167270322365E-2</v>
      </c>
      <c r="R59" s="231">
        <v>6.6220293317211895E-2</v>
      </c>
      <c r="S59" s="231">
        <v>5.7890964222150412E-2</v>
      </c>
      <c r="T59" s="231">
        <v>5.6842328894029147E-2</v>
      </c>
      <c r="U59" s="231">
        <v>5.3775707204214748E-2</v>
      </c>
      <c r="V59" s="231">
        <v>5.7477248734539348E-2</v>
      </c>
      <c r="W59" s="231">
        <v>5.9752910956846608E-2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6.9942649352462749E-2</v>
      </c>
      <c r="Q61" s="231">
        <v>1.112489857148471E-2</v>
      </c>
      <c r="R61" s="231">
        <v>5.7226844503050288E-2</v>
      </c>
      <c r="S61" s="231">
        <v>7.973416244471751E-2</v>
      </c>
      <c r="T61" s="231">
        <v>0.1068081825799483</v>
      </c>
      <c r="U61" s="231">
        <v>0.15760845244403421</v>
      </c>
      <c r="V61" s="231">
        <v>0.10959512990776379</v>
      </c>
      <c r="W61" s="231">
        <v>7.5745451382943654E-2</v>
      </c>
      <c r="DA61" s="73" t="s">
        <v>2203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2204</v>
      </c>
    </row>
    <row r="63" spans="1:105" ht="12" customHeight="1" x14ac:dyDescent="0.25">
      <c r="A63" s="166" t="s">
        <v>2205</v>
      </c>
      <c r="B63" s="349">
        <v>0.13753998278032231</v>
      </c>
      <c r="C63" s="349">
        <v>0.1427610154585687</v>
      </c>
      <c r="D63" s="349">
        <v>0.15793217656342259</v>
      </c>
      <c r="E63" s="349">
        <v>0.1704689867160869</v>
      </c>
      <c r="F63" s="349">
        <v>0.17288756462336749</v>
      </c>
      <c r="G63" s="349">
        <v>0.17650848079585871</v>
      </c>
      <c r="H63" s="349">
        <v>0.18694823422270909</v>
      </c>
      <c r="I63" s="349">
        <v>0.1988626954473747</v>
      </c>
      <c r="J63" s="349">
        <v>0.21099713606718659</v>
      </c>
      <c r="K63" s="349">
        <v>0.2092758986380317</v>
      </c>
      <c r="L63" s="349">
        <v>0.21348417630474989</v>
      </c>
      <c r="M63" s="349">
        <v>0.2045989644888738</v>
      </c>
      <c r="N63" s="349">
        <v>0.2180270696145796</v>
      </c>
      <c r="O63" s="349">
        <v>0.19862169748212449</v>
      </c>
      <c r="P63" s="349">
        <v>0.19000111972558509</v>
      </c>
      <c r="Q63" s="349">
        <v>0.1972833210454856</v>
      </c>
      <c r="R63" s="349">
        <v>0.20242342707762789</v>
      </c>
      <c r="S63" s="349">
        <v>0.21920914275956579</v>
      </c>
      <c r="T63" s="349">
        <v>0.2229191055680384</v>
      </c>
      <c r="U63" s="349">
        <v>0.22522134734175589</v>
      </c>
      <c r="V63" s="349">
        <v>0.21944875527107141</v>
      </c>
      <c r="W63" s="349">
        <v>0.2327210671355521</v>
      </c>
      <c r="DA63" s="168" t="s">
        <v>2206</v>
      </c>
    </row>
    <row r="64" spans="1:105" ht="12" customHeight="1" x14ac:dyDescent="0.25">
      <c r="A64" s="60" t="s">
        <v>2207</v>
      </c>
      <c r="B64" s="264">
        <v>0.27507996556064462</v>
      </c>
      <c r="C64" s="264">
        <v>0.28552203091713751</v>
      </c>
      <c r="D64" s="264">
        <v>0.31586435312684519</v>
      </c>
      <c r="E64" s="264">
        <v>0.34093797343217369</v>
      </c>
      <c r="F64" s="264">
        <v>0.34577512924673492</v>
      </c>
      <c r="G64" s="264">
        <v>0.35301696159171753</v>
      </c>
      <c r="H64" s="264">
        <v>0.37389646844541818</v>
      </c>
      <c r="I64" s="264">
        <v>0.39772539089474951</v>
      </c>
      <c r="J64" s="264">
        <v>0.42199427213437318</v>
      </c>
      <c r="K64" s="264">
        <v>0.41855179727606351</v>
      </c>
      <c r="L64" s="264">
        <v>0.42696835260949989</v>
      </c>
      <c r="M64" s="264">
        <v>0.40919792897774759</v>
      </c>
      <c r="N64" s="264">
        <v>0.43605413922915909</v>
      </c>
      <c r="O64" s="264">
        <v>0.39724339496424899</v>
      </c>
      <c r="P64" s="264">
        <v>0.38000223945117018</v>
      </c>
      <c r="Q64" s="264">
        <v>0.39456664209097131</v>
      </c>
      <c r="R64" s="264">
        <v>0.40484685415525579</v>
      </c>
      <c r="S64" s="264">
        <v>0.43841828551913159</v>
      </c>
      <c r="T64" s="264">
        <v>0.4458382111360768</v>
      </c>
      <c r="U64" s="264">
        <v>0.45044269468351189</v>
      </c>
      <c r="V64" s="264">
        <v>0.43889751054214288</v>
      </c>
      <c r="W64" s="264">
        <v>0.46544213427110431</v>
      </c>
      <c r="DA64" s="72" t="s">
        <v>2208</v>
      </c>
    </row>
    <row r="65" spans="1:105" ht="12" customHeight="1" x14ac:dyDescent="0.25">
      <c r="A65" s="101" t="s">
        <v>2209</v>
      </c>
      <c r="B65" s="280">
        <v>5.5015993112128903E-2</v>
      </c>
      <c r="C65" s="280">
        <v>5.7104406183427499E-2</v>
      </c>
      <c r="D65" s="280">
        <v>6.3172870625369026E-2</v>
      </c>
      <c r="E65" s="280">
        <v>6.8187594686434774E-2</v>
      </c>
      <c r="F65" s="280">
        <v>6.9155025849346963E-2</v>
      </c>
      <c r="G65" s="280">
        <v>7.0603392318343505E-2</v>
      </c>
      <c r="H65" s="280">
        <v>7.4779293689083634E-2</v>
      </c>
      <c r="I65" s="280">
        <v>7.9545078178949916E-2</v>
      </c>
      <c r="J65" s="280">
        <v>8.4398854426874684E-2</v>
      </c>
      <c r="K65" s="280">
        <v>8.3710359455212685E-2</v>
      </c>
      <c r="L65" s="280">
        <v>8.5393670521899959E-2</v>
      </c>
      <c r="M65" s="280">
        <v>8.1839585795549549E-2</v>
      </c>
      <c r="N65" s="280">
        <v>8.7210827845831812E-2</v>
      </c>
      <c r="O65" s="280">
        <v>7.9448678992849811E-2</v>
      </c>
      <c r="P65" s="280">
        <v>7.6000447890234024E-2</v>
      </c>
      <c r="Q65" s="280">
        <v>7.8913328418194276E-2</v>
      </c>
      <c r="R65" s="280">
        <v>8.0969370831051185E-2</v>
      </c>
      <c r="S65" s="280">
        <v>8.7683657103826321E-2</v>
      </c>
      <c r="T65" s="280">
        <v>8.9167642227215377E-2</v>
      </c>
      <c r="U65" s="280">
        <v>9.0088538936702406E-2</v>
      </c>
      <c r="V65" s="280">
        <v>8.7779502108428581E-2</v>
      </c>
      <c r="W65" s="280">
        <v>9.3088426854220835E-2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1.8402934298936056</v>
      </c>
      <c r="C66" s="263">
        <f t="shared" si="3"/>
        <v>1.9088884126360743</v>
      </c>
      <c r="D66" s="263">
        <f t="shared" si="3"/>
        <v>2.1048441683838766</v>
      </c>
      <c r="E66" s="263">
        <f t="shared" si="3"/>
        <v>2.2695685322268813</v>
      </c>
      <c r="F66" s="263">
        <f t="shared" si="3"/>
        <v>2.2964563494476127</v>
      </c>
      <c r="G66" s="263">
        <f t="shared" si="3"/>
        <v>2.3402239200472637</v>
      </c>
      <c r="H66" s="263">
        <f t="shared" si="3"/>
        <v>2.5180381853730678</v>
      </c>
      <c r="I66" s="263">
        <f t="shared" si="3"/>
        <v>2.670710708637051</v>
      </c>
      <c r="J66" s="263">
        <f t="shared" si="3"/>
        <v>2.8276028650243368</v>
      </c>
      <c r="K66" s="263">
        <f t="shared" si="3"/>
        <v>2.9571703194159396</v>
      </c>
      <c r="L66" s="263">
        <f t="shared" si="3"/>
        <v>3.035513942241828</v>
      </c>
      <c r="M66" s="263">
        <f t="shared" si="3"/>
        <v>3.0097916750675968</v>
      </c>
      <c r="N66" s="263">
        <f t="shared" si="3"/>
        <v>3.4799112438894904</v>
      </c>
      <c r="O66" s="263">
        <f t="shared" si="3"/>
        <v>3.1324548281554749</v>
      </c>
      <c r="P66" s="263">
        <f t="shared" si="3"/>
        <v>3.0459740057223677</v>
      </c>
      <c r="Q66" s="263">
        <f t="shared" si="3"/>
        <v>3.2333412394126233</v>
      </c>
      <c r="R66" s="263">
        <f t="shared" si="3"/>
        <v>3.2611437077667063</v>
      </c>
      <c r="S66" s="263">
        <f t="shared" si="3"/>
        <v>3.6702289207575394</v>
      </c>
      <c r="T66" s="263">
        <f t="shared" si="3"/>
        <v>3.6836044240074903</v>
      </c>
      <c r="U66" s="263">
        <f t="shared" si="3"/>
        <v>3.7409199826934554</v>
      </c>
      <c r="V66" s="263">
        <f t="shared" si="3"/>
        <v>3.6118867940349997</v>
      </c>
      <c r="W66" s="263">
        <f t="shared" si="3"/>
        <v>3.7940422569657564</v>
      </c>
      <c r="DA66" s="70"/>
    </row>
    <row r="67" spans="1:105" ht="12" customHeight="1" x14ac:dyDescent="0.25">
      <c r="A67" s="165" t="s">
        <v>2212</v>
      </c>
      <c r="B67" s="348">
        <v>0</v>
      </c>
      <c r="C67" s="348">
        <v>0</v>
      </c>
      <c r="D67" s="348">
        <v>0</v>
      </c>
      <c r="E67" s="348">
        <v>0</v>
      </c>
      <c r="F67" s="348">
        <v>0</v>
      </c>
      <c r="G67" s="348">
        <v>0</v>
      </c>
      <c r="H67" s="348">
        <v>0</v>
      </c>
      <c r="I67" s="348">
        <v>0</v>
      </c>
      <c r="J67" s="348">
        <v>0</v>
      </c>
      <c r="K67" s="348">
        <v>0.15123569080257609</v>
      </c>
      <c r="L67" s="348">
        <v>0.17429335831834111</v>
      </c>
      <c r="M67" s="348">
        <v>0.2406571954681806</v>
      </c>
      <c r="N67" s="348">
        <v>0.43731133336754469</v>
      </c>
      <c r="O67" s="348">
        <v>0.37503344987831949</v>
      </c>
      <c r="P67" s="348">
        <v>0.39093480838279199</v>
      </c>
      <c r="Q67" s="348">
        <v>0.45203787741505119</v>
      </c>
      <c r="R67" s="348">
        <v>0.42604758298295881</v>
      </c>
      <c r="S67" s="348">
        <v>0.54610901805094747</v>
      </c>
      <c r="T67" s="348">
        <v>0.52294617753823269</v>
      </c>
      <c r="U67" s="348">
        <v>0.53828973533191493</v>
      </c>
      <c r="V67" s="348">
        <v>0.50631906511431979</v>
      </c>
      <c r="W67" s="348">
        <v>0.51355518734390282</v>
      </c>
      <c r="DA67" s="167" t="s">
        <v>2213</v>
      </c>
    </row>
    <row r="68" spans="1:105" ht="12" customHeight="1" x14ac:dyDescent="0.25">
      <c r="A68" s="165" t="s">
        <v>2214</v>
      </c>
      <c r="B68" s="348">
        <v>4.7351170155172477E-2</v>
      </c>
      <c r="C68" s="348">
        <v>4.7885870068794217E-2</v>
      </c>
      <c r="D68" s="348">
        <v>4.6073563582375722E-2</v>
      </c>
      <c r="E68" s="348">
        <v>4.7370709603702432E-2</v>
      </c>
      <c r="F68" s="348">
        <v>4.2730454399420477E-2</v>
      </c>
      <c r="G68" s="348">
        <v>3.9296524072616697E-2</v>
      </c>
      <c r="H68" s="348">
        <v>8.1020361568825694E-2</v>
      </c>
      <c r="I68" s="348">
        <v>7.8378476615693998E-2</v>
      </c>
      <c r="J68" s="348">
        <v>7.708861970218972E-2</v>
      </c>
      <c r="K68" s="348">
        <v>7.7858072051905342E-2</v>
      </c>
      <c r="L68" s="348">
        <v>7.8285805651882867E-2</v>
      </c>
      <c r="M68" s="348">
        <v>0.1020254519886642</v>
      </c>
      <c r="N68" s="348">
        <v>0.20044493146199591</v>
      </c>
      <c r="O68" s="348">
        <v>0.16823074499438759</v>
      </c>
      <c r="P68" s="348">
        <v>0.1782246008325806</v>
      </c>
      <c r="Q68" s="348">
        <v>0.20955952217936699</v>
      </c>
      <c r="R68" s="348">
        <v>0.1963469448581214</v>
      </c>
      <c r="S68" s="348">
        <v>0.26655566698610389</v>
      </c>
      <c r="T68" s="348">
        <v>0.25473171662232358</v>
      </c>
      <c r="U68" s="348">
        <v>0.26669217843490362</v>
      </c>
      <c r="V68" s="348">
        <v>0.2448799549449438</v>
      </c>
      <c r="W68" s="348">
        <v>0.24678423235166749</v>
      </c>
      <c r="DA68" s="167" t="s">
        <v>2215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3.8530585445297631E-2</v>
      </c>
      <c r="I71" s="231">
        <v>3.8667369220143549E-2</v>
      </c>
      <c r="J71" s="231">
        <v>3.876158385112697E-2</v>
      </c>
      <c r="K71" s="231">
        <v>3.8727587807823552E-2</v>
      </c>
      <c r="L71" s="231">
        <v>3.8743165349645753E-2</v>
      </c>
      <c r="M71" s="231">
        <v>5.1014474301851742E-2</v>
      </c>
      <c r="N71" s="231">
        <v>6.0763254386182568E-2</v>
      </c>
      <c r="O71" s="231">
        <v>4.9016038986577179E-2</v>
      </c>
      <c r="P71" s="231">
        <v>4.8186612044251717E-2</v>
      </c>
      <c r="Q71" s="231">
        <v>5.9792131316543998E-2</v>
      </c>
      <c r="R71" s="231">
        <v>4.8096820118733702E-2</v>
      </c>
      <c r="S71" s="231">
        <v>6.4703228613545341E-2</v>
      </c>
      <c r="T71" s="231">
        <v>6.782228013440067E-2</v>
      </c>
      <c r="U71" s="231">
        <v>7.4459380046872525E-2</v>
      </c>
      <c r="V71" s="231">
        <v>6.7474059232845635E-2</v>
      </c>
      <c r="W71" s="231">
        <v>6.2944341337421369E-2</v>
      </c>
      <c r="DA71" s="73" t="s">
        <v>2218</v>
      </c>
    </row>
    <row r="72" spans="1:105" ht="12" customHeight="1" x14ac:dyDescent="0.25">
      <c r="A72" s="64" t="s">
        <v>160</v>
      </c>
      <c r="B72" s="231">
        <v>4.7351170155172477E-2</v>
      </c>
      <c r="C72" s="231">
        <v>4.7885870068794217E-2</v>
      </c>
      <c r="D72" s="231">
        <v>4.6073563582375722E-2</v>
      </c>
      <c r="E72" s="231">
        <v>4.7370709603702432E-2</v>
      </c>
      <c r="F72" s="231">
        <v>4.2730454399420477E-2</v>
      </c>
      <c r="G72" s="231">
        <v>3.9296524072616697E-2</v>
      </c>
      <c r="H72" s="231">
        <v>4.2489776123528063E-2</v>
      </c>
      <c r="I72" s="231">
        <v>3.9711107395550449E-2</v>
      </c>
      <c r="J72" s="231">
        <v>3.832703585106275E-2</v>
      </c>
      <c r="K72" s="231">
        <v>3.6772269976880413E-2</v>
      </c>
      <c r="L72" s="231">
        <v>3.3364379659726377E-2</v>
      </c>
      <c r="M72" s="231">
        <v>3.5751554447567238E-2</v>
      </c>
      <c r="N72" s="231">
        <v>3.2371304148203738E-2</v>
      </c>
      <c r="O72" s="231">
        <v>2.174363618808315E-2</v>
      </c>
      <c r="P72" s="231">
        <v>2.1347317966960811E-2</v>
      </c>
      <c r="Q72" s="231">
        <v>4.2334558652099868E-2</v>
      </c>
      <c r="R72" s="231">
        <v>3.201913427909215E-2</v>
      </c>
      <c r="S72" s="231">
        <v>5.0065646774289749E-2</v>
      </c>
      <c r="T72" s="231">
        <v>4.1583497852235508E-2</v>
      </c>
      <c r="U72" s="231">
        <v>4.3882136559754412E-2</v>
      </c>
      <c r="V72" s="231">
        <v>4.3331383401353993E-2</v>
      </c>
      <c r="W72" s="231">
        <v>5.4547130657245417E-2</v>
      </c>
      <c r="DA72" s="73" t="s">
        <v>2219</v>
      </c>
    </row>
    <row r="73" spans="1:105" ht="12" customHeight="1" x14ac:dyDescent="0.25">
      <c r="A73" s="64" t="s">
        <v>70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9.4296164918600461E-2</v>
      </c>
      <c r="O73" s="231">
        <v>8.4158065568018497E-2</v>
      </c>
      <c r="P73" s="231">
        <v>8.2890764804868441E-2</v>
      </c>
      <c r="Q73" s="231">
        <v>9.2995722855479676E-2</v>
      </c>
      <c r="R73" s="231">
        <v>9.2977789984456702E-2</v>
      </c>
      <c r="S73" s="231">
        <v>0.12546949065255919</v>
      </c>
      <c r="T73" s="231">
        <v>0.1141979754994998</v>
      </c>
      <c r="U73" s="231">
        <v>0.1073128994617322</v>
      </c>
      <c r="V73" s="231">
        <v>0.10244643320022</v>
      </c>
      <c r="W73" s="231">
        <v>0.1036908322552927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3.934543713410199E-4</v>
      </c>
      <c r="T74" s="231">
        <v>3.0182801089543502E-4</v>
      </c>
      <c r="U74" s="231">
        <v>1.2202475297551311E-3</v>
      </c>
      <c r="V74" s="231">
        <v>1.573817485390967E-4</v>
      </c>
      <c r="W74" s="231">
        <v>7.8690874268224297E-5</v>
      </c>
      <c r="DA74" s="73" t="s">
        <v>2221</v>
      </c>
    </row>
    <row r="75" spans="1:105" ht="12" customHeight="1" x14ac:dyDescent="0.25">
      <c r="A75" s="64" t="s">
        <v>162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2.3582142672013699E-3</v>
      </c>
      <c r="L75" s="231">
        <v>6.1782606425107318E-3</v>
      </c>
      <c r="M75" s="231">
        <v>1.5259423239245199E-2</v>
      </c>
      <c r="N75" s="231">
        <v>1.3014208009009119E-2</v>
      </c>
      <c r="O75" s="231">
        <v>1.331300425170872E-2</v>
      </c>
      <c r="P75" s="231">
        <v>1.262511334068948E-2</v>
      </c>
      <c r="Q75" s="231">
        <v>1.234156059385574E-2</v>
      </c>
      <c r="R75" s="231">
        <v>1.2473628658089779E-2</v>
      </c>
      <c r="S75" s="231">
        <v>1.090466916095908E-2</v>
      </c>
      <c r="T75" s="231">
        <v>1.070714228474787E-2</v>
      </c>
      <c r="U75" s="231">
        <v>1.0129496093868699E-2</v>
      </c>
      <c r="V75" s="231">
        <v>1.082673937381904E-2</v>
      </c>
      <c r="W75" s="231">
        <v>1.1255395969710719E-2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1.3174792675810161E-2</v>
      </c>
      <c r="Q77" s="231">
        <v>2.095548761387702E-3</v>
      </c>
      <c r="R77" s="231">
        <v>1.0779571817749091E-2</v>
      </c>
      <c r="S77" s="231">
        <v>1.501917741340939E-2</v>
      </c>
      <c r="T77" s="231">
        <v>2.0118992840544279E-2</v>
      </c>
      <c r="U77" s="231">
        <v>2.9688018742920552E-2</v>
      </c>
      <c r="V77" s="231">
        <v>2.0643957988166029E-2</v>
      </c>
      <c r="W77" s="231">
        <v>1.4267841257728999E-2</v>
      </c>
      <c r="DA77" s="73" t="s">
        <v>2224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2225</v>
      </c>
    </row>
    <row r="79" spans="1:105" ht="12" customHeight="1" x14ac:dyDescent="0.25">
      <c r="A79" s="165" t="s">
        <v>2226</v>
      </c>
      <c r="B79" s="348">
        <v>1.792942259738433</v>
      </c>
      <c r="C79" s="348">
        <v>1.86100254256728</v>
      </c>
      <c r="D79" s="348">
        <v>2.0587706048015009</v>
      </c>
      <c r="E79" s="348">
        <v>2.2221978226231789</v>
      </c>
      <c r="F79" s="348">
        <v>2.2537258950481922</v>
      </c>
      <c r="G79" s="348">
        <v>2.300927395974647</v>
      </c>
      <c r="H79" s="348">
        <v>2.4370178238042421</v>
      </c>
      <c r="I79" s="348">
        <v>2.5923322320213571</v>
      </c>
      <c r="J79" s="348">
        <v>2.7505142453221469</v>
      </c>
      <c r="K79" s="348">
        <v>2.728076556561458</v>
      </c>
      <c r="L79" s="348">
        <v>2.7829347782716041</v>
      </c>
      <c r="M79" s="348">
        <v>2.6671090276107519</v>
      </c>
      <c r="N79" s="348">
        <v>2.8421549790599498</v>
      </c>
      <c r="O79" s="348">
        <v>2.5891906332827679</v>
      </c>
      <c r="P79" s="348">
        <v>2.476814596506995</v>
      </c>
      <c r="Q79" s="348">
        <v>2.5717438398182049</v>
      </c>
      <c r="R79" s="348">
        <v>2.6387491799256262</v>
      </c>
      <c r="S79" s="348">
        <v>2.857564235720488</v>
      </c>
      <c r="T79" s="348">
        <v>2.9059265298469339</v>
      </c>
      <c r="U79" s="348">
        <v>2.935938068926637</v>
      </c>
      <c r="V79" s="348">
        <v>2.8606877739757359</v>
      </c>
      <c r="W79" s="348">
        <v>3.033702837270186</v>
      </c>
      <c r="DA79" s="167" t="s">
        <v>2227</v>
      </c>
    </row>
    <row r="80" spans="1:105" ht="12" customHeight="1" x14ac:dyDescent="0.25">
      <c r="A80" s="132" t="s">
        <v>2228</v>
      </c>
      <c r="B80" s="318">
        <v>2.4574775449612538</v>
      </c>
      <c r="C80" s="318">
        <v>2.5507636593618379</v>
      </c>
      <c r="D80" s="318">
        <v>2.821832384197406</v>
      </c>
      <c r="E80" s="318">
        <v>3.0458321900198508</v>
      </c>
      <c r="F80" s="318">
        <v>3.089045812544251</v>
      </c>
      <c r="G80" s="318">
        <v>3.153742055819901</v>
      </c>
      <c r="H80" s="318">
        <v>3.340272976522384</v>
      </c>
      <c r="I80" s="318">
        <v>3.5531530447618298</v>
      </c>
      <c r="J80" s="318">
        <v>3.769963565899396</v>
      </c>
      <c r="K80" s="318">
        <v>3.7392095826125789</v>
      </c>
      <c r="L80" s="318">
        <v>3.8144004301019221</v>
      </c>
      <c r="M80" s="318">
        <v>3.655645077088574</v>
      </c>
      <c r="N80" s="318">
        <v>3.895569978566181</v>
      </c>
      <c r="O80" s="318">
        <v>3.5488470453279808</v>
      </c>
      <c r="P80" s="318">
        <v>3.394820006549558</v>
      </c>
      <c r="Q80" s="318">
        <v>3.524933780448499</v>
      </c>
      <c r="R80" s="318">
        <v>3.616773948648059</v>
      </c>
      <c r="S80" s="318">
        <v>3.916690514948284</v>
      </c>
      <c r="T80" s="318">
        <v>3.9829777872756669</v>
      </c>
      <c r="U80" s="318">
        <v>4.0241127892410162</v>
      </c>
      <c r="V80" s="318">
        <v>3.9209717599696501</v>
      </c>
      <c r="W80" s="318">
        <v>4.158113045851433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0.99999999999999978</v>
      </c>
      <c r="C84" s="234">
        <f t="shared" si="4"/>
        <v>0.99999999999999956</v>
      </c>
      <c r="D84" s="234">
        <f t="shared" si="4"/>
        <v>1</v>
      </c>
      <c r="E84" s="234">
        <f t="shared" si="4"/>
        <v>1</v>
      </c>
      <c r="F84" s="234">
        <f t="shared" si="4"/>
        <v>1</v>
      </c>
      <c r="G84" s="234">
        <f t="shared" si="4"/>
        <v>0.99999999999999989</v>
      </c>
      <c r="H84" s="234">
        <f t="shared" si="4"/>
        <v>1</v>
      </c>
      <c r="I84" s="234">
        <f t="shared" si="4"/>
        <v>1</v>
      </c>
      <c r="J84" s="234">
        <f t="shared" si="4"/>
        <v>0.99999999999999978</v>
      </c>
      <c r="K84" s="234">
        <f t="shared" si="4"/>
        <v>0.99999999999999989</v>
      </c>
      <c r="L84" s="234">
        <f t="shared" si="4"/>
        <v>1.0000000000000002</v>
      </c>
      <c r="M84" s="234">
        <f t="shared" si="4"/>
        <v>0.99999999999999989</v>
      </c>
      <c r="N84" s="234">
        <f t="shared" si="4"/>
        <v>1</v>
      </c>
      <c r="O84" s="234">
        <f t="shared" si="4"/>
        <v>0.99999999999999989</v>
      </c>
      <c r="P84" s="234">
        <f t="shared" si="4"/>
        <v>1</v>
      </c>
      <c r="Q84" s="234">
        <f t="shared" si="4"/>
        <v>0.99999999999999978</v>
      </c>
      <c r="R84" s="234">
        <f t="shared" si="4"/>
        <v>1.0000000000000002</v>
      </c>
      <c r="S84" s="234">
        <f t="shared" si="4"/>
        <v>0.99999999999999978</v>
      </c>
      <c r="T84" s="234">
        <f t="shared" si="4"/>
        <v>1</v>
      </c>
      <c r="U84" s="234">
        <f t="shared" si="4"/>
        <v>1</v>
      </c>
      <c r="V84" s="234">
        <f t="shared" si="4"/>
        <v>0.99999999999999978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2.8832145107714632E-2</v>
      </c>
      <c r="C85" s="301">
        <f t="shared" si="5"/>
        <v>2.9014970994021862E-2</v>
      </c>
      <c r="D85" s="301">
        <f t="shared" si="5"/>
        <v>2.9947061681149828E-2</v>
      </c>
      <c r="E85" s="301">
        <f t="shared" si="5"/>
        <v>3.0252847829277282E-2</v>
      </c>
      <c r="F85" s="301">
        <f t="shared" si="5"/>
        <v>3.09504610091367E-2</v>
      </c>
      <c r="G85" s="301">
        <f t="shared" si="5"/>
        <v>3.1526888617827577E-2</v>
      </c>
      <c r="H85" s="301">
        <f t="shared" si="5"/>
        <v>2.702342848416572E-2</v>
      </c>
      <c r="I85" s="301">
        <f t="shared" si="5"/>
        <v>2.7765218666280688E-2</v>
      </c>
      <c r="J85" s="301">
        <f t="shared" si="5"/>
        <v>2.8331785569729678E-2</v>
      </c>
      <c r="K85" s="301">
        <f t="shared" si="5"/>
        <v>2.8037076200553103E-2</v>
      </c>
      <c r="L85" s="301">
        <f t="shared" si="5"/>
        <v>2.8121857021864361E-2</v>
      </c>
      <c r="M85" s="301">
        <f t="shared" si="5"/>
        <v>2.5626939291161402E-2</v>
      </c>
      <c r="N85" s="301">
        <f t="shared" si="5"/>
        <v>1.9683704546014279E-2</v>
      </c>
      <c r="O85" s="301">
        <f t="shared" si="5"/>
        <v>2.0524701707248617E-2</v>
      </c>
      <c r="P85" s="301">
        <f t="shared" si="5"/>
        <v>1.9460370083400323E-2</v>
      </c>
      <c r="Q85" s="301">
        <f t="shared" si="5"/>
        <v>1.8173058909119837E-2</v>
      </c>
      <c r="R85" s="301">
        <f t="shared" si="5"/>
        <v>1.9120515381613339E-2</v>
      </c>
      <c r="S85" s="301">
        <f t="shared" si="5"/>
        <v>1.676107002966255E-2</v>
      </c>
      <c r="T85" s="301">
        <f t="shared" si="5"/>
        <v>1.7412993424872923E-2</v>
      </c>
      <c r="U85" s="301">
        <f t="shared" si="5"/>
        <v>1.7046026619386524E-2</v>
      </c>
      <c r="V85" s="301">
        <f t="shared" si="5"/>
        <v>1.7662083511079518E-2</v>
      </c>
      <c r="W85" s="301">
        <f t="shared" si="5"/>
        <v>1.819952303100885E-2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3.3637502625667087E-2</v>
      </c>
      <c r="C86" s="235">
        <f t="shared" si="6"/>
        <v>3.3850799493025524E-2</v>
      </c>
      <c r="D86" s="235">
        <f t="shared" si="6"/>
        <v>3.4938238628008142E-2</v>
      </c>
      <c r="E86" s="235">
        <f t="shared" si="6"/>
        <v>3.5294989134156844E-2</v>
      </c>
      <c r="F86" s="235">
        <f t="shared" si="6"/>
        <v>3.6108871177326154E-2</v>
      </c>
      <c r="G86" s="235">
        <f t="shared" si="6"/>
        <v>3.6781370054132172E-2</v>
      </c>
      <c r="H86" s="235">
        <f t="shared" si="6"/>
        <v>3.1527333231526684E-2</v>
      </c>
      <c r="I86" s="235">
        <f t="shared" si="6"/>
        <v>3.2392755110660795E-2</v>
      </c>
      <c r="J86" s="235">
        <f t="shared" si="6"/>
        <v>3.3053749831351294E-2</v>
      </c>
      <c r="K86" s="235">
        <f t="shared" si="6"/>
        <v>3.2709922233978617E-2</v>
      </c>
      <c r="L86" s="235">
        <f t="shared" si="6"/>
        <v>3.2808833192175091E-2</v>
      </c>
      <c r="M86" s="235">
        <f t="shared" si="6"/>
        <v>2.9898095839688322E-2</v>
      </c>
      <c r="N86" s="235">
        <f t="shared" si="6"/>
        <v>2.2964321970350001E-2</v>
      </c>
      <c r="O86" s="235">
        <f t="shared" si="6"/>
        <v>2.3945485325123386E-2</v>
      </c>
      <c r="P86" s="235">
        <f t="shared" si="6"/>
        <v>2.2703765097300377E-2</v>
      </c>
      <c r="Q86" s="235">
        <f t="shared" si="6"/>
        <v>2.1201902060639811E-2</v>
      </c>
      <c r="R86" s="235">
        <f t="shared" si="6"/>
        <v>2.2307267945215561E-2</v>
      </c>
      <c r="S86" s="235">
        <f t="shared" si="6"/>
        <v>1.9554581701272968E-2</v>
      </c>
      <c r="T86" s="235">
        <f t="shared" si="6"/>
        <v>2.0315158995685079E-2</v>
      </c>
      <c r="U86" s="235">
        <f t="shared" si="6"/>
        <v>1.9887031055950948E-2</v>
      </c>
      <c r="V86" s="235">
        <f t="shared" si="6"/>
        <v>2.0605764096259437E-2</v>
      </c>
      <c r="W86" s="235">
        <f t="shared" si="6"/>
        <v>2.1232776869510327E-2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7.6885720287239029E-2</v>
      </c>
      <c r="C87" s="235">
        <f t="shared" si="7"/>
        <v>7.7373255984058309E-2</v>
      </c>
      <c r="D87" s="235">
        <f t="shared" si="7"/>
        <v>7.985883114973287E-2</v>
      </c>
      <c r="E87" s="235">
        <f t="shared" si="7"/>
        <v>8.0674260878072751E-2</v>
      </c>
      <c r="F87" s="235">
        <f t="shared" si="7"/>
        <v>8.2534562691031169E-2</v>
      </c>
      <c r="G87" s="235">
        <f t="shared" si="7"/>
        <v>8.4071702980873506E-2</v>
      </c>
      <c r="H87" s="235">
        <f t="shared" si="7"/>
        <v>7.2062475957775263E-2</v>
      </c>
      <c r="I87" s="235">
        <f t="shared" si="7"/>
        <v>7.404058311008184E-2</v>
      </c>
      <c r="J87" s="235">
        <f t="shared" si="7"/>
        <v>7.555142818594579E-2</v>
      </c>
      <c r="K87" s="235">
        <f t="shared" si="7"/>
        <v>7.4765536534808261E-2</v>
      </c>
      <c r="L87" s="235">
        <f t="shared" si="7"/>
        <v>7.499161872497162E-2</v>
      </c>
      <c r="M87" s="235">
        <f t="shared" si="7"/>
        <v>6.8338504776430428E-2</v>
      </c>
      <c r="N87" s="235">
        <f t="shared" si="7"/>
        <v>5.2489878789371405E-2</v>
      </c>
      <c r="O87" s="235">
        <f t="shared" si="7"/>
        <v>5.4732537885996302E-2</v>
      </c>
      <c r="P87" s="235">
        <f t="shared" si="7"/>
        <v>5.1894320222400869E-2</v>
      </c>
      <c r="Q87" s="235">
        <f t="shared" si="7"/>
        <v>4.8461490424319562E-2</v>
      </c>
      <c r="R87" s="235">
        <f t="shared" si="7"/>
        <v>5.0988041017635571E-2</v>
      </c>
      <c r="S87" s="235">
        <f t="shared" si="7"/>
        <v>4.4696186745766787E-2</v>
      </c>
      <c r="T87" s="235">
        <f t="shared" si="7"/>
        <v>4.6434649132994457E-2</v>
      </c>
      <c r="U87" s="235">
        <f t="shared" si="7"/>
        <v>4.5456070985030725E-2</v>
      </c>
      <c r="V87" s="235">
        <f t="shared" si="7"/>
        <v>4.7098889362878725E-2</v>
      </c>
      <c r="W87" s="235">
        <f t="shared" si="7"/>
        <v>4.8532061416023599E-2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5.7664290215429272E-2</v>
      </c>
      <c r="C88" s="235">
        <f t="shared" si="8"/>
        <v>5.8029941988043732E-2</v>
      </c>
      <c r="D88" s="235">
        <f t="shared" si="8"/>
        <v>5.9894123362299649E-2</v>
      </c>
      <c r="E88" s="235">
        <f t="shared" si="8"/>
        <v>6.0505695658554563E-2</v>
      </c>
      <c r="F88" s="235">
        <f t="shared" si="8"/>
        <v>6.1900922018273415E-2</v>
      </c>
      <c r="G88" s="235">
        <f t="shared" si="8"/>
        <v>6.305377723565514E-2</v>
      </c>
      <c r="H88" s="235">
        <f t="shared" si="8"/>
        <v>5.4046856968331419E-2</v>
      </c>
      <c r="I88" s="235">
        <f t="shared" si="8"/>
        <v>5.5530437332561355E-2</v>
      </c>
      <c r="J88" s="235">
        <f t="shared" si="8"/>
        <v>5.6663571139459377E-2</v>
      </c>
      <c r="K88" s="235">
        <f t="shared" si="8"/>
        <v>5.607415240110622E-2</v>
      </c>
      <c r="L88" s="235">
        <f t="shared" si="8"/>
        <v>5.6243714043728736E-2</v>
      </c>
      <c r="M88" s="235">
        <f t="shared" si="8"/>
        <v>5.1253878582322811E-2</v>
      </c>
      <c r="N88" s="235">
        <f t="shared" si="8"/>
        <v>3.9367409092028557E-2</v>
      </c>
      <c r="O88" s="235">
        <f t="shared" si="8"/>
        <v>4.1049403414497247E-2</v>
      </c>
      <c r="P88" s="235">
        <f t="shared" si="8"/>
        <v>3.8920740166800659E-2</v>
      </c>
      <c r="Q88" s="235">
        <f t="shared" si="8"/>
        <v>3.6346117818239682E-2</v>
      </c>
      <c r="R88" s="235">
        <f t="shared" si="8"/>
        <v>3.8241030763226672E-2</v>
      </c>
      <c r="S88" s="235">
        <f t="shared" si="8"/>
        <v>3.3522140059325106E-2</v>
      </c>
      <c r="T88" s="235">
        <f t="shared" si="8"/>
        <v>3.4825986849745839E-2</v>
      </c>
      <c r="U88" s="235">
        <f t="shared" si="8"/>
        <v>3.4092053238773054E-2</v>
      </c>
      <c r="V88" s="235">
        <f t="shared" si="8"/>
        <v>3.5324167022159021E-2</v>
      </c>
      <c r="W88" s="235">
        <f t="shared" si="8"/>
        <v>3.6399046062017715E-2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3.3087755475057087E-2</v>
      </c>
      <c r="C89" s="302">
        <f t="shared" si="9"/>
        <v>3.3397957477911237E-2</v>
      </c>
      <c r="D89" s="302">
        <f t="shared" si="9"/>
        <v>3.5014649196907062E-2</v>
      </c>
      <c r="E89" s="302">
        <f t="shared" si="9"/>
        <v>3.5557287019667233E-2</v>
      </c>
      <c r="F89" s="302">
        <f t="shared" si="9"/>
        <v>3.6816593680561414E-2</v>
      </c>
      <c r="G89" s="302">
        <f t="shared" si="9"/>
        <v>3.7878500039579849E-2</v>
      </c>
      <c r="H89" s="302">
        <f t="shared" si="9"/>
        <v>3.2532523012948157E-2</v>
      </c>
      <c r="I89" s="302">
        <f t="shared" si="9"/>
        <v>3.3769129648042386E-2</v>
      </c>
      <c r="J89" s="302">
        <f t="shared" si="9"/>
        <v>3.4701223184860658E-2</v>
      </c>
      <c r="K89" s="302">
        <f t="shared" si="9"/>
        <v>3.4139243611452229E-2</v>
      </c>
      <c r="L89" s="302">
        <f t="shared" si="9"/>
        <v>3.4247874812228872E-2</v>
      </c>
      <c r="M89" s="302">
        <f t="shared" si="9"/>
        <v>3.0485511575976895E-2</v>
      </c>
      <c r="N89" s="302">
        <f t="shared" si="9"/>
        <v>2.4286996998379381E-2</v>
      </c>
      <c r="O89" s="302">
        <f t="shared" si="9"/>
        <v>2.5425213256295369E-2</v>
      </c>
      <c r="P89" s="302">
        <f t="shared" si="9"/>
        <v>2.4216812217415767E-2</v>
      </c>
      <c r="Q89" s="302">
        <f t="shared" si="9"/>
        <v>2.2422814020925781E-2</v>
      </c>
      <c r="R89" s="302">
        <f t="shared" si="9"/>
        <v>2.3615125179589903E-2</v>
      </c>
      <c r="S89" s="302">
        <f t="shared" si="9"/>
        <v>2.1136763422571026E-2</v>
      </c>
      <c r="T89" s="302">
        <f t="shared" si="9"/>
        <v>2.1844829031595989E-2</v>
      </c>
      <c r="U89" s="302">
        <f t="shared" si="9"/>
        <v>2.1472983123002085E-2</v>
      </c>
      <c r="V89" s="302">
        <f t="shared" si="9"/>
        <v>2.2040042264103804E-2</v>
      </c>
      <c r="W89" s="302">
        <f t="shared" si="9"/>
        <v>2.2422347891238491E-2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0.1015698380337884</v>
      </c>
      <c r="C90" s="303">
        <f t="shared" si="10"/>
        <v>0.10251507011325547</v>
      </c>
      <c r="D90" s="303">
        <f t="shared" si="10"/>
        <v>0.10743971252521319</v>
      </c>
      <c r="E90" s="303">
        <f t="shared" si="10"/>
        <v>0.10909208888534387</v>
      </c>
      <c r="F90" s="303">
        <f t="shared" si="10"/>
        <v>0.11292581792241517</v>
      </c>
      <c r="G90" s="303">
        <f t="shared" si="10"/>
        <v>0.11615765120816579</v>
      </c>
      <c r="H90" s="303">
        <f t="shared" si="10"/>
        <v>9.2793176618987394E-2</v>
      </c>
      <c r="I90" s="303">
        <f t="shared" si="10"/>
        <v>9.6378605875320794E-2</v>
      </c>
      <c r="J90" s="303">
        <f t="shared" si="10"/>
        <v>9.9201961106334904E-2</v>
      </c>
      <c r="K90" s="303">
        <f t="shared" si="10"/>
        <v>9.7669392531914687E-2</v>
      </c>
      <c r="L90" s="303">
        <f t="shared" si="10"/>
        <v>9.8084921467224778E-2</v>
      </c>
      <c r="M90" s="303">
        <f t="shared" si="10"/>
        <v>8.6313696895883391E-2</v>
      </c>
      <c r="N90" s="303">
        <f t="shared" si="10"/>
        <v>6.6414538214058211E-2</v>
      </c>
      <c r="O90" s="303">
        <f t="shared" si="10"/>
        <v>6.8386587409718869E-2</v>
      </c>
      <c r="P90" s="303">
        <f t="shared" si="10"/>
        <v>6.6293946360613948E-2</v>
      </c>
      <c r="Q90" s="303">
        <f t="shared" si="10"/>
        <v>6.371025775650456E-2</v>
      </c>
      <c r="R90" s="303">
        <f t="shared" si="10"/>
        <v>6.5491474508658248E-2</v>
      </c>
      <c r="S90" s="303">
        <f t="shared" si="10"/>
        <v>6.2114206591356538E-2</v>
      </c>
      <c r="T90" s="303">
        <f t="shared" si="10"/>
        <v>6.2816674755916485E-2</v>
      </c>
      <c r="U90" s="303">
        <f t="shared" si="10"/>
        <v>6.2405407994628646E-2</v>
      </c>
      <c r="V90" s="303">
        <f t="shared" si="10"/>
        <v>6.3140899978007106E-2</v>
      </c>
      <c r="W90" s="303">
        <f t="shared" si="10"/>
        <v>6.3872462278502115E-2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2.1318601214656858E-3</v>
      </c>
      <c r="C91" s="304">
        <f t="shared" si="11"/>
        <v>1.9891932228474356E-3</v>
      </c>
      <c r="D91" s="304">
        <f t="shared" si="11"/>
        <v>1.3672990996085031E-3</v>
      </c>
      <c r="E91" s="304">
        <f t="shared" si="11"/>
        <v>1.198380004411186E-3</v>
      </c>
      <c r="F91" s="304">
        <f t="shared" si="11"/>
        <v>8.700112128247529E-4</v>
      </c>
      <c r="G91" s="304">
        <f t="shared" si="11"/>
        <v>6.5215230907666197E-4</v>
      </c>
      <c r="H91" s="304">
        <f t="shared" si="11"/>
        <v>3.8631233199853277E-3</v>
      </c>
      <c r="I91" s="304">
        <f t="shared" si="11"/>
        <v>3.0215324319429904E-3</v>
      </c>
      <c r="J91" s="304">
        <f t="shared" si="11"/>
        <v>2.4771412894298134E-3</v>
      </c>
      <c r="K91" s="304">
        <f t="shared" si="11"/>
        <v>2.6344943714088432E-3</v>
      </c>
      <c r="L91" s="304">
        <f t="shared" si="11"/>
        <v>2.5419253229364462E-3</v>
      </c>
      <c r="M91" s="304">
        <f t="shared" si="11"/>
        <v>5.584071635348061E-3</v>
      </c>
      <c r="N91" s="304">
        <f t="shared" si="11"/>
        <v>2.1595569908481584E-2</v>
      </c>
      <c r="O91" s="304">
        <f t="shared" si="11"/>
        <v>1.8441044019016674E-2</v>
      </c>
      <c r="P91" s="304">
        <f t="shared" si="11"/>
        <v>2.1228704553728134E-2</v>
      </c>
      <c r="Q91" s="304">
        <f t="shared" si="11"/>
        <v>2.7599487308648075E-2</v>
      </c>
      <c r="R91" s="304">
        <f t="shared" si="11"/>
        <v>2.292020261338772E-2</v>
      </c>
      <c r="S91" s="304">
        <f t="shared" si="11"/>
        <v>3.2813792913765405E-2</v>
      </c>
      <c r="T91" s="304">
        <f t="shared" si="11"/>
        <v>2.9556276568398931E-2</v>
      </c>
      <c r="U91" s="304">
        <f t="shared" si="11"/>
        <v>3.0470751823267087E-2</v>
      </c>
      <c r="V91" s="304">
        <f t="shared" si="11"/>
        <v>2.8423767735485245E-2</v>
      </c>
      <c r="W91" s="304">
        <f t="shared" si="11"/>
        <v>2.6702316346498337E-2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9.713140630370555E-2</v>
      </c>
      <c r="C92" s="304">
        <f t="shared" si="12"/>
        <v>9.820467921088627E-2</v>
      </c>
      <c r="D92" s="304">
        <f t="shared" si="12"/>
        <v>0.10367664849111269</v>
      </c>
      <c r="E92" s="304">
        <f t="shared" si="12"/>
        <v>0.10547348105459051</v>
      </c>
      <c r="F92" s="304">
        <f t="shared" si="12"/>
        <v>0.10957976982885949</v>
      </c>
      <c r="G92" s="304">
        <f t="shared" si="12"/>
        <v>0.11298334780966293</v>
      </c>
      <c r="H92" s="304">
        <f t="shared" si="12"/>
        <v>8.6768179020268815E-2</v>
      </c>
      <c r="I92" s="304">
        <f t="shared" si="12"/>
        <v>9.113585595007534E-2</v>
      </c>
      <c r="J92" s="304">
        <f t="shared" si="12"/>
        <v>9.4458276971326721E-2</v>
      </c>
      <c r="K92" s="304">
        <f t="shared" si="12"/>
        <v>9.2791932064461582E-2</v>
      </c>
      <c r="L92" s="304">
        <f t="shared" si="12"/>
        <v>9.3293247582539179E-2</v>
      </c>
      <c r="M92" s="304">
        <f t="shared" si="12"/>
        <v>7.8679470117242425E-2</v>
      </c>
      <c r="N92" s="304">
        <f t="shared" si="12"/>
        <v>4.3244271941895472E-2</v>
      </c>
      <c r="O92" s="304">
        <f t="shared" si="12"/>
        <v>4.8303567254122305E-2</v>
      </c>
      <c r="P92" s="304">
        <f t="shared" si="12"/>
        <v>4.35084122002138E-2</v>
      </c>
      <c r="Q92" s="304">
        <f t="shared" si="12"/>
        <v>3.4656925735126902E-2</v>
      </c>
      <c r="R92" s="304">
        <f t="shared" si="12"/>
        <v>4.1041630664741466E-2</v>
      </c>
      <c r="S92" s="304">
        <f t="shared" si="12"/>
        <v>2.7959528075218121E-2</v>
      </c>
      <c r="T92" s="304">
        <f t="shared" si="12"/>
        <v>3.1867358713527728E-2</v>
      </c>
      <c r="U92" s="304">
        <f t="shared" si="12"/>
        <v>3.0570974041810643E-2</v>
      </c>
      <c r="V92" s="304">
        <f t="shared" si="12"/>
        <v>3.3304165561635499E-2</v>
      </c>
      <c r="W92" s="304">
        <f t="shared" si="12"/>
        <v>3.5714184089523066E-2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2.3065716086171704E-3</v>
      </c>
      <c r="C93" s="304">
        <f t="shared" si="13"/>
        <v>2.3211976795217506E-3</v>
      </c>
      <c r="D93" s="304">
        <f t="shared" si="13"/>
        <v>2.3957649344919854E-3</v>
      </c>
      <c r="E93" s="304">
        <f t="shared" si="13"/>
        <v>2.4202278263421831E-3</v>
      </c>
      <c r="F93" s="304">
        <f t="shared" si="13"/>
        <v>2.4760368807309361E-3</v>
      </c>
      <c r="G93" s="304">
        <f t="shared" si="13"/>
        <v>2.5221510894262058E-3</v>
      </c>
      <c r="H93" s="304">
        <f t="shared" si="13"/>
        <v>2.1618742787332577E-3</v>
      </c>
      <c r="I93" s="304">
        <f t="shared" si="13"/>
        <v>2.221217493302455E-3</v>
      </c>
      <c r="J93" s="304">
        <f t="shared" si="13"/>
        <v>2.2665428455783737E-3</v>
      </c>
      <c r="K93" s="304">
        <f t="shared" si="13"/>
        <v>2.2429660960442475E-3</v>
      </c>
      <c r="L93" s="304">
        <f t="shared" si="13"/>
        <v>2.2497485617491491E-3</v>
      </c>
      <c r="M93" s="304">
        <f t="shared" si="13"/>
        <v>2.0501551432929124E-3</v>
      </c>
      <c r="N93" s="304">
        <f t="shared" si="13"/>
        <v>1.5746963636811425E-3</v>
      </c>
      <c r="O93" s="304">
        <f t="shared" si="13"/>
        <v>1.6419761365798887E-3</v>
      </c>
      <c r="P93" s="304">
        <f t="shared" si="13"/>
        <v>1.5568296066720256E-3</v>
      </c>
      <c r="Q93" s="304">
        <f t="shared" si="13"/>
        <v>1.4538447127295873E-3</v>
      </c>
      <c r="R93" s="304">
        <f t="shared" si="13"/>
        <v>1.5296412305290667E-3</v>
      </c>
      <c r="S93" s="304">
        <f t="shared" si="13"/>
        <v>1.3408856023730035E-3</v>
      </c>
      <c r="T93" s="304">
        <f t="shared" si="13"/>
        <v>1.3930394739898337E-3</v>
      </c>
      <c r="U93" s="304">
        <f t="shared" si="13"/>
        <v>1.3636821295509218E-3</v>
      </c>
      <c r="V93" s="304">
        <f t="shared" si="13"/>
        <v>1.4129666808863613E-3</v>
      </c>
      <c r="W93" s="304">
        <f t="shared" si="13"/>
        <v>1.455961842480708E-3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8.4641531694823705E-2</v>
      </c>
      <c r="C94" s="303">
        <f t="shared" si="14"/>
        <v>8.5429225094379557E-2</v>
      </c>
      <c r="D94" s="303">
        <f t="shared" si="14"/>
        <v>8.9533093771010999E-2</v>
      </c>
      <c r="E94" s="303">
        <f t="shared" si="14"/>
        <v>9.0910074071119867E-2</v>
      </c>
      <c r="F94" s="303">
        <f t="shared" si="14"/>
        <v>9.4104848268679334E-2</v>
      </c>
      <c r="G94" s="303">
        <f t="shared" si="14"/>
        <v>9.679804267347146E-2</v>
      </c>
      <c r="H94" s="303">
        <f t="shared" si="14"/>
        <v>7.7327647182489509E-2</v>
      </c>
      <c r="I94" s="303">
        <f t="shared" si="14"/>
        <v>8.0315504896100662E-2</v>
      </c>
      <c r="J94" s="303">
        <f t="shared" si="14"/>
        <v>8.2668300921945756E-2</v>
      </c>
      <c r="K94" s="303">
        <f t="shared" si="14"/>
        <v>8.1391160443262264E-2</v>
      </c>
      <c r="L94" s="303">
        <f t="shared" si="14"/>
        <v>8.1737434556020658E-2</v>
      </c>
      <c r="M94" s="303">
        <f t="shared" si="14"/>
        <v>7.1928080746569506E-2</v>
      </c>
      <c r="N94" s="303">
        <f t="shared" si="14"/>
        <v>5.5345448511715196E-2</v>
      </c>
      <c r="O94" s="303">
        <f t="shared" si="14"/>
        <v>5.6988822841432418E-2</v>
      </c>
      <c r="P94" s="303">
        <f t="shared" si="14"/>
        <v>5.5244955300511649E-2</v>
      </c>
      <c r="Q94" s="303">
        <f t="shared" si="14"/>
        <v>5.3091881463753814E-2</v>
      </c>
      <c r="R94" s="303">
        <f t="shared" si="14"/>
        <v>5.4576228757215177E-2</v>
      </c>
      <c r="S94" s="303">
        <f t="shared" si="14"/>
        <v>5.1761838826130439E-2</v>
      </c>
      <c r="T94" s="303">
        <f t="shared" si="14"/>
        <v>5.2347228963263763E-2</v>
      </c>
      <c r="U94" s="303">
        <f t="shared" si="14"/>
        <v>5.2004506662190544E-2</v>
      </c>
      <c r="V94" s="303">
        <f t="shared" si="14"/>
        <v>5.2617416648339257E-2</v>
      </c>
      <c r="W94" s="303">
        <f t="shared" si="14"/>
        <v>5.3227051898751751E-2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1.7765501012214045E-3</v>
      </c>
      <c r="C95" s="304">
        <f t="shared" si="15"/>
        <v>1.6576610190395303E-3</v>
      </c>
      <c r="D95" s="304">
        <f t="shared" si="15"/>
        <v>1.1394159163404197E-3</v>
      </c>
      <c r="E95" s="304">
        <f t="shared" si="15"/>
        <v>9.9865000367598878E-4</v>
      </c>
      <c r="F95" s="304">
        <f t="shared" si="15"/>
        <v>7.2500934402062772E-4</v>
      </c>
      <c r="G95" s="304">
        <f t="shared" si="15"/>
        <v>5.4346025756388499E-4</v>
      </c>
      <c r="H95" s="304">
        <f t="shared" si="15"/>
        <v>3.2192694333211072E-3</v>
      </c>
      <c r="I95" s="304">
        <f t="shared" si="15"/>
        <v>2.5179436932858262E-3</v>
      </c>
      <c r="J95" s="304">
        <f t="shared" si="15"/>
        <v>2.0642844078581782E-3</v>
      </c>
      <c r="K95" s="304">
        <f t="shared" si="15"/>
        <v>2.1954119761740361E-3</v>
      </c>
      <c r="L95" s="304">
        <f t="shared" si="15"/>
        <v>2.1182711024470384E-3</v>
      </c>
      <c r="M95" s="304">
        <f t="shared" si="15"/>
        <v>4.6533930294567188E-3</v>
      </c>
      <c r="N95" s="304">
        <f t="shared" si="15"/>
        <v>1.7996308257067987E-2</v>
      </c>
      <c r="O95" s="304">
        <f t="shared" si="15"/>
        <v>1.5367536682513899E-2</v>
      </c>
      <c r="P95" s="304">
        <f t="shared" si="15"/>
        <v>1.7690587128106776E-2</v>
      </c>
      <c r="Q95" s="304">
        <f t="shared" si="15"/>
        <v>2.2999572757206741E-2</v>
      </c>
      <c r="R95" s="304">
        <f t="shared" si="15"/>
        <v>1.910016884448976E-2</v>
      </c>
      <c r="S95" s="304">
        <f t="shared" si="15"/>
        <v>2.7344827428137829E-2</v>
      </c>
      <c r="T95" s="304">
        <f t="shared" si="15"/>
        <v>2.4630230473665783E-2</v>
      </c>
      <c r="U95" s="304">
        <f t="shared" si="15"/>
        <v>2.5392293186055914E-2</v>
      </c>
      <c r="V95" s="304">
        <f t="shared" si="15"/>
        <v>2.3686473112904376E-2</v>
      </c>
      <c r="W95" s="304">
        <f t="shared" si="15"/>
        <v>2.2251930288748611E-2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8.0942838586421331E-2</v>
      </c>
      <c r="C96" s="304">
        <f t="shared" si="16"/>
        <v>8.1837232675738558E-2</v>
      </c>
      <c r="D96" s="304">
        <f t="shared" si="16"/>
        <v>8.6397207075927254E-2</v>
      </c>
      <c r="E96" s="304">
        <f t="shared" si="16"/>
        <v>8.7894567545492075E-2</v>
      </c>
      <c r="F96" s="304">
        <f t="shared" si="16"/>
        <v>9.1316474857382937E-2</v>
      </c>
      <c r="G96" s="304">
        <f t="shared" si="16"/>
        <v>9.4152789841385739E-2</v>
      </c>
      <c r="H96" s="304">
        <f t="shared" si="16"/>
        <v>7.2306815850224027E-2</v>
      </c>
      <c r="I96" s="304">
        <f t="shared" si="16"/>
        <v>7.5946546625062783E-2</v>
      </c>
      <c r="J96" s="304">
        <f t="shared" si="16"/>
        <v>7.871523080943893E-2</v>
      </c>
      <c r="K96" s="304">
        <f t="shared" si="16"/>
        <v>7.7326610053718034E-2</v>
      </c>
      <c r="L96" s="304">
        <f t="shared" si="16"/>
        <v>7.7744372985449325E-2</v>
      </c>
      <c r="M96" s="304">
        <f t="shared" si="16"/>
        <v>6.5566225097702019E-2</v>
      </c>
      <c r="N96" s="304">
        <f t="shared" si="16"/>
        <v>3.603689328491292E-2</v>
      </c>
      <c r="O96" s="304">
        <f t="shared" si="16"/>
        <v>4.0252972711768621E-2</v>
      </c>
      <c r="P96" s="304">
        <f t="shared" si="16"/>
        <v>3.6257010166844843E-2</v>
      </c>
      <c r="Q96" s="304">
        <f t="shared" si="16"/>
        <v>2.8880771445939077E-2</v>
      </c>
      <c r="R96" s="304">
        <f t="shared" si="16"/>
        <v>3.4201358887284532E-2</v>
      </c>
      <c r="S96" s="304">
        <f t="shared" si="16"/>
        <v>2.3299606729348443E-2</v>
      </c>
      <c r="T96" s="304">
        <f t="shared" si="16"/>
        <v>2.6556132261273131E-2</v>
      </c>
      <c r="U96" s="304">
        <f t="shared" si="16"/>
        <v>2.5475811701508873E-2</v>
      </c>
      <c r="V96" s="304">
        <f t="shared" si="16"/>
        <v>2.7753471301362909E-2</v>
      </c>
      <c r="W96" s="304">
        <f t="shared" si="16"/>
        <v>2.9761820074602544E-2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1.9221430071809755E-3</v>
      </c>
      <c r="C97" s="304">
        <f t="shared" si="17"/>
        <v>1.9343313996014581E-3</v>
      </c>
      <c r="D97" s="304">
        <f t="shared" si="17"/>
        <v>1.9964707787433222E-3</v>
      </c>
      <c r="E97" s="304">
        <f t="shared" si="17"/>
        <v>2.0168565219518195E-3</v>
      </c>
      <c r="F97" s="304">
        <f t="shared" si="17"/>
        <v>2.0633640672757794E-3</v>
      </c>
      <c r="G97" s="304">
        <f t="shared" si="17"/>
        <v>2.1017925745218384E-3</v>
      </c>
      <c r="H97" s="304">
        <f t="shared" si="17"/>
        <v>1.8015618989443811E-3</v>
      </c>
      <c r="I97" s="304">
        <f t="shared" si="17"/>
        <v>1.8510145777520456E-3</v>
      </c>
      <c r="J97" s="304">
        <f t="shared" si="17"/>
        <v>1.888785704648645E-3</v>
      </c>
      <c r="K97" s="304">
        <f t="shared" si="17"/>
        <v>1.8691384133702063E-3</v>
      </c>
      <c r="L97" s="304">
        <f t="shared" si="17"/>
        <v>1.8747904681242907E-3</v>
      </c>
      <c r="M97" s="304">
        <f t="shared" si="17"/>
        <v>1.7084626194107612E-3</v>
      </c>
      <c r="N97" s="304">
        <f t="shared" si="17"/>
        <v>1.3122469697342857E-3</v>
      </c>
      <c r="O97" s="304">
        <f t="shared" si="17"/>
        <v>1.3683134471499073E-3</v>
      </c>
      <c r="P97" s="304">
        <f t="shared" si="17"/>
        <v>1.2973580055600214E-3</v>
      </c>
      <c r="Q97" s="304">
        <f t="shared" si="17"/>
        <v>1.2115372606079896E-3</v>
      </c>
      <c r="R97" s="304">
        <f t="shared" si="17"/>
        <v>1.2747010254408892E-3</v>
      </c>
      <c r="S97" s="304">
        <f t="shared" si="17"/>
        <v>1.1174046686441698E-3</v>
      </c>
      <c r="T97" s="304">
        <f t="shared" si="17"/>
        <v>1.1608662283248614E-3</v>
      </c>
      <c r="U97" s="304">
        <f t="shared" si="17"/>
        <v>1.1364017746257683E-3</v>
      </c>
      <c r="V97" s="304">
        <f t="shared" si="17"/>
        <v>1.1774722340719679E-3</v>
      </c>
      <c r="W97" s="304">
        <f t="shared" si="17"/>
        <v>1.2133015354005904E-3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0.2308959579259873</v>
      </c>
      <c r="C98" s="303">
        <f t="shared" si="18"/>
        <v>0.22639014625064105</v>
      </c>
      <c r="D98" s="303">
        <f t="shared" si="18"/>
        <v>0.20322307834016692</v>
      </c>
      <c r="E98" s="303">
        <f t="shared" si="18"/>
        <v>0.19555476314618064</v>
      </c>
      <c r="F98" s="303">
        <f t="shared" si="18"/>
        <v>0.17794201397582923</v>
      </c>
      <c r="G98" s="303">
        <f t="shared" si="18"/>
        <v>0.16327034010553562</v>
      </c>
      <c r="H98" s="303">
        <f t="shared" si="18"/>
        <v>0.27242746041108684</v>
      </c>
      <c r="I98" s="303">
        <f t="shared" si="18"/>
        <v>0.25455534441945132</v>
      </c>
      <c r="J98" s="303">
        <f t="shared" si="18"/>
        <v>0.24078270002420199</v>
      </c>
      <c r="K98" s="303">
        <f t="shared" si="18"/>
        <v>0.24263574246473305</v>
      </c>
      <c r="L98" s="303">
        <f t="shared" si="18"/>
        <v>0.239882715226993</v>
      </c>
      <c r="M98" s="303">
        <f t="shared" si="18"/>
        <v>0.29726204494833885</v>
      </c>
      <c r="N98" s="303">
        <f t="shared" si="18"/>
        <v>0.42094865265507814</v>
      </c>
      <c r="O98" s="303">
        <f t="shared" si="18"/>
        <v>0.40438324967190353</v>
      </c>
      <c r="P98" s="303">
        <f t="shared" si="18"/>
        <v>0.42461976962725184</v>
      </c>
      <c r="Q98" s="303">
        <f t="shared" si="18"/>
        <v>0.44903757998688348</v>
      </c>
      <c r="R98" s="303">
        <f t="shared" si="18"/>
        <v>0.43142031733220498</v>
      </c>
      <c r="S98" s="303">
        <f t="shared" si="18"/>
        <v>0.47409854437248111</v>
      </c>
      <c r="T98" s="303">
        <f t="shared" si="18"/>
        <v>0.4628569523146196</v>
      </c>
      <c r="U98" s="303">
        <f t="shared" si="18"/>
        <v>0.4695280190510584</v>
      </c>
      <c r="V98" s="303">
        <f t="shared" si="18"/>
        <v>0.4584581247553482</v>
      </c>
      <c r="W98" s="303">
        <f t="shared" si="18"/>
        <v>0.44893073521177573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6.7490621182284924E-2</v>
      </c>
      <c r="C99" s="303">
        <f t="shared" si="19"/>
        <v>6.6976200180404954E-2</v>
      </c>
      <c r="D99" s="303">
        <f t="shared" si="19"/>
        <v>6.4322720654174881E-2</v>
      </c>
      <c r="E99" s="303">
        <f t="shared" si="19"/>
        <v>6.3441470830915933E-2</v>
      </c>
      <c r="F99" s="303">
        <f t="shared" si="19"/>
        <v>6.1412312493643123E-2</v>
      </c>
      <c r="G99" s="303">
        <f t="shared" si="19"/>
        <v>5.9716940243532357E-2</v>
      </c>
      <c r="H99" s="303">
        <f t="shared" si="19"/>
        <v>7.2099179050074624E-2</v>
      </c>
      <c r="I99" s="303">
        <f t="shared" si="19"/>
        <v>7.007664234742142E-2</v>
      </c>
      <c r="J99" s="303">
        <f t="shared" si="19"/>
        <v>6.851256943058677E-2</v>
      </c>
      <c r="K99" s="303">
        <f t="shared" si="19"/>
        <v>6.8487777130536762E-2</v>
      </c>
      <c r="L99" s="303">
        <f t="shared" si="19"/>
        <v>6.8144479532707136E-2</v>
      </c>
      <c r="M99" s="303">
        <f t="shared" si="19"/>
        <v>7.4515881517846883E-2</v>
      </c>
      <c r="N99" s="303">
        <f t="shared" si="19"/>
        <v>8.764151083274066E-2</v>
      </c>
      <c r="O99" s="303">
        <f t="shared" si="19"/>
        <v>8.5932057764411277E-2</v>
      </c>
      <c r="P99" s="303">
        <f t="shared" si="19"/>
        <v>8.7746160178571897E-2</v>
      </c>
      <c r="Q99" s="303">
        <f t="shared" si="19"/>
        <v>9.0414387592107251E-2</v>
      </c>
      <c r="R99" s="303">
        <f t="shared" si="19"/>
        <v>8.8509753972132427E-2</v>
      </c>
      <c r="S99" s="303">
        <f t="shared" si="19"/>
        <v>9.2653930754954414E-2</v>
      </c>
      <c r="T99" s="303">
        <f t="shared" si="19"/>
        <v>9.1505375781946868E-2</v>
      </c>
      <c r="U99" s="303">
        <f t="shared" si="19"/>
        <v>9.2002381746770334E-2</v>
      </c>
      <c r="V99" s="303">
        <f t="shared" si="19"/>
        <v>9.1065986814621983E-2</v>
      </c>
      <c r="W99" s="303">
        <f t="shared" si="19"/>
        <v>9.0254163428262035E-2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1.9760970153422264E-2</v>
      </c>
      <c r="C100" s="304">
        <f t="shared" si="20"/>
        <v>1.9375345342865821E-2</v>
      </c>
      <c r="D100" s="304">
        <f t="shared" si="20"/>
        <v>1.7392617963688684E-2</v>
      </c>
      <c r="E100" s="304">
        <f t="shared" si="20"/>
        <v>1.6736333856177503E-2</v>
      </c>
      <c r="F100" s="304">
        <f t="shared" si="20"/>
        <v>1.5228966582183942E-2</v>
      </c>
      <c r="G100" s="304">
        <f t="shared" si="20"/>
        <v>1.3973307920785659E-2</v>
      </c>
      <c r="H100" s="304">
        <f t="shared" si="20"/>
        <v>2.3315396954163004E-2</v>
      </c>
      <c r="I100" s="304">
        <f t="shared" si="20"/>
        <v>2.1785832063285115E-2</v>
      </c>
      <c r="J100" s="304">
        <f t="shared" si="20"/>
        <v>2.060711582557833E-2</v>
      </c>
      <c r="K100" s="304">
        <f t="shared" si="20"/>
        <v>2.0765706372980197E-2</v>
      </c>
      <c r="L100" s="304">
        <f t="shared" si="20"/>
        <v>2.0530091641716784E-2</v>
      </c>
      <c r="M100" s="304">
        <f t="shared" si="20"/>
        <v>2.5440836863208912E-2</v>
      </c>
      <c r="N100" s="304">
        <f t="shared" si="20"/>
        <v>3.6026415689384785E-2</v>
      </c>
      <c r="O100" s="304">
        <f t="shared" si="20"/>
        <v>3.4608684357618234E-2</v>
      </c>
      <c r="P100" s="304">
        <f t="shared" si="20"/>
        <v>3.6106207152878773E-2</v>
      </c>
      <c r="Q100" s="304">
        <f t="shared" si="20"/>
        <v>3.839574428802088E-2</v>
      </c>
      <c r="R100" s="304">
        <f t="shared" si="20"/>
        <v>3.6744229979493739E-2</v>
      </c>
      <c r="S100" s="304">
        <f t="shared" si="20"/>
        <v>4.0344352229393532E-2</v>
      </c>
      <c r="T100" s="304">
        <f t="shared" si="20"/>
        <v>3.9306332204474596E-2</v>
      </c>
      <c r="U100" s="304">
        <f t="shared" si="20"/>
        <v>3.9716315597138133E-2</v>
      </c>
      <c r="V100" s="304">
        <f t="shared" si="20"/>
        <v>3.8916663142873904E-2</v>
      </c>
      <c r="W100" s="304">
        <f t="shared" si="20"/>
        <v>3.8214748846362827E-2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1.668704146288991E-2</v>
      </c>
      <c r="C101" s="304">
        <f t="shared" si="21"/>
        <v>1.6361402733975575E-2</v>
      </c>
      <c r="D101" s="304">
        <f t="shared" si="21"/>
        <v>1.4687099613781559E-2</v>
      </c>
      <c r="E101" s="304">
        <f t="shared" si="21"/>
        <v>1.4132904145216556E-2</v>
      </c>
      <c r="F101" s="304">
        <f t="shared" si="21"/>
        <v>1.2860016224955325E-2</v>
      </c>
      <c r="G101" s="304">
        <f t="shared" si="21"/>
        <v>1.1799682244219005E-2</v>
      </c>
      <c r="H101" s="304">
        <f t="shared" si="21"/>
        <v>1.9688557427959864E-2</v>
      </c>
      <c r="I101" s="304">
        <f t="shared" si="21"/>
        <v>1.8396924853440765E-2</v>
      </c>
      <c r="J101" s="304">
        <f t="shared" si="21"/>
        <v>1.7401564474932817E-2</v>
      </c>
      <c r="K101" s="304">
        <f t="shared" si="21"/>
        <v>1.7535485381627722E-2</v>
      </c>
      <c r="L101" s="304">
        <f t="shared" si="21"/>
        <v>1.7336521830783061E-2</v>
      </c>
      <c r="M101" s="304">
        <f t="shared" si="21"/>
        <v>2.1483373351154193E-2</v>
      </c>
      <c r="N101" s="304">
        <f t="shared" si="21"/>
        <v>3.042230658214717E-2</v>
      </c>
      <c r="O101" s="304">
        <f t="shared" si="21"/>
        <v>2.9225111235322045E-2</v>
      </c>
      <c r="P101" s="304">
        <f t="shared" si="21"/>
        <v>3.0687621235898781E-2</v>
      </c>
      <c r="Q101" s="304">
        <f t="shared" si="21"/>
        <v>3.2452316545267347E-2</v>
      </c>
      <c r="R101" s="304">
        <f t="shared" si="21"/>
        <v>3.1179102431768323E-2</v>
      </c>
      <c r="S101" s="304">
        <f t="shared" si="21"/>
        <v>3.4263493126957562E-2</v>
      </c>
      <c r="T101" s="304">
        <f t="shared" si="21"/>
        <v>3.3451053990025764E-2</v>
      </c>
      <c r="U101" s="304">
        <f t="shared" si="21"/>
        <v>3.3933177489426043E-2</v>
      </c>
      <c r="V101" s="304">
        <f t="shared" si="21"/>
        <v>3.3133147091485807E-2</v>
      </c>
      <c r="W101" s="304">
        <f t="shared" si="21"/>
        <v>3.2444594785179678E-2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9.1301792841096373E-3</v>
      </c>
      <c r="C102" s="304">
        <f t="shared" si="22"/>
        <v>9.1880741481069218E-3</v>
      </c>
      <c r="D102" s="304">
        <f t="shared" si="22"/>
        <v>9.483236199030777E-3</v>
      </c>
      <c r="E102" s="304">
        <f t="shared" si="22"/>
        <v>9.5800684792711407E-3</v>
      </c>
      <c r="F102" s="304">
        <f t="shared" si="22"/>
        <v>9.800979319559958E-3</v>
      </c>
      <c r="G102" s="304">
        <f t="shared" si="22"/>
        <v>9.9835147289787287E-3</v>
      </c>
      <c r="H102" s="304">
        <f t="shared" si="22"/>
        <v>8.5574190199858118E-3</v>
      </c>
      <c r="I102" s="304">
        <f t="shared" si="22"/>
        <v>8.7923192443222151E-3</v>
      </c>
      <c r="J102" s="304">
        <f t="shared" si="22"/>
        <v>8.9717320970810616E-3</v>
      </c>
      <c r="K102" s="304">
        <f t="shared" si="22"/>
        <v>8.8784074635084795E-3</v>
      </c>
      <c r="L102" s="304">
        <f t="shared" si="22"/>
        <v>8.9052547235903799E-3</v>
      </c>
      <c r="M102" s="304">
        <f t="shared" si="22"/>
        <v>8.1151974422011101E-3</v>
      </c>
      <c r="N102" s="304">
        <f t="shared" si="22"/>
        <v>6.2331731062378578E-3</v>
      </c>
      <c r="O102" s="304">
        <f t="shared" si="22"/>
        <v>6.4994888739620619E-3</v>
      </c>
      <c r="P102" s="304">
        <f t="shared" si="22"/>
        <v>6.162450526410102E-3</v>
      </c>
      <c r="Q102" s="304">
        <f t="shared" si="22"/>
        <v>5.754801987887948E-3</v>
      </c>
      <c r="R102" s="304">
        <f t="shared" si="22"/>
        <v>6.0548298708442217E-3</v>
      </c>
      <c r="S102" s="304">
        <f t="shared" si="22"/>
        <v>5.307672176059805E-3</v>
      </c>
      <c r="T102" s="304">
        <f t="shared" si="22"/>
        <v>5.5141145845430915E-3</v>
      </c>
      <c r="U102" s="304">
        <f t="shared" si="22"/>
        <v>5.3979084294723976E-3</v>
      </c>
      <c r="V102" s="304">
        <f t="shared" si="22"/>
        <v>5.5929931118418458E-3</v>
      </c>
      <c r="W102" s="304">
        <f t="shared" si="22"/>
        <v>5.7631822931528028E-3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1.8260358568219275E-2</v>
      </c>
      <c r="C103" s="304">
        <f t="shared" si="23"/>
        <v>1.837614829621385E-2</v>
      </c>
      <c r="D103" s="304">
        <f t="shared" si="23"/>
        <v>1.8966472398061554E-2</v>
      </c>
      <c r="E103" s="304">
        <f t="shared" si="23"/>
        <v>1.9160136958542275E-2</v>
      </c>
      <c r="F103" s="304">
        <f t="shared" si="23"/>
        <v>1.9601958639119912E-2</v>
      </c>
      <c r="G103" s="304">
        <f t="shared" si="23"/>
        <v>1.9967029457957464E-2</v>
      </c>
      <c r="H103" s="304">
        <f t="shared" si="23"/>
        <v>1.7114838039971624E-2</v>
      </c>
      <c r="I103" s="304">
        <f t="shared" si="23"/>
        <v>1.7584638488644437E-2</v>
      </c>
      <c r="J103" s="304">
        <f t="shared" si="23"/>
        <v>1.7943464194162123E-2</v>
      </c>
      <c r="K103" s="304">
        <f t="shared" si="23"/>
        <v>1.7756814927016966E-2</v>
      </c>
      <c r="L103" s="304">
        <f t="shared" si="23"/>
        <v>1.7810509447180763E-2</v>
      </c>
      <c r="M103" s="304">
        <f t="shared" si="23"/>
        <v>1.623039488440222E-2</v>
      </c>
      <c r="N103" s="304">
        <f t="shared" si="23"/>
        <v>1.2466346212475712E-2</v>
      </c>
      <c r="O103" s="304">
        <f t="shared" si="23"/>
        <v>1.2998977747924124E-2</v>
      </c>
      <c r="P103" s="304">
        <f t="shared" si="23"/>
        <v>1.2324901052820204E-2</v>
      </c>
      <c r="Q103" s="304">
        <f t="shared" si="23"/>
        <v>1.15096039757759E-2</v>
      </c>
      <c r="R103" s="304">
        <f t="shared" si="23"/>
        <v>1.2109659741688443E-2</v>
      </c>
      <c r="S103" s="304">
        <f t="shared" si="23"/>
        <v>1.061534435211961E-2</v>
      </c>
      <c r="T103" s="304">
        <f t="shared" si="23"/>
        <v>1.1028229169086183E-2</v>
      </c>
      <c r="U103" s="304">
        <f t="shared" si="23"/>
        <v>1.0795816858944797E-2</v>
      </c>
      <c r="V103" s="304">
        <f t="shared" si="23"/>
        <v>1.1185986223683693E-2</v>
      </c>
      <c r="W103" s="304">
        <f t="shared" si="23"/>
        <v>1.1526364586305607E-2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3.652071713643853E-3</v>
      </c>
      <c r="C104" s="304">
        <f t="shared" si="24"/>
        <v>3.6752296592427701E-3</v>
      </c>
      <c r="D104" s="304">
        <f t="shared" si="24"/>
        <v>3.7932944796123104E-3</v>
      </c>
      <c r="E104" s="304">
        <f t="shared" si="24"/>
        <v>3.8320273917084573E-3</v>
      </c>
      <c r="F104" s="304">
        <f t="shared" si="24"/>
        <v>3.9203917278239813E-3</v>
      </c>
      <c r="G104" s="304">
        <f t="shared" si="24"/>
        <v>3.9934058915914927E-3</v>
      </c>
      <c r="H104" s="304">
        <f t="shared" si="24"/>
        <v>3.4229676079943244E-3</v>
      </c>
      <c r="I104" s="304">
        <f t="shared" si="24"/>
        <v>3.5169276977288877E-3</v>
      </c>
      <c r="J104" s="304">
        <f t="shared" si="24"/>
        <v>3.5886928388324268E-3</v>
      </c>
      <c r="K104" s="304">
        <f t="shared" si="24"/>
        <v>3.5513629854033923E-3</v>
      </c>
      <c r="L104" s="304">
        <f t="shared" si="24"/>
        <v>3.5621018894361521E-3</v>
      </c>
      <c r="M104" s="304">
        <f t="shared" si="24"/>
        <v>3.2460789768804454E-3</v>
      </c>
      <c r="N104" s="304">
        <f t="shared" si="24"/>
        <v>2.4932692424951422E-3</v>
      </c>
      <c r="O104" s="304">
        <f t="shared" si="24"/>
        <v>2.5997955495848249E-3</v>
      </c>
      <c r="P104" s="304">
        <f t="shared" si="24"/>
        <v>2.4649802105640405E-3</v>
      </c>
      <c r="Q104" s="304">
        <f t="shared" si="24"/>
        <v>2.3019207951551802E-3</v>
      </c>
      <c r="R104" s="304">
        <f t="shared" si="24"/>
        <v>2.4219319483376896E-3</v>
      </c>
      <c r="S104" s="304">
        <f t="shared" si="24"/>
        <v>2.1230688704239218E-3</v>
      </c>
      <c r="T104" s="304">
        <f t="shared" si="24"/>
        <v>2.205645833817237E-3</v>
      </c>
      <c r="U104" s="304">
        <f t="shared" si="24"/>
        <v>2.1591633717889603E-3</v>
      </c>
      <c r="V104" s="304">
        <f t="shared" si="24"/>
        <v>2.2371972447367389E-3</v>
      </c>
      <c r="W104" s="304">
        <f t="shared" si="24"/>
        <v>2.3052729172611209E-3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0.12216236043255882</v>
      </c>
      <c r="C105" s="303">
        <f t="shared" si="25"/>
        <v>0.12285572654008227</v>
      </c>
      <c r="D105" s="303">
        <f t="shared" si="25"/>
        <v>0.12638801569939079</v>
      </c>
      <c r="E105" s="303">
        <f t="shared" si="25"/>
        <v>0.1275459095286603</v>
      </c>
      <c r="F105" s="303">
        <f t="shared" si="25"/>
        <v>0.13018588837340875</v>
      </c>
      <c r="G105" s="303">
        <f t="shared" si="25"/>
        <v>0.13236565104155812</v>
      </c>
      <c r="H105" s="303">
        <f t="shared" si="25"/>
        <v>0.11526136071920474</v>
      </c>
      <c r="I105" s="303">
        <f t="shared" si="25"/>
        <v>0.11808017138026257</v>
      </c>
      <c r="J105" s="303">
        <f t="shared" si="25"/>
        <v>0.12023146785205306</v>
      </c>
      <c r="K105" s="303">
        <f t="shared" si="25"/>
        <v>0.12545621930492534</v>
      </c>
      <c r="L105" s="303">
        <f t="shared" si="25"/>
        <v>0.12662308439237727</v>
      </c>
      <c r="M105" s="303">
        <f t="shared" si="25"/>
        <v>0.11938014331639007</v>
      </c>
      <c r="N105" s="303">
        <f t="shared" si="25"/>
        <v>9.9487138068915362E-2</v>
      </c>
      <c r="O105" s="303">
        <f t="shared" si="25"/>
        <v>0.10250317846376047</v>
      </c>
      <c r="P105" s="303">
        <f t="shared" si="25"/>
        <v>9.8792386813853494E-2</v>
      </c>
      <c r="Q105" s="303">
        <f t="shared" si="25"/>
        <v>9.4317342659705955E-2</v>
      </c>
      <c r="R105" s="303">
        <f t="shared" si="25"/>
        <v>9.7546369113339901E-2</v>
      </c>
      <c r="S105" s="303">
        <f t="shared" si="25"/>
        <v>8.8866603268648189E-2</v>
      </c>
      <c r="T105" s="303">
        <f t="shared" si="25"/>
        <v>9.1117433951428059E-2</v>
      </c>
      <c r="U105" s="303">
        <f t="shared" si="25"/>
        <v>8.9659100910719672E-2</v>
      </c>
      <c r="V105" s="303">
        <f t="shared" si="25"/>
        <v>9.205455704151487E-2</v>
      </c>
      <c r="W105" s="303">
        <f t="shared" si="25"/>
        <v>9.3956930603461358E-2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0</v>
      </c>
      <c r="C106" s="304">
        <f t="shared" si="26"/>
        <v>0</v>
      </c>
      <c r="D106" s="304">
        <f t="shared" si="26"/>
        <v>0</v>
      </c>
      <c r="E106" s="304">
        <f t="shared" si="26"/>
        <v>0</v>
      </c>
      <c r="F106" s="304">
        <f t="shared" si="26"/>
        <v>0</v>
      </c>
      <c r="G106" s="304">
        <f t="shared" si="26"/>
        <v>0</v>
      </c>
      <c r="H106" s="304">
        <f t="shared" si="26"/>
        <v>0</v>
      </c>
      <c r="I106" s="304">
        <f t="shared" si="26"/>
        <v>0</v>
      </c>
      <c r="J106" s="304">
        <f t="shared" si="26"/>
        <v>0</v>
      </c>
      <c r="K106" s="304">
        <f t="shared" si="26"/>
        <v>6.4160856300651799E-3</v>
      </c>
      <c r="L106" s="304">
        <f t="shared" si="26"/>
        <v>7.2704533859182519E-3</v>
      </c>
      <c r="M106" s="304">
        <f t="shared" si="26"/>
        <v>9.5454083161641608E-3</v>
      </c>
      <c r="N106" s="304">
        <f t="shared" si="26"/>
        <v>1.250228811962769E-2</v>
      </c>
      <c r="O106" s="304">
        <f t="shared" si="26"/>
        <v>1.2272202713739862E-2</v>
      </c>
      <c r="P106" s="304">
        <f t="shared" si="26"/>
        <v>1.2679485358770563E-2</v>
      </c>
      <c r="Q106" s="304">
        <f t="shared" si="26"/>
        <v>1.3186053751340741E-2</v>
      </c>
      <c r="R106" s="304">
        <f t="shared" si="26"/>
        <v>1.2743809691834366E-2</v>
      </c>
      <c r="S106" s="304">
        <f t="shared" si="26"/>
        <v>1.3222840998851853E-2</v>
      </c>
      <c r="T106" s="304">
        <f t="shared" si="26"/>
        <v>1.293556753310458E-2</v>
      </c>
      <c r="U106" s="304">
        <f t="shared" si="26"/>
        <v>1.2901257958631819E-2</v>
      </c>
      <c r="V106" s="304">
        <f t="shared" si="26"/>
        <v>1.2904329487221738E-2</v>
      </c>
      <c r="W106" s="304">
        <f t="shared" si="26"/>
        <v>1.2717852314303885E-2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3.1432654279127804E-3</v>
      </c>
      <c r="C107" s="304">
        <f t="shared" si="27"/>
        <v>3.0819262767599422E-3</v>
      </c>
      <c r="D107" s="304">
        <f t="shared" si="27"/>
        <v>2.7665450796042824E-3</v>
      </c>
      <c r="E107" s="304">
        <f t="shared" si="27"/>
        <v>2.6621536894036726E-3</v>
      </c>
      <c r="F107" s="304">
        <f t="shared" si="27"/>
        <v>2.4223853276924166E-3</v>
      </c>
      <c r="G107" s="304">
        <f t="shared" si="27"/>
        <v>2.2226548271659062E-3</v>
      </c>
      <c r="H107" s="304">
        <f t="shared" si="27"/>
        <v>3.7086479365686167E-3</v>
      </c>
      <c r="I107" s="304">
        <f t="shared" si="27"/>
        <v>3.4653487258558763E-3</v>
      </c>
      <c r="J107" s="304">
        <f t="shared" si="27"/>
        <v>3.277857020208952E-3</v>
      </c>
      <c r="K107" s="304">
        <f t="shared" si="27"/>
        <v>3.3030831189769672E-3</v>
      </c>
      <c r="L107" s="304">
        <f t="shared" si="27"/>
        <v>3.2656052202029041E-3</v>
      </c>
      <c r="M107" s="304">
        <f t="shared" si="27"/>
        <v>4.0467296063115927E-3</v>
      </c>
      <c r="N107" s="304">
        <f t="shared" si="27"/>
        <v>5.7305175833407378E-3</v>
      </c>
      <c r="O107" s="304">
        <f t="shared" si="27"/>
        <v>5.5050071024983346E-3</v>
      </c>
      <c r="P107" s="304">
        <f t="shared" si="27"/>
        <v>5.7804937508064182E-3</v>
      </c>
      <c r="Q107" s="304">
        <f t="shared" si="27"/>
        <v>6.1129017315185033E-3</v>
      </c>
      <c r="R107" s="304">
        <f t="shared" si="27"/>
        <v>5.8730719262056691E-3</v>
      </c>
      <c r="S107" s="304">
        <f t="shared" si="27"/>
        <v>6.4540651873493471E-3</v>
      </c>
      <c r="T107" s="304">
        <f t="shared" si="27"/>
        <v>6.3010295604480626E-3</v>
      </c>
      <c r="U107" s="304">
        <f t="shared" si="27"/>
        <v>6.3918450672603086E-3</v>
      </c>
      <c r="V107" s="304">
        <f t="shared" si="27"/>
        <v>6.2411468205568806E-3</v>
      </c>
      <c r="W107" s="304">
        <f t="shared" si="27"/>
        <v>6.1114472171529604E-3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0.11901909500464602</v>
      </c>
      <c r="C108" s="304">
        <f t="shared" si="28"/>
        <v>0.11977380026332232</v>
      </c>
      <c r="D108" s="304">
        <f t="shared" si="28"/>
        <v>0.1236214706197865</v>
      </c>
      <c r="E108" s="304">
        <f t="shared" si="28"/>
        <v>0.12488375583925662</v>
      </c>
      <c r="F108" s="304">
        <f t="shared" si="28"/>
        <v>0.12776350304571632</v>
      </c>
      <c r="G108" s="304">
        <f t="shared" si="28"/>
        <v>0.13014299621439221</v>
      </c>
      <c r="H108" s="304">
        <f t="shared" si="28"/>
        <v>0.11155271278263613</v>
      </c>
      <c r="I108" s="304">
        <f t="shared" si="28"/>
        <v>0.11461482265440669</v>
      </c>
      <c r="J108" s="304">
        <f t="shared" si="28"/>
        <v>0.11695361083184411</v>
      </c>
      <c r="K108" s="304">
        <f t="shared" si="28"/>
        <v>0.11573705055588319</v>
      </c>
      <c r="L108" s="304">
        <f t="shared" si="28"/>
        <v>0.11608702578625613</v>
      </c>
      <c r="M108" s="304">
        <f t="shared" si="28"/>
        <v>0.10578800539391431</v>
      </c>
      <c r="N108" s="304">
        <f t="shared" si="28"/>
        <v>8.1254332365946938E-2</v>
      </c>
      <c r="O108" s="304">
        <f t="shared" si="28"/>
        <v>8.4725968647522271E-2</v>
      </c>
      <c r="P108" s="304">
        <f t="shared" si="28"/>
        <v>8.0332407704276521E-2</v>
      </c>
      <c r="Q108" s="304">
        <f t="shared" si="28"/>
        <v>7.501838717684671E-2</v>
      </c>
      <c r="R108" s="304">
        <f t="shared" si="28"/>
        <v>7.8929487495299877E-2</v>
      </c>
      <c r="S108" s="304">
        <f t="shared" si="28"/>
        <v>6.9189697082446988E-2</v>
      </c>
      <c r="T108" s="304">
        <f t="shared" si="28"/>
        <v>7.1880836857875413E-2</v>
      </c>
      <c r="U108" s="304">
        <f t="shared" si="28"/>
        <v>7.0365997884827544E-2</v>
      </c>
      <c r="V108" s="304">
        <f t="shared" si="28"/>
        <v>7.2909080733736253E-2</v>
      </c>
      <c r="W108" s="304">
        <f t="shared" si="28"/>
        <v>7.5127631072004514E-2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0.16313227701944946</v>
      </c>
      <c r="C109" s="237">
        <f t="shared" si="29"/>
        <v>0.16416670588417576</v>
      </c>
      <c r="D109" s="237">
        <f t="shared" si="29"/>
        <v>0.16944047499194573</v>
      </c>
      <c r="E109" s="237">
        <f t="shared" si="29"/>
        <v>0.17117061301805084</v>
      </c>
      <c r="F109" s="237">
        <f t="shared" si="29"/>
        <v>0.17511770838969543</v>
      </c>
      <c r="G109" s="237">
        <f t="shared" si="29"/>
        <v>0.17837913579966838</v>
      </c>
      <c r="H109" s="237">
        <f t="shared" si="29"/>
        <v>0.15289855836340968</v>
      </c>
      <c r="I109" s="237">
        <f t="shared" si="29"/>
        <v>0.1570956072138161</v>
      </c>
      <c r="J109" s="237">
        <f t="shared" si="29"/>
        <v>0.1603012427535305</v>
      </c>
      <c r="K109" s="237">
        <f t="shared" si="29"/>
        <v>0.15863377714272942</v>
      </c>
      <c r="L109" s="237">
        <f t="shared" si="29"/>
        <v>0.15911346702970861</v>
      </c>
      <c r="M109" s="237">
        <f t="shared" si="29"/>
        <v>0.14499722250939126</v>
      </c>
      <c r="N109" s="237">
        <f t="shared" si="29"/>
        <v>0.11137040032134876</v>
      </c>
      <c r="O109" s="237">
        <f t="shared" si="29"/>
        <v>0.11612876225961269</v>
      </c>
      <c r="P109" s="237">
        <f t="shared" si="29"/>
        <v>0.11010677393187898</v>
      </c>
      <c r="Q109" s="237">
        <f t="shared" si="29"/>
        <v>0.10282316730780007</v>
      </c>
      <c r="R109" s="237">
        <f t="shared" si="29"/>
        <v>0.10818387602916825</v>
      </c>
      <c r="S109" s="237">
        <f t="shared" si="29"/>
        <v>9.4834134227830658E-2</v>
      </c>
      <c r="T109" s="237">
        <f t="shared" si="29"/>
        <v>9.8522716797930981E-2</v>
      </c>
      <c r="U109" s="237">
        <f t="shared" si="29"/>
        <v>9.6446418612488941E-2</v>
      </c>
      <c r="V109" s="237">
        <f t="shared" si="29"/>
        <v>9.9932068505687921E-2</v>
      </c>
      <c r="W109" s="237">
        <f t="shared" si="29"/>
        <v>0.10297290130944807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131.72035485426716</v>
      </c>
      <c r="C113" s="322">
        <f t="shared" si="30"/>
        <v>132.34820639613679</v>
      </c>
      <c r="D113" s="322">
        <f t="shared" si="30"/>
        <v>134.73373251597138</v>
      </c>
      <c r="E113" s="322">
        <f t="shared" si="30"/>
        <v>135.57751785122881</v>
      </c>
      <c r="F113" s="322">
        <f t="shared" si="30"/>
        <v>133.02735034434647</v>
      </c>
      <c r="G113" s="322">
        <f t="shared" si="30"/>
        <v>128.34525323083119</v>
      </c>
      <c r="H113" s="322">
        <f t="shared" si="30"/>
        <v>123.50731403339455</v>
      </c>
      <c r="I113" s="322">
        <f t="shared" si="30"/>
        <v>122.96907071933951</v>
      </c>
      <c r="J113" s="322">
        <f t="shared" si="30"/>
        <v>122.42142842531692</v>
      </c>
      <c r="K113" s="322">
        <f t="shared" si="30"/>
        <v>117.70082574774823</v>
      </c>
      <c r="L113" s="322">
        <f t="shared" si="30"/>
        <v>120.69507732794621</v>
      </c>
      <c r="M113" s="322">
        <f t="shared" si="30"/>
        <v>120.2204650256504</v>
      </c>
      <c r="N113" s="322">
        <f t="shared" si="30"/>
        <v>121.12449855869649</v>
      </c>
      <c r="O113" s="322">
        <f t="shared" si="30"/>
        <v>119.04107083791192</v>
      </c>
      <c r="P113" s="322">
        <f t="shared" si="30"/>
        <v>117.45295381773008</v>
      </c>
      <c r="Q113" s="322">
        <f t="shared" si="30"/>
        <v>115.43606639028955</v>
      </c>
      <c r="R113" s="322">
        <f t="shared" si="30"/>
        <v>116.98693683766251</v>
      </c>
      <c r="S113" s="322">
        <f t="shared" si="30"/>
        <v>117.23636786090435</v>
      </c>
      <c r="T113" s="322">
        <f t="shared" si="30"/>
        <v>118.42965025500141</v>
      </c>
      <c r="U113" s="322">
        <f t="shared" si="30"/>
        <v>115.68138546140527</v>
      </c>
      <c r="V113" s="322">
        <f t="shared" si="30"/>
        <v>117.22826197195224</v>
      </c>
      <c r="W113" s="322">
        <f t="shared" si="30"/>
        <v>125.73916970369699</v>
      </c>
      <c r="DA113" s="95"/>
    </row>
    <row r="114" spans="1:105" ht="12" customHeight="1" x14ac:dyDescent="0.25">
      <c r="A114" s="55" t="s">
        <v>92</v>
      </c>
      <c r="B114" s="332">
        <f>IF(B$6=0,0,B$6/FBT!B$5*1000)</f>
        <v>3.7977803847978957</v>
      </c>
      <c r="C114" s="332">
        <f>IF(C$6=0,0,C$6/FBT!C$5*1000)</f>
        <v>3.8400793696947289</v>
      </c>
      <c r="D114" s="332">
        <f>IF(D$6=0,0,D$6/FBT!D$5*1000)</f>
        <v>4.0348793981873383</v>
      </c>
      <c r="E114" s="332">
        <f>IF(E$6=0,0,E$6/FBT!E$5*1000)</f>
        <v>4.1016060166243484</v>
      </c>
      <c r="F114" s="332">
        <f>IF(F$6=0,0,F$6/FBT!F$5*1000)</f>
        <v>4.1172578199814645</v>
      </c>
      <c r="G114" s="332">
        <f>IF(G$6=0,0,G$6/FBT!G$5*1000)</f>
        <v>4.0463265032352895</v>
      </c>
      <c r="H114" s="332">
        <f>IF(H$6=0,0,H$6/FBT!H$5*1000)</f>
        <v>3.3375910680528351</v>
      </c>
      <c r="I114" s="332">
        <f>IF(I$6=0,0,I$6/FBT!I$5*1000)</f>
        <v>3.4142631377117958</v>
      </c>
      <c r="J114" s="332">
        <f>IF(J$6=0,0,J$6/FBT!J$5*1000)</f>
        <v>3.4684176592860894</v>
      </c>
      <c r="K114" s="332">
        <f>IF(K$6=0,0,K$6/FBT!K$5*1000)</f>
        <v>3.2999870203576398</v>
      </c>
      <c r="L114" s="332">
        <f>IF(L$6=0,0,L$6/FBT!L$5*1000)</f>
        <v>3.3941697078593656</v>
      </c>
      <c r="M114" s="332">
        <f>IF(M$6=0,0,M$6/FBT!M$5*1000)</f>
        <v>3.0808825587675353</v>
      </c>
      <c r="N114" s="332">
        <f>IF(N$6=0,0,N$6/FBT!N$5*1000)</f>
        <v>2.3841788429135145</v>
      </c>
      <c r="O114" s="332">
        <f>IF(O$6=0,0,O$6/FBT!O$5*1000)</f>
        <v>2.4432824698595939</v>
      </c>
      <c r="P114" s="332">
        <f>IF(P$6=0,0,P$6/FBT!P$5*1000)</f>
        <v>2.2856779486815544</v>
      </c>
      <c r="Q114" s="332">
        <f>IF(Q$6=0,0,Q$6/FBT!Q$5*1000)</f>
        <v>2.0978264347478008</v>
      </c>
      <c r="R114" s="332">
        <f>IF(R$6=0,0,R$6/FBT!R$5*1000)</f>
        <v>2.2368505252523545</v>
      </c>
      <c r="S114" s="332">
        <f>IF(S$6=0,0,S$6/FBT!S$5*1000)</f>
        <v>1.9650069717398981</v>
      </c>
      <c r="T114" s="332">
        <f>IF(T$6=0,0,T$6/FBT!T$5*1000)</f>
        <v>2.062214721200339</v>
      </c>
      <c r="U114" s="332">
        <f>IF(U$6=0,0,U$6/FBT!U$5*1000)</f>
        <v>1.9719079759426277</v>
      </c>
      <c r="V114" s="332">
        <f>IF(V$6=0,0,V$6/FBT!V$5*1000)</f>
        <v>2.070495352807328</v>
      </c>
      <c r="W114" s="332">
        <f>IF(W$6=0,0,W$6/FBT!W$5*1000)</f>
        <v>2.2883929149223636</v>
      </c>
      <c r="DA114" s="67"/>
    </row>
    <row r="115" spans="1:105" ht="12" customHeight="1" x14ac:dyDescent="0.25">
      <c r="A115" s="202" t="s">
        <v>93</v>
      </c>
      <c r="B115" s="333">
        <f>IF(B$7=0,0,B$7/FBT!B$5*1000)</f>
        <v>4.4307437822642131</v>
      </c>
      <c r="C115" s="333">
        <f>IF(C$7=0,0,C$7/FBT!C$5*1000)</f>
        <v>4.480092597977186</v>
      </c>
      <c r="D115" s="333">
        <f>IF(D$7=0,0,D$7/FBT!D$5*1000)</f>
        <v>4.7073592978852279</v>
      </c>
      <c r="E115" s="333">
        <f>IF(E$7=0,0,E$7/FBT!E$5*1000)</f>
        <v>4.7852070193950755</v>
      </c>
      <c r="F115" s="333">
        <f>IF(F$7=0,0,F$7/FBT!F$5*1000)</f>
        <v>4.8034674566450422</v>
      </c>
      <c r="G115" s="333">
        <f>IF(G$7=0,0,G$7/FBT!G$5*1000)</f>
        <v>4.7207142537745046</v>
      </c>
      <c r="H115" s="333">
        <f>IF(H$7=0,0,H$7/FBT!H$5*1000)</f>
        <v>3.8938562460616417</v>
      </c>
      <c r="I115" s="333">
        <f>IF(I$7=0,0,I$7/FBT!I$5*1000)</f>
        <v>3.9833069939970946</v>
      </c>
      <c r="J115" s="333">
        <f>IF(J$7=0,0,J$7/FBT!J$5*1000)</f>
        <v>4.0464872691671046</v>
      </c>
      <c r="K115" s="333">
        <f>IF(K$7=0,0,K$7/FBT!K$5*1000)</f>
        <v>3.8499848570839128</v>
      </c>
      <c r="L115" s="333">
        <f>IF(L$7=0,0,L$7/FBT!L$5*1000)</f>
        <v>3.9598646591692606</v>
      </c>
      <c r="M115" s="333">
        <f>IF(M$7=0,0,M$7/FBT!M$5*1000)</f>
        <v>3.5943629852287935</v>
      </c>
      <c r="N115" s="333">
        <f>IF(N$7=0,0,N$7/FBT!N$5*1000)</f>
        <v>2.7815419833991011</v>
      </c>
      <c r="O115" s="333">
        <f>IF(O$7=0,0,O$7/FBT!O$5*1000)</f>
        <v>2.8504962148361925</v>
      </c>
      <c r="P115" s="333">
        <f>IF(P$7=0,0,P$7/FBT!P$5*1000)</f>
        <v>2.6666242734618137</v>
      </c>
      <c r="Q115" s="333">
        <f>IF(Q$7=0,0,Q$7/FBT!Q$5*1000)</f>
        <v>2.4474641738724348</v>
      </c>
      <c r="R115" s="333">
        <f>IF(R$7=0,0,R$7/FBT!R$5*1000)</f>
        <v>2.6096589461277464</v>
      </c>
      <c r="S115" s="333">
        <f>IF(S$7=0,0,S$7/FBT!S$5*1000)</f>
        <v>2.2925081336965474</v>
      </c>
      <c r="T115" s="333">
        <f>IF(T$7=0,0,T$7/FBT!T$5*1000)</f>
        <v>2.4059171747337298</v>
      </c>
      <c r="U115" s="333">
        <f>IF(U$7=0,0,U$7/FBT!U$5*1000)</f>
        <v>2.3005593052663995</v>
      </c>
      <c r="V115" s="333">
        <f>IF(V$7=0,0,V$7/FBT!V$5*1000)</f>
        <v>2.4155779116085494</v>
      </c>
      <c r="W115" s="333">
        <f>IF(W$7=0,0,W$7/FBT!W$5*1000)</f>
        <v>2.669791734076091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10.127414359461056</v>
      </c>
      <c r="C116" s="333">
        <f>IF(C$8=0,0,C$8/FBT!C$5*1000)</f>
        <v>10.240211652519278</v>
      </c>
      <c r="D116" s="333">
        <f>IF(D$8=0,0,D$8/FBT!D$5*1000)</f>
        <v>10.759678395166233</v>
      </c>
      <c r="E116" s="333">
        <f>IF(E$8=0,0,E$8/FBT!E$5*1000)</f>
        <v>10.937616044331596</v>
      </c>
      <c r="F116" s="333">
        <f>IF(F$8=0,0,F$8/FBT!F$5*1000)</f>
        <v>10.979354186617234</v>
      </c>
      <c r="G116" s="333">
        <f>IF(G$8=0,0,G$8/FBT!G$5*1000)</f>
        <v>10.790204008627436</v>
      </c>
      <c r="H116" s="333">
        <f>IF(H$8=0,0,H$8/FBT!H$5*1000)</f>
        <v>8.9002428481408948</v>
      </c>
      <c r="I116" s="333">
        <f>IF(I$8=0,0,I$8/FBT!I$5*1000)</f>
        <v>9.1047017005647888</v>
      </c>
      <c r="J116" s="333">
        <f>IF(J$8=0,0,J$8/FBT!J$5*1000)</f>
        <v>9.2491137580962359</v>
      </c>
      <c r="K116" s="333">
        <f>IF(K$8=0,0,K$8/FBT!K$5*1000)</f>
        <v>8.7999653876203716</v>
      </c>
      <c r="L116" s="333">
        <f>IF(L$8=0,0,L$8/FBT!L$5*1000)</f>
        <v>9.0511192209583076</v>
      </c>
      <c r="M116" s="333">
        <f>IF(M$8=0,0,M$8/FBT!M$5*1000)</f>
        <v>8.2156868233800964</v>
      </c>
      <c r="N116" s="333">
        <f>IF(N$8=0,0,N$8/FBT!N$5*1000)</f>
        <v>6.357810247769371</v>
      </c>
      <c r="O116" s="333">
        <f>IF(O$8=0,0,O$8/FBT!O$5*1000)</f>
        <v>6.5154199196255824</v>
      </c>
      <c r="P116" s="333">
        <f>IF(P$8=0,0,P$8/FBT!P$5*1000)</f>
        <v>6.0951411964841462</v>
      </c>
      <c r="Q116" s="333">
        <f>IF(Q$8=0,0,Q$8/FBT!Q$5*1000)</f>
        <v>5.5942038259941347</v>
      </c>
      <c r="R116" s="333">
        <f>IF(R$8=0,0,R$8/FBT!R$5*1000)</f>
        <v>5.9649347340062775</v>
      </c>
      <c r="S116" s="333">
        <f>IF(S$8=0,0,S$8/FBT!S$5*1000)</f>
        <v>5.2400185913063941</v>
      </c>
      <c r="T116" s="333">
        <f>IF(T$8=0,0,T$8/FBT!T$5*1000)</f>
        <v>5.4992392565342376</v>
      </c>
      <c r="U116" s="333">
        <f>IF(U$8=0,0,U$8/FBT!U$5*1000)</f>
        <v>5.2584212691803396</v>
      </c>
      <c r="V116" s="333">
        <f>IF(V$8=0,0,V$8/FBT!V$5*1000)</f>
        <v>5.5213209408195425</v>
      </c>
      <c r="W116" s="333">
        <f>IF(W$8=0,0,W$8/FBT!W$5*1000)</f>
        <v>6.1023811064596369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7.5955607695957923</v>
      </c>
      <c r="C117" s="333">
        <f>IF(C$9=0,0,C$9/FBT!C$5*1000)</f>
        <v>7.6801587393894586</v>
      </c>
      <c r="D117" s="333">
        <f>IF(D$9=0,0,D$9/FBT!D$5*1000)</f>
        <v>8.0697587963746749</v>
      </c>
      <c r="E117" s="333">
        <f>IF(E$9=0,0,E$9/FBT!E$5*1000)</f>
        <v>8.2032120332486969</v>
      </c>
      <c r="F117" s="333">
        <f>IF(F$9=0,0,F$9/FBT!F$5*1000)</f>
        <v>8.2345156399629307</v>
      </c>
      <c r="G117" s="333">
        <f>IF(G$9=0,0,G$9/FBT!G$5*1000)</f>
        <v>8.0926530064705773</v>
      </c>
      <c r="H117" s="333">
        <f>IF(H$9=0,0,H$9/FBT!H$5*1000)</f>
        <v>6.6751821361056676</v>
      </c>
      <c r="I117" s="333">
        <f>IF(I$9=0,0,I$9/FBT!I$5*1000)</f>
        <v>6.8285262754235889</v>
      </c>
      <c r="J117" s="333">
        <f>IF(J$9=0,0,J$9/FBT!J$5*1000)</f>
        <v>6.9368353185721814</v>
      </c>
      <c r="K117" s="333">
        <f>IF(K$9=0,0,K$9/FBT!K$5*1000)</f>
        <v>6.5999740407152814</v>
      </c>
      <c r="L117" s="333">
        <f>IF(L$9=0,0,L$9/FBT!L$5*1000)</f>
        <v>6.7883394157187338</v>
      </c>
      <c r="M117" s="333">
        <f>IF(M$9=0,0,M$9/FBT!M$5*1000)</f>
        <v>6.1617651175350714</v>
      </c>
      <c r="N117" s="333">
        <f>IF(N$9=0,0,N$9/FBT!N$5*1000)</f>
        <v>4.7683576858270289</v>
      </c>
      <c r="O117" s="333">
        <f>IF(O$9=0,0,O$9/FBT!O$5*1000)</f>
        <v>4.8865649397191895</v>
      </c>
      <c r="P117" s="333">
        <f>IF(P$9=0,0,P$9/FBT!P$5*1000)</f>
        <v>4.5713558973631097</v>
      </c>
      <c r="Q117" s="333">
        <f>IF(Q$9=0,0,Q$9/FBT!Q$5*1000)</f>
        <v>4.1956528694956026</v>
      </c>
      <c r="R117" s="333">
        <f>IF(R$9=0,0,R$9/FBT!R$5*1000)</f>
        <v>4.4737010505047081</v>
      </c>
      <c r="S117" s="333">
        <f>IF(S$9=0,0,S$9/FBT!S$5*1000)</f>
        <v>3.9300139434797972</v>
      </c>
      <c r="T117" s="333">
        <f>IF(T$9=0,0,T$9/FBT!T$5*1000)</f>
        <v>4.1244294424006771</v>
      </c>
      <c r="U117" s="333">
        <f>IF(U$9=0,0,U$9/FBT!U$5*1000)</f>
        <v>3.9438159518852562</v>
      </c>
      <c r="V117" s="333">
        <f>IF(V$9=0,0,V$9/FBT!V$5*1000)</f>
        <v>4.1409907056146542</v>
      </c>
      <c r="W117" s="333">
        <f>IF(W$9=0,0,W$9/FBT!W$5*1000)</f>
        <v>4.5767858298447281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4.3583308925057418</v>
      </c>
      <c r="C118" s="334">
        <f>IF(C$10=0,0,C$10/FBT!C$5*1000)</f>
        <v>4.4201597694959984</v>
      </c>
      <c r="D118" s="334">
        <f>IF(D$10=0,0,D$10/FBT!D$5*1000)</f>
        <v>4.7176543790366496</v>
      </c>
      <c r="E118" s="334">
        <f>IF(E$10=0,0,E$10/FBT!E$5*1000)</f>
        <v>4.8207687156501997</v>
      </c>
      <c r="F118" s="334">
        <f>IF(F$10=0,0,F$10/FBT!F$5*1000)</f>
        <v>4.8976139060294974</v>
      </c>
      <c r="G118" s="334">
        <f>IF(G$10=0,0,G$10/FBT!G$5*1000)</f>
        <v>4.8615256795839246</v>
      </c>
      <c r="H118" s="334">
        <f>IF(H$10=0,0,H$10/FBT!H$5*1000)</f>
        <v>4.0180045360588235</v>
      </c>
      <c r="I118" s="334">
        <f>IF(I$10=0,0,I$10/FBT!I$5*1000)</f>
        <v>4.1525584918206686</v>
      </c>
      <c r="J118" s="334">
        <f>IF(J$10=0,0,J$10/FBT!J$5*1000)</f>
        <v>4.2481733103963677</v>
      </c>
      <c r="K118" s="334">
        <f>IF(K$10=0,0,K$10/FBT!K$5*1000)</f>
        <v>4.0182171634714656</v>
      </c>
      <c r="L118" s="334">
        <f>IF(L$10=0,0,L$10/FBT!L$5*1000)</f>
        <v>4.1335498987797843</v>
      </c>
      <c r="M118" s="334">
        <f>IF(M$10=0,0,M$10/FBT!M$5*1000)</f>
        <v>3.6649823782087902</v>
      </c>
      <c r="N118" s="334">
        <f>IF(N$10=0,0,N$10/FBT!N$5*1000)</f>
        <v>2.9417503329252699</v>
      </c>
      <c r="O118" s="334">
        <f>IF(O$10=0,0,O$10/FBT!O$5*1000)</f>
        <v>3.0266446123116735</v>
      </c>
      <c r="P118" s="334">
        <f>IF(P$10=0,0,P$10/FBT!P$5*1000)</f>
        <v>2.8443361269847762</v>
      </c>
      <c r="Q118" s="334">
        <f>IF(Q$10=0,0,Q$10/FBT!Q$5*1000)</f>
        <v>2.5884014479767044</v>
      </c>
      <c r="R118" s="334">
        <f>IF(R$10=0,0,R$10/FBT!R$5*1000)</f>
        <v>2.7626611577981772</v>
      </c>
      <c r="S118" s="334">
        <f>IF(S$10=0,0,S$10/FBT!S$5*1000)</f>
        <v>2.4779973719974455</v>
      </c>
      <c r="T118" s="334">
        <f>IF(T$10=0,0,T$10/FBT!T$5*1000)</f>
        <v>2.5870754620922138</v>
      </c>
      <c r="U118" s="334">
        <f>IF(U$10=0,0,U$10/FBT!U$5*1000)</f>
        <v>2.4840244376582543</v>
      </c>
      <c r="V118" s="334">
        <f>IF(V$10=0,0,V$10/FBT!V$5*1000)</f>
        <v>2.5837158484092608</v>
      </c>
      <c r="W118" s="334">
        <f>IF(W$10=0,0,W$10/FBT!W$5*1000)</f>
        <v>2.8193674066517689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13.378815108301053</v>
      </c>
      <c r="C119" s="350">
        <f>IF(C$16=0,0,C$16/FBT!C$5*1000)</f>
        <v>13.567685658063573</v>
      </c>
      <c r="D119" s="350">
        <f>IF(D$16=0,0,D$16/FBT!D$5*1000)</f>
        <v>14.475753488964935</v>
      </c>
      <c r="E119" s="350">
        <f>IF(E$16=0,0,E$16/FBT!E$5*1000)</f>
        <v>14.790434628280545</v>
      </c>
      <c r="F119" s="350">
        <f>IF(F$16=0,0,F$16/FBT!F$5*1000)</f>
        <v>15.022222343687007</v>
      </c>
      <c r="G119" s="350">
        <f>IF(G$16=0,0,G$16/FBT!G$5*1000)</f>
        <v>14.908283159010603</v>
      </c>
      <c r="H119" s="350">
        <f>IF(H$16=0,0,H$16/FBT!H$5*1000)</f>
        <v>11.460636004837523</v>
      </c>
      <c r="I119" s="350">
        <f>IF(I$16=0,0,I$16/FBT!I$5*1000)</f>
        <v>11.851587601713675</v>
      </c>
      <c r="J119" s="350">
        <f>IF(J$16=0,0,J$16/FBT!J$5*1000)</f>
        <v>12.144445781230255</v>
      </c>
      <c r="K119" s="350">
        <f>IF(K$16=0,0,K$16/FBT!K$5*1000)</f>
        <v>11.495768151287313</v>
      </c>
      <c r="L119" s="350">
        <f>IF(L$16=0,0,L$16/FBT!L$5*1000)</f>
        <v>11.838367181192226</v>
      </c>
      <c r="M119" s="350">
        <f>IF(M$16=0,0,M$16/FBT!M$5*1000)</f>
        <v>10.376672778906139</v>
      </c>
      <c r="N119" s="350">
        <f>IF(N$16=0,0,N$16/FBT!N$5*1000)</f>
        <v>8.0444276381851871</v>
      </c>
      <c r="O119" s="350">
        <f>IF(O$16=0,0,O$16/FBT!O$5*1000)</f>
        <v>8.1408125962033964</v>
      </c>
      <c r="P119" s="350">
        <f>IF(P$16=0,0,P$16/FBT!P$5*1000)</f>
        <v>7.7864198202882671</v>
      </c>
      <c r="Q119" s="350">
        <f>IF(Q$16=0,0,Q$16/FBT!Q$5*1000)</f>
        <v>7.3544615441223202</v>
      </c>
      <c r="R119" s="350">
        <f>IF(R$16=0,0,R$16/FBT!R$5*1000)</f>
        <v>7.6616469917497874</v>
      </c>
      <c r="S119" s="350">
        <f>IF(S$16=0,0,S$16/FBT!S$5*1000)</f>
        <v>7.2820439733324864</v>
      </c>
      <c r="T119" s="350">
        <f>IF(T$16=0,0,T$16/FBT!T$5*1000)</f>
        <v>7.4393568215253651</v>
      </c>
      <c r="U119" s="350">
        <f>IF(U$16=0,0,U$16/FBT!U$5*1000)</f>
        <v>7.2191440571029002</v>
      </c>
      <c r="V119" s="350">
        <f>IF(V$16=0,0,V$16/FBT!V$5*1000)</f>
        <v>7.4018979637666513</v>
      </c>
      <c r="W119" s="350">
        <f>IF(W$16=0,0,W$16/FBT!W$5*1000)</f>
        <v>8.0312703738295603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11.149012590250882</v>
      </c>
      <c r="C120" s="350">
        <f>IF(C$25=0,0,C$25/FBT!C$5*1000)</f>
        <v>11.306404715052976</v>
      </c>
      <c r="D120" s="350">
        <f>IF(D$25=0,0,D$25/FBT!D$5*1000)</f>
        <v>12.063127907470781</v>
      </c>
      <c r="E120" s="350">
        <f>IF(E$25=0,0,E$25/FBT!E$5*1000)</f>
        <v>12.325362190233784</v>
      </c>
      <c r="F120" s="350">
        <f>IF(F$25=0,0,F$25/FBT!F$5*1000)</f>
        <v>12.518518619739176</v>
      </c>
      <c r="G120" s="350">
        <f>IF(G$25=0,0,G$25/FBT!G$5*1000)</f>
        <v>12.423569299175499</v>
      </c>
      <c r="H120" s="350">
        <f>IF(H$25=0,0,H$25/FBT!H$5*1000)</f>
        <v>9.5505300040312697</v>
      </c>
      <c r="I120" s="350">
        <f>IF(I$25=0,0,I$25/FBT!I$5*1000)</f>
        <v>9.8763230014280623</v>
      </c>
      <c r="J120" s="350">
        <f>IF(J$25=0,0,J$25/FBT!J$5*1000)</f>
        <v>10.120371484358547</v>
      </c>
      <c r="K120" s="350">
        <f>IF(K$25=0,0,K$25/FBT!K$5*1000)</f>
        <v>9.579806792739431</v>
      </c>
      <c r="L120" s="350">
        <f>IF(L$25=0,0,L$25/FBT!L$5*1000)</f>
        <v>9.865305984326854</v>
      </c>
      <c r="M120" s="350">
        <f>IF(M$25=0,0,M$25/FBT!M$5*1000)</f>
        <v>8.6472273157551172</v>
      </c>
      <c r="N120" s="350">
        <f>IF(N$25=0,0,N$25/FBT!N$5*1000)</f>
        <v>6.7036896984876586</v>
      </c>
      <c r="O120" s="350">
        <f>IF(O$25=0,0,O$25/FBT!O$5*1000)</f>
        <v>6.7840104968361681</v>
      </c>
      <c r="P120" s="350">
        <f>IF(P$25=0,0,P$25/FBT!P$5*1000)</f>
        <v>6.4886831835735581</v>
      </c>
      <c r="Q120" s="350">
        <f>IF(Q$25=0,0,Q$25/FBT!Q$5*1000)</f>
        <v>6.1287179534352685</v>
      </c>
      <c r="R120" s="350">
        <f>IF(R$25=0,0,R$25/FBT!R$5*1000)</f>
        <v>6.384705826458152</v>
      </c>
      <c r="S120" s="350">
        <f>IF(S$25=0,0,S$25/FBT!S$5*1000)</f>
        <v>6.0683699777770714</v>
      </c>
      <c r="T120" s="350">
        <f>IF(T$25=0,0,T$25/FBT!T$5*1000)</f>
        <v>6.1994640179378075</v>
      </c>
      <c r="U120" s="350">
        <f>IF(U$25=0,0,U$25/FBT!U$5*1000)</f>
        <v>6.0159533809190835</v>
      </c>
      <c r="V120" s="350">
        <f>IF(V$25=0,0,V$25/FBT!V$5*1000)</f>
        <v>6.1682483031388768</v>
      </c>
      <c r="W120" s="350">
        <f>IF(W$25=0,0,W$25/FBT!W$5*1000)</f>
        <v>6.692725311524633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30.413697512426992</v>
      </c>
      <c r="C121" s="350">
        <f>IF(C$34=0,0,C$34/FBT!C$5*1000)</f>
        <v>29.962329802031444</v>
      </c>
      <c r="D121" s="350">
        <f>IF(D$34=0,0,D$34/FBT!D$5*1000)</f>
        <v>27.381003878156349</v>
      </c>
      <c r="E121" s="350">
        <f>IF(E$34=0,0,E$34/FBT!E$5*1000)</f>
        <v>26.512829391344127</v>
      </c>
      <c r="F121" s="350">
        <f>IF(F$34=0,0,F$34/FBT!F$5*1000)</f>
        <v>23.671154634141239</v>
      </c>
      <c r="G121" s="350">
        <f>IF(G$34=0,0,G$34/FBT!G$5*1000)</f>
        <v>20.954973145928903</v>
      </c>
      <c r="H121" s="350">
        <f>IF(H$34=0,0,H$34/FBT!H$5*1000)</f>
        <v>33.646783904312265</v>
      </c>
      <c r="I121" s="350">
        <f>IF(I$34=0,0,I$34/FBT!I$5*1000)</f>
        <v>31.302434149901337</v>
      </c>
      <c r="J121" s="350">
        <f>IF(J$34=0,0,J$34/FBT!J$5*1000)</f>
        <v>29.476962077067405</v>
      </c>
      <c r="K121" s="350">
        <f>IF(K$34=0,0,K$34/FBT!K$5*1000)</f>
        <v>28.558427244017061</v>
      </c>
      <c r="L121" s="350">
        <f>IF(L$34=0,0,L$34/FBT!L$5*1000)</f>
        <v>28.952662863959617</v>
      </c>
      <c r="M121" s="350">
        <f>IF(M$34=0,0,M$34/FBT!M$5*1000)</f>
        <v>35.736981278165089</v>
      </c>
      <c r="N121" s="350">
        <f>IF(N$34=0,0,N$34/FBT!N$5*1000)</f>
        <v>50.987194471805246</v>
      </c>
      <c r="O121" s="350">
        <f>IF(O$34=0,0,O$34/FBT!O$5*1000)</f>
        <v>48.138215069858084</v>
      </c>
      <c r="P121" s="350">
        <f>IF(P$34=0,0,P$34/FBT!P$5*1000)</f>
        <v>49.872846192124804</v>
      </c>
      <c r="Q121" s="350">
        <f>IF(Q$34=0,0,Q$34/FBT!Q$5*1000)</f>
        <v>51.835131895100844</v>
      </c>
      <c r="R121" s="350">
        <f>IF(R$34=0,0,R$34/FBT!R$5*1000)</f>
        <v>50.470541414226979</v>
      </c>
      <c r="S121" s="350">
        <f>IF(S$34=0,0,S$34/FBT!S$5*1000)</f>
        <v>55.581591350371497</v>
      </c>
      <c r="T121" s="350">
        <f>IF(T$34=0,0,T$34/FBT!T$5*1000)</f>
        <v>54.815986980716261</v>
      </c>
      <c r="U121" s="350">
        <f>IF(U$34=0,0,U$34/FBT!U$5*1000)</f>
        <v>54.315651756775537</v>
      </c>
      <c r="V121" s="350">
        <f>IF(V$34=0,0,V$34/FBT!V$5*1000)</f>
        <v>53.744249151989926</v>
      </c>
      <c r="W121" s="350">
        <f>IF(W$34=0,0,W$34/FBT!W$5*1000)</f>
        <v>56.448177899998925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8.8898885714654927</v>
      </c>
      <c r="C122" s="350">
        <f>IF(C$45=0,0,C$45/FBT!C$5*1000)</f>
        <v>8.86417996510521</v>
      </c>
      <c r="D122" s="350">
        <f>IF(D$45=0,0,D$45/FBT!D$5*1000)</f>
        <v>8.6664402393191473</v>
      </c>
      <c r="E122" s="350">
        <f>IF(E$45=0,0,E$45/FBT!E$5*1000)</f>
        <v>8.6012371440867152</v>
      </c>
      <c r="F122" s="350">
        <f>IF(F$45=0,0,F$45/FBT!F$5*1000)</f>
        <v>8.1695172095483528</v>
      </c>
      <c r="G122" s="350">
        <f>IF(G$45=0,0,G$45/FBT!G$5*1000)</f>
        <v>7.6643858177265747</v>
      </c>
      <c r="H122" s="350">
        <f>IF(H$45=0,0,H$45/FBT!H$5*1000)</f>
        <v>8.9047759484875098</v>
      </c>
      <c r="I122" s="350">
        <f>IF(I$45=0,0,I$45/FBT!I$5*1000)</f>
        <v>8.617259588593928</v>
      </c>
      <c r="J122" s="350">
        <f>IF(J$45=0,0,J$45/FBT!J$5*1000)</f>
        <v>8.3874066147811366</v>
      </c>
      <c r="K122" s="350">
        <f>IF(K$45=0,0,K$45/FBT!K$5*1000)</f>
        <v>8.0610679218919241</v>
      </c>
      <c r="L122" s="350">
        <f>IF(L$45=0,0,L$45/FBT!L$5*1000)</f>
        <v>8.2247032266727356</v>
      </c>
      <c r="M122" s="350">
        <f>IF(M$45=0,0,M$45/FBT!M$5*1000)</f>
        <v>8.9583339278718199</v>
      </c>
      <c r="N122" s="350">
        <f>IF(N$45=0,0,N$45/FBT!N$5*1000)</f>
        <v>10.61553405254228</v>
      </c>
      <c r="O122" s="350">
        <f>IF(O$45=0,0,O$45/FBT!O$5*1000)</f>
        <v>10.229444175580818</v>
      </c>
      <c r="P122" s="350">
        <f>IF(P$45=0,0,P$45/FBT!P$5*1000)</f>
        <v>10.306045699136954</v>
      </c>
      <c r="Q122" s="350">
        <f>IF(Q$45=0,0,Q$45/FBT!Q$5*1000)</f>
        <v>10.437081248719865</v>
      </c>
      <c r="R122" s="350">
        <f>IF(R$45=0,0,R$45/FBT!R$5*1000)</f>
        <v>10.354484997454904</v>
      </c>
      <c r="S122" s="350">
        <f>IF(S$45=0,0,S$45/FBT!S$5*1000)</f>
        <v>10.862410309746599</v>
      </c>
      <c r="T122" s="350">
        <f>IF(T$45=0,0,T$45/FBT!T$5*1000)</f>
        <v>10.836949650308442</v>
      </c>
      <c r="U122" s="350">
        <f>IF(U$45=0,0,U$45/FBT!U$5*1000)</f>
        <v>10.642962986215498</v>
      </c>
      <c r="V122" s="350">
        <f>IF(V$45=0,0,V$45/FBT!V$5*1000)</f>
        <v>10.675507359038857</v>
      </c>
      <c r="W122" s="350">
        <f>IF(W$45=0,0,W$45/FBT!W$5*1000)</f>
        <v>11.348483571771443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16.091269466011536</v>
      </c>
      <c r="C123" s="350">
        <f>IF(C$66=0,0,C$66/FBT!C$5*1000)</f>
        <v>16.259735053074152</v>
      </c>
      <c r="D123" s="350">
        <f>IF(D$66=0,0,D$66/FBT!D$5*1000)</f>
        <v>17.028729100466112</v>
      </c>
      <c r="E123" s="350">
        <f>IF(E$66=0,0,E$66/FBT!E$5*1000)</f>
        <v>17.292357825973152</v>
      </c>
      <c r="F123" s="350">
        <f>IF(F$66=0,0,F$66/FBT!F$5*1000)</f>
        <v>17.318283782539432</v>
      </c>
      <c r="G123" s="350">
        <f>IF(G$66=0,0,G$66/FBT!G$5*1000)</f>
        <v>16.988503001992612</v>
      </c>
      <c r="H123" s="350">
        <f>IF(H$66=0,0,H$66/FBT!H$5*1000)</f>
        <v>14.235621074263188</v>
      </c>
      <c r="I123" s="350">
        <f>IF(I$66=0,0,I$66/FBT!I$5*1000)</f>
        <v>14.520208945011237</v>
      </c>
      <c r="J123" s="350">
        <f>IF(J$66=0,0,J$66/FBT!J$5*1000)</f>
        <v>14.718908036120911</v>
      </c>
      <c r="K123" s="350">
        <f>IF(K$66=0,0,K$66/FBT!K$5*1000)</f>
        <v>14.766300607380307</v>
      </c>
      <c r="L123" s="350">
        <f>IF(L$66=0,0,L$66/FBT!L$5*1000)</f>
        <v>15.282782962241031</v>
      </c>
      <c r="M123" s="350">
        <f>IF(M$66=0,0,M$66/FBT!M$5*1000)</f>
        <v>14.351936344325205</v>
      </c>
      <c r="N123" s="350">
        <f>IF(N$66=0,0,N$66/FBT!N$5*1000)</f>
        <v>12.050329711637179</v>
      </c>
      <c r="O123" s="350">
        <f>IF(O$66=0,0,O$66/FBT!O$5*1000)</f>
        <v>12.202088128615634</v>
      </c>
      <c r="P123" s="350">
        <f>IF(P$66=0,0,P$66/FBT!P$5*1000)</f>
        <v>11.603457645990863</v>
      </c>
      <c r="Q123" s="350">
        <f>IF(Q$66=0,0,Q$66/FBT!Q$5*1000)</f>
        <v>10.887623029021507</v>
      </c>
      <c r="R123" s="350">
        <f>IF(R$66=0,0,R$66/FBT!R$5*1000)</f>
        <v>11.411650922205608</v>
      </c>
      <c r="S123" s="350">
        <f>IF(S$66=0,0,S$66/FBT!S$5*1000)</f>
        <v>10.418397791352289</v>
      </c>
      <c r="T123" s="350">
        <f>IF(T$66=0,0,T$66/FBT!T$5*1000)</f>
        <v>10.791005835000814</v>
      </c>
      <c r="U123" s="350">
        <f>IF(U$66=0,0,U$66/FBT!U$5*1000)</f>
        <v>10.371889012575997</v>
      </c>
      <c r="V123" s="350">
        <f>IF(V$66=0,0,V$66/FBT!V$5*1000)</f>
        <v>10.791395728574729</v>
      </c>
      <c r="W123" s="350">
        <f>IF(W$66=0,0,W$66/FBT!W$5*1000)</f>
        <v>11.81406644198711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21.487841417186502</v>
      </c>
      <c r="C124" s="335">
        <f>IF(C$80=0,0,C$80/FBT!C$5*1000)</f>
        <v>21.727169073732782</v>
      </c>
      <c r="D124" s="335">
        <f>IF(D$80=0,0,D$80/FBT!D$5*1000)</f>
        <v>22.829347634943957</v>
      </c>
      <c r="E124" s="335">
        <f>IF(E$80=0,0,E$80/FBT!E$5*1000)</f>
        <v>23.206886842060563</v>
      </c>
      <c r="F124" s="335">
        <f>IF(F$80=0,0,F$80/FBT!F$5*1000)</f>
        <v>23.295444745455121</v>
      </c>
      <c r="G124" s="335">
        <f>IF(G$80=0,0,G$80/FBT!G$5*1000)</f>
        <v>22.894115355305264</v>
      </c>
      <c r="H124" s="335">
        <f>IF(H$80=0,0,H$80/FBT!H$5*1000)</f>
        <v>18.884090263042943</v>
      </c>
      <c r="I124" s="335">
        <f>IF(I$80=0,0,I$80/FBT!I$5*1000)</f>
        <v>19.317900833173336</v>
      </c>
      <c r="J124" s="335">
        <f>IF(J$80=0,0,J$80/FBT!J$5*1000)</f>
        <v>19.624307116240693</v>
      </c>
      <c r="K124" s="335">
        <f>IF(K$80=0,0,K$80/FBT!K$5*1000)</f>
        <v>18.671326561183523</v>
      </c>
      <c r="L124" s="335">
        <f>IF(L$80=0,0,L$80/FBT!L$5*1000)</f>
        <v>19.204212207068295</v>
      </c>
      <c r="M124" s="335">
        <f>IF(M$80=0,0,M$80/FBT!M$5*1000)</f>
        <v>17.431633517506722</v>
      </c>
      <c r="N124" s="335">
        <f>IF(N$80=0,0,N$80/FBT!N$5*1000)</f>
        <v>13.489683893204662</v>
      </c>
      <c r="O124" s="335">
        <f>IF(O$80=0,0,O$80/FBT!O$5*1000)</f>
        <v>13.824092214465582</v>
      </c>
      <c r="P124" s="335">
        <f>IF(P$80=0,0,P$80/FBT!P$5*1000)</f>
        <v>12.932365833640231</v>
      </c>
      <c r="Q124" s="335">
        <f>IF(Q$80=0,0,Q$80/FBT!Q$5*1000)</f>
        <v>11.86950196780306</v>
      </c>
      <c r="R124" s="335">
        <f>IF(R$80=0,0,R$80/FBT!R$5*1000)</f>
        <v>12.656100271877817</v>
      </c>
      <c r="S124" s="335">
        <f>IF(S$80=0,0,S$80/FBT!S$5*1000)</f>
        <v>11.11800944610434</v>
      </c>
      <c r="T124" s="335">
        <f>IF(T$80=0,0,T$80/FBT!T$5*1000)</f>
        <v>11.668010892551516</v>
      </c>
      <c r="U124" s="335">
        <f>IF(U$80=0,0,U$80/FBT!U$5*1000)</f>
        <v>11.157055327883388</v>
      </c>
      <c r="V124" s="335">
        <f>IF(V$80=0,0,V$80/FBT!V$5*1000)</f>
        <v>11.714862706183863</v>
      </c>
      <c r="W124" s="335">
        <f>IF(W$80=0,0,W$80/FBT!W$5*1000)</f>
        <v>12.947727112630734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CY: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8.1600612596660635</v>
      </c>
      <c r="C5" s="225">
        <v>8.427001141386075</v>
      </c>
      <c r="D5" s="225">
        <v>9.0899599696591871</v>
      </c>
      <c r="E5" s="225">
        <v>9.7325239388109708</v>
      </c>
      <c r="F5" s="225">
        <v>9.6937249302888784</v>
      </c>
      <c r="G5" s="225">
        <v>9.7535741180087854</v>
      </c>
      <c r="H5" s="225">
        <v>11.75513907726191</v>
      </c>
      <c r="I5" s="225">
        <v>12.23135000762653</v>
      </c>
      <c r="J5" s="225">
        <v>12.76564287897668</v>
      </c>
      <c r="K5" s="225">
        <v>12.77790913789681</v>
      </c>
      <c r="L5" s="225">
        <v>13.011887130087359</v>
      </c>
      <c r="M5" s="225">
        <v>13.48966241644206</v>
      </c>
      <c r="N5" s="225">
        <v>17.56698197743334</v>
      </c>
      <c r="O5" s="225">
        <v>15.444373726128751</v>
      </c>
      <c r="P5" s="225">
        <v>15.419575448734751</v>
      </c>
      <c r="Q5" s="225">
        <v>16.998887394128062</v>
      </c>
      <c r="R5" s="225">
        <v>16.65901643347377</v>
      </c>
      <c r="S5" s="225">
        <v>20.143771775413381</v>
      </c>
      <c r="T5" s="225">
        <v>19.84759592863583</v>
      </c>
      <c r="U5" s="225">
        <v>20.439516947346078</v>
      </c>
      <c r="V5" s="225">
        <v>19.331316810866959</v>
      </c>
      <c r="W5" s="225">
        <v>19.992082574370809</v>
      </c>
      <c r="DA5" s="89" t="s">
        <v>2230</v>
      </c>
    </row>
    <row r="6" spans="1:105" ht="12" customHeight="1" x14ac:dyDescent="0.25">
      <c r="A6" s="55" t="s">
        <v>92</v>
      </c>
      <c r="B6" s="261">
        <v>0.2133834143098795</v>
      </c>
      <c r="C6" s="261">
        <v>0.22148347188286241</v>
      </c>
      <c r="D6" s="261">
        <v>0.2450204397532853</v>
      </c>
      <c r="E6" s="261">
        <v>0.26447040114526088</v>
      </c>
      <c r="F6" s="261">
        <v>0.26822265122700079</v>
      </c>
      <c r="G6" s="261">
        <v>0.27384024285524838</v>
      </c>
      <c r="H6" s="261">
        <v>0.29003677120826282</v>
      </c>
      <c r="I6" s="261">
        <v>0.30852120289415619</v>
      </c>
      <c r="J6" s="261">
        <v>0.32734691682732969</v>
      </c>
      <c r="K6" s="261">
        <v>0.32467654046078881</v>
      </c>
      <c r="L6" s="261">
        <v>0.33120538130209198</v>
      </c>
      <c r="M6" s="261">
        <v>0.31742061271471828</v>
      </c>
      <c r="N6" s="261">
        <v>0.33825335430384262</v>
      </c>
      <c r="O6" s="261">
        <v>0.30814731184351551</v>
      </c>
      <c r="P6" s="261">
        <v>0.29477310401078521</v>
      </c>
      <c r="Q6" s="261">
        <v>0.30607091683525078</v>
      </c>
      <c r="R6" s="261">
        <v>0.31404542252357243</v>
      </c>
      <c r="S6" s="261">
        <v>0.34008725597041528</v>
      </c>
      <c r="T6" s="261">
        <v>0.34584299706498089</v>
      </c>
      <c r="U6" s="261">
        <v>0.34941475998302141</v>
      </c>
      <c r="V6" s="261">
        <v>0.34045899758898218</v>
      </c>
      <c r="W6" s="261">
        <v>0.36105003711202621</v>
      </c>
      <c r="DA6" s="67" t="s">
        <v>2231</v>
      </c>
    </row>
    <row r="7" spans="1:105" ht="12" customHeight="1" x14ac:dyDescent="0.25">
      <c r="A7" s="202" t="s">
        <v>93</v>
      </c>
      <c r="B7" s="226">
        <v>6.4516272590064649E-2</v>
      </c>
      <c r="C7" s="226">
        <v>6.6965317301735008E-2</v>
      </c>
      <c r="D7" s="226">
        <v>7.4081697175882935E-2</v>
      </c>
      <c r="E7" s="226">
        <v>7.9962374524163785E-2</v>
      </c>
      <c r="F7" s="226">
        <v>8.1096863771524252E-2</v>
      </c>
      <c r="G7" s="226">
        <v>8.2795337263289456E-2</v>
      </c>
      <c r="H7" s="226">
        <v>8.7692342223189029E-2</v>
      </c>
      <c r="I7" s="226">
        <v>9.3281092582144676E-2</v>
      </c>
      <c r="J7" s="226">
        <v>9.8973029304327748E-2</v>
      </c>
      <c r="K7" s="226">
        <v>9.8165643546915302E-2</v>
      </c>
      <c r="L7" s="226">
        <v>0.10013963237250879</v>
      </c>
      <c r="M7" s="226">
        <v>9.5971820686440029E-2</v>
      </c>
      <c r="N7" s="226">
        <v>0.102270580313608</v>
      </c>
      <c r="O7" s="226">
        <v>9.316804697820151E-2</v>
      </c>
      <c r="P7" s="226">
        <v>8.9124367946242858E-2</v>
      </c>
      <c r="Q7" s="226">
        <v>9.2540250920147449E-2</v>
      </c>
      <c r="R7" s="226">
        <v>9.4951335138771992E-2</v>
      </c>
      <c r="S7" s="226">
        <v>0.10282505874018399</v>
      </c>
      <c r="T7" s="226">
        <v>0.1045653015918406</v>
      </c>
      <c r="U7" s="226">
        <v>0.1056452207167297</v>
      </c>
      <c r="V7" s="226">
        <v>0.1029374544653818</v>
      </c>
      <c r="W7" s="226">
        <v>0.1091631357025013</v>
      </c>
      <c r="DA7" s="174" t="s">
        <v>2232</v>
      </c>
    </row>
    <row r="8" spans="1:105" ht="12" customHeight="1" x14ac:dyDescent="0.25">
      <c r="A8" s="202" t="s">
        <v>94</v>
      </c>
      <c r="B8" s="226">
        <v>0.8058764624336896</v>
      </c>
      <c r="C8" s="226">
        <v>0.83646762043693068</v>
      </c>
      <c r="D8" s="226">
        <v>0.92535872973508027</v>
      </c>
      <c r="E8" s="226">
        <v>0.99881460788629717</v>
      </c>
      <c r="F8" s="226">
        <v>1.0129855781644641</v>
      </c>
      <c r="G8" s="226">
        <v>1.034201307997126</v>
      </c>
      <c r="H8" s="226">
        <v>1.0953700779085449</v>
      </c>
      <c r="I8" s="226">
        <v>1.165179479287288</v>
      </c>
      <c r="J8" s="226">
        <v>1.236277787449245</v>
      </c>
      <c r="K8" s="226">
        <v>1.226192685631025</v>
      </c>
      <c r="L8" s="226">
        <v>1.2508498933057579</v>
      </c>
      <c r="M8" s="226">
        <v>1.1987895184139801</v>
      </c>
      <c r="N8" s="226">
        <v>1.277467686297534</v>
      </c>
      <c r="O8" s="226">
        <v>1.1637674201626349</v>
      </c>
      <c r="P8" s="226">
        <v>1.113257593375246</v>
      </c>
      <c r="Q8" s="226">
        <v>1.155925583582752</v>
      </c>
      <c r="R8" s="226">
        <v>1.1860425748894401</v>
      </c>
      <c r="S8" s="226">
        <v>1.2843937081361509</v>
      </c>
      <c r="T8" s="226">
        <v>1.306131181439661</v>
      </c>
      <c r="U8" s="226">
        <v>1.319620513187171</v>
      </c>
      <c r="V8" s="226">
        <v>1.28579764958811</v>
      </c>
      <c r="W8" s="226">
        <v>1.3635629911088201</v>
      </c>
      <c r="DA8" s="174" t="s">
        <v>2233</v>
      </c>
    </row>
    <row r="9" spans="1:105" ht="12" customHeight="1" x14ac:dyDescent="0.25">
      <c r="A9" s="202" t="s">
        <v>95</v>
      </c>
      <c r="B9" s="226">
        <v>0.42713780044510891</v>
      </c>
      <c r="C9" s="226">
        <v>0.44335199772183931</v>
      </c>
      <c r="D9" s="226">
        <v>0.49046685300632592</v>
      </c>
      <c r="E9" s="226">
        <v>0.52940058998199357</v>
      </c>
      <c r="F9" s="226">
        <v>0.53691161351593542</v>
      </c>
      <c r="G9" s="226">
        <v>0.54815656308077798</v>
      </c>
      <c r="H9" s="226">
        <v>0.5805777778126161</v>
      </c>
      <c r="I9" s="226">
        <v>0.61757877678118911</v>
      </c>
      <c r="J9" s="226">
        <v>0.65526293357112131</v>
      </c>
      <c r="K9" s="226">
        <v>0.64991753832916266</v>
      </c>
      <c r="L9" s="226">
        <v>0.66298657054719945</v>
      </c>
      <c r="M9" s="226">
        <v>0.6353930682447898</v>
      </c>
      <c r="N9" s="226">
        <v>0.67709476960897108</v>
      </c>
      <c r="O9" s="226">
        <v>0.61683034466197639</v>
      </c>
      <c r="P9" s="226">
        <v>0.59005867763788333</v>
      </c>
      <c r="Q9" s="226">
        <v>0.61267394478641035</v>
      </c>
      <c r="R9" s="226">
        <v>0.62863682001906629</v>
      </c>
      <c r="S9" s="226">
        <v>0.68076576122106913</v>
      </c>
      <c r="T9" s="226">
        <v>0.69228724989447643</v>
      </c>
      <c r="U9" s="226">
        <v>0.69943698532005949</v>
      </c>
      <c r="V9" s="226">
        <v>0.68150989073929868</v>
      </c>
      <c r="W9" s="226">
        <v>0.72272776776688596</v>
      </c>
      <c r="DA9" s="174" t="s">
        <v>2234</v>
      </c>
    </row>
    <row r="10" spans="1:105" ht="12" customHeight="1" x14ac:dyDescent="0.25">
      <c r="A10" s="56" t="s">
        <v>96</v>
      </c>
      <c r="B10" s="262">
        <v>0.42709860590117282</v>
      </c>
      <c r="C10" s="262">
        <v>0.44484873271981851</v>
      </c>
      <c r="D10" s="262">
        <v>0.50083673523409467</v>
      </c>
      <c r="E10" s="262">
        <v>0.54369148098743558</v>
      </c>
      <c r="F10" s="262">
        <v>0.55858515282604115</v>
      </c>
      <c r="G10" s="262">
        <v>0.57634654475600611</v>
      </c>
      <c r="H10" s="262">
        <v>0.60875930490706809</v>
      </c>
      <c r="I10" s="262">
        <v>0.65535929229768675</v>
      </c>
      <c r="J10" s="262">
        <v>0.7009627983577672</v>
      </c>
      <c r="K10" s="262">
        <v>0.6909916472903509</v>
      </c>
      <c r="L10" s="262">
        <v>0.70516554276343524</v>
      </c>
      <c r="M10" s="262">
        <v>0.65677417694926465</v>
      </c>
      <c r="N10" s="262">
        <v>0.71338723104645818</v>
      </c>
      <c r="O10" s="262">
        <v>0.65757922610039021</v>
      </c>
      <c r="P10" s="262">
        <v>0.62908487287816517</v>
      </c>
      <c r="Q10" s="262">
        <v>0.63285786648705677</v>
      </c>
      <c r="R10" s="262">
        <v>0.66008639426865667</v>
      </c>
      <c r="S10" s="262">
        <v>0.70868567790570336</v>
      </c>
      <c r="T10" s="262">
        <v>0.72724381183758546</v>
      </c>
      <c r="U10" s="262">
        <v>0.73470607151912226</v>
      </c>
      <c r="V10" s="262">
        <v>0.71217852222712619</v>
      </c>
      <c r="W10" s="262">
        <v>0.74460035977377026</v>
      </c>
      <c r="DA10" s="68" t="s">
        <v>2235</v>
      </c>
    </row>
    <row r="11" spans="1:105" ht="12" customHeight="1" x14ac:dyDescent="0.25">
      <c r="A11" s="37" t="s">
        <v>160</v>
      </c>
      <c r="B11" s="228">
        <v>6.6752640969879058E-3</v>
      </c>
      <c r="C11" s="228">
        <v>6.4242464745097663E-3</v>
      </c>
      <c r="D11" s="228">
        <v>4.7330126765491578E-3</v>
      </c>
      <c r="E11" s="228">
        <v>4.4323230557510463E-3</v>
      </c>
      <c r="F11" s="228">
        <v>3.1899158062472918E-3</v>
      </c>
      <c r="G11" s="228">
        <v>2.3965761726425258E-3</v>
      </c>
      <c r="H11" s="228">
        <v>1.011165492647101E-2</v>
      </c>
      <c r="I11" s="228">
        <v>7.8680957217475197E-3</v>
      </c>
      <c r="J11" s="228">
        <v>6.5497720405203654E-3</v>
      </c>
      <c r="K11" s="228">
        <v>6.6339166042535137E-3</v>
      </c>
      <c r="L11" s="228">
        <v>5.8642263429833936E-3</v>
      </c>
      <c r="M11" s="228">
        <v>1.151095400286356E-2</v>
      </c>
      <c r="N11" s="228">
        <v>3.8382566196505687E-2</v>
      </c>
      <c r="O11" s="228">
        <v>2.214529579106201E-2</v>
      </c>
      <c r="P11" s="228">
        <v>2.670037175602193E-2</v>
      </c>
      <c r="Q11" s="228">
        <v>6.4380352499014221E-2</v>
      </c>
      <c r="R11" s="228">
        <v>4.1836693771821518E-2</v>
      </c>
      <c r="S11" s="228">
        <v>9.9115912950676732E-2</v>
      </c>
      <c r="T11" s="228">
        <v>7.5098705795296733E-2</v>
      </c>
      <c r="U11" s="228">
        <v>8.4370992503831205E-2</v>
      </c>
      <c r="V11" s="228">
        <v>7.3777096626998773E-2</v>
      </c>
      <c r="W11" s="228">
        <v>8.1757499242404982E-2</v>
      </c>
      <c r="DA11" s="69" t="s">
        <v>2236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4.7198476826025982E-4</v>
      </c>
      <c r="L12" s="228">
        <v>1.204728124940796E-3</v>
      </c>
      <c r="M12" s="228">
        <v>5.450667138780195E-3</v>
      </c>
      <c r="N12" s="228">
        <v>1.7119327824903021E-2</v>
      </c>
      <c r="O12" s="228">
        <v>1.5042517885589531E-2</v>
      </c>
      <c r="P12" s="228">
        <v>1.751880296747561E-2</v>
      </c>
      <c r="Q12" s="228">
        <v>2.0822052963090691E-2</v>
      </c>
      <c r="R12" s="228">
        <v>1.8081553259043079E-2</v>
      </c>
      <c r="S12" s="228">
        <v>2.3950313461410751E-2</v>
      </c>
      <c r="T12" s="228">
        <v>2.145261121474476E-2</v>
      </c>
      <c r="U12" s="228">
        <v>2.1606697312032991E-2</v>
      </c>
      <c r="V12" s="228">
        <v>2.0450872510363372E-2</v>
      </c>
      <c r="W12" s="228">
        <v>1.8715938964175921E-2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0.42042334180418478</v>
      </c>
      <c r="C15" s="228">
        <v>0.43842448624530872</v>
      </c>
      <c r="D15" s="228">
        <v>0.49610372255754548</v>
      </c>
      <c r="E15" s="228">
        <v>0.53925915793168455</v>
      </c>
      <c r="F15" s="228">
        <v>0.55539523701979387</v>
      </c>
      <c r="G15" s="228">
        <v>0.57394996858336356</v>
      </c>
      <c r="H15" s="228">
        <v>0.59864764998059705</v>
      </c>
      <c r="I15" s="228">
        <v>0.64749119657593923</v>
      </c>
      <c r="J15" s="228">
        <v>0.69441302631724688</v>
      </c>
      <c r="K15" s="228">
        <v>0.68388574591783713</v>
      </c>
      <c r="L15" s="228">
        <v>0.69809658829551102</v>
      </c>
      <c r="M15" s="228">
        <v>0.63981255580762086</v>
      </c>
      <c r="N15" s="228">
        <v>0.65788533702504948</v>
      </c>
      <c r="O15" s="228">
        <v>0.62039141242373863</v>
      </c>
      <c r="P15" s="228">
        <v>0.5848656981546676</v>
      </c>
      <c r="Q15" s="228">
        <v>0.54765546102495188</v>
      </c>
      <c r="R15" s="228">
        <v>0.6001681472377921</v>
      </c>
      <c r="S15" s="228">
        <v>0.58561945149361583</v>
      </c>
      <c r="T15" s="228">
        <v>0.63069249482754397</v>
      </c>
      <c r="U15" s="228">
        <v>0.62872838170325807</v>
      </c>
      <c r="V15" s="228">
        <v>0.61795055308976399</v>
      </c>
      <c r="W15" s="228">
        <v>0.64412692156718931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1.0367648729066792</v>
      </c>
      <c r="C16" s="263">
        <f t="shared" si="0"/>
        <v>1.0797300636537379</v>
      </c>
      <c r="D16" s="263">
        <f t="shared" si="0"/>
        <v>1.2149637521624574</v>
      </c>
      <c r="E16" s="263">
        <f t="shared" si="0"/>
        <v>1.3187045766016015</v>
      </c>
      <c r="F16" s="263">
        <f t="shared" si="0"/>
        <v>1.3543413081562992</v>
      </c>
      <c r="G16" s="263">
        <f t="shared" si="0"/>
        <v>1.3970154930905239</v>
      </c>
      <c r="H16" s="263">
        <f t="shared" si="0"/>
        <v>1.3672592096201064</v>
      </c>
      <c r="I16" s="263">
        <f t="shared" si="0"/>
        <v>1.4739140475016101</v>
      </c>
      <c r="J16" s="263">
        <f t="shared" si="0"/>
        <v>1.5799037139455572</v>
      </c>
      <c r="K16" s="263">
        <f t="shared" si="0"/>
        <v>1.5583489762622602</v>
      </c>
      <c r="L16" s="263">
        <f t="shared" si="0"/>
        <v>1.5921572724870192</v>
      </c>
      <c r="M16" s="263">
        <f t="shared" si="0"/>
        <v>1.4604951524702356</v>
      </c>
      <c r="N16" s="263">
        <f t="shared" si="0"/>
        <v>1.4461160494020884</v>
      </c>
      <c r="O16" s="263">
        <f t="shared" si="0"/>
        <v>1.321515876325505</v>
      </c>
      <c r="P16" s="263">
        <f t="shared" si="0"/>
        <v>1.2736265386328292</v>
      </c>
      <c r="Q16" s="263">
        <f t="shared" si="0"/>
        <v>1.3170920590335993</v>
      </c>
      <c r="R16" s="263">
        <f t="shared" si="0"/>
        <v>1.35161078697869</v>
      </c>
      <c r="S16" s="263">
        <f t="shared" si="0"/>
        <v>1.4986540829823343</v>
      </c>
      <c r="T16" s="263">
        <f t="shared" si="0"/>
        <v>1.5120222866880115</v>
      </c>
      <c r="U16" s="263">
        <f t="shared" si="0"/>
        <v>1.5439064047138169</v>
      </c>
      <c r="V16" s="263">
        <f t="shared" si="0"/>
        <v>1.4858543312986296</v>
      </c>
      <c r="W16" s="263">
        <f t="shared" si="0"/>
        <v>1.561562595791959</v>
      </c>
      <c r="DA16" s="70"/>
    </row>
    <row r="17" spans="1:105" ht="12" customHeight="1" x14ac:dyDescent="0.25">
      <c r="A17" s="60" t="s">
        <v>2150</v>
      </c>
      <c r="B17" s="331">
        <v>1.626763944209356E-2</v>
      </c>
      <c r="C17" s="331">
        <v>1.5655908712529091E-2</v>
      </c>
      <c r="D17" s="331">
        <v>1.1534366667485481E-2</v>
      </c>
      <c r="E17" s="331">
        <v>1.0801585122957419E-2</v>
      </c>
      <c r="F17" s="331">
        <v>7.7738347775755624E-3</v>
      </c>
      <c r="G17" s="331">
        <v>5.8404636139644571E-3</v>
      </c>
      <c r="H17" s="331">
        <v>4.3687240636156477E-2</v>
      </c>
      <c r="I17" s="331">
        <v>3.5404854125258817E-2</v>
      </c>
      <c r="J17" s="331">
        <v>3.0194111209442591E-2</v>
      </c>
      <c r="K17" s="331">
        <v>3.225603039153617E-2</v>
      </c>
      <c r="L17" s="331">
        <v>3.1773548192928817E-2</v>
      </c>
      <c r="M17" s="331">
        <v>7.3841500351317313E-2</v>
      </c>
      <c r="N17" s="331">
        <v>0.37783367441419768</v>
      </c>
      <c r="O17" s="331">
        <v>0.28148602158125818</v>
      </c>
      <c r="P17" s="331">
        <v>0.32681874282767398</v>
      </c>
      <c r="Q17" s="331">
        <v>0.47343048733372761</v>
      </c>
      <c r="R17" s="331">
        <v>0.38175764139433022</v>
      </c>
      <c r="S17" s="331">
        <v>0.6738477963735543</v>
      </c>
      <c r="T17" s="331">
        <v>0.5956206850513267</v>
      </c>
      <c r="U17" s="331">
        <v>0.63579122711322877</v>
      </c>
      <c r="V17" s="331">
        <v>0.5575115518200755</v>
      </c>
      <c r="W17" s="331">
        <v>0.53867288683951919</v>
      </c>
      <c r="DA17" s="72" t="s">
        <v>2241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2242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2.1267861591994661E-2</v>
      </c>
      <c r="I19" s="232">
        <v>1.7865706425305002E-2</v>
      </c>
      <c r="J19" s="232">
        <v>1.552235244136852E-2</v>
      </c>
      <c r="K19" s="232">
        <v>1.6367919213113719E-2</v>
      </c>
      <c r="L19" s="232">
        <v>1.598046672017633E-2</v>
      </c>
      <c r="M19" s="232">
        <v>3.730228731499359E-2</v>
      </c>
      <c r="N19" s="232">
        <v>0.1213408684857684</v>
      </c>
      <c r="O19" s="232">
        <v>8.7008380785322303E-2</v>
      </c>
      <c r="P19" s="232">
        <v>0.10125881231748921</v>
      </c>
      <c r="Q19" s="232">
        <v>0.1444965891662984</v>
      </c>
      <c r="R19" s="232">
        <v>0.1052415603381118</v>
      </c>
      <c r="S19" s="232">
        <v>0.18501676017622781</v>
      </c>
      <c r="T19" s="232">
        <v>0.18327211086156431</v>
      </c>
      <c r="U19" s="232">
        <v>0.2127490888942809</v>
      </c>
      <c r="V19" s="232">
        <v>0.1779517085526246</v>
      </c>
      <c r="W19" s="232">
        <v>0.15472755259029811</v>
      </c>
      <c r="DA19" s="71" t="s">
        <v>2243</v>
      </c>
    </row>
    <row r="20" spans="1:105" ht="12" customHeight="1" x14ac:dyDescent="0.25">
      <c r="A20" s="59" t="s">
        <v>160</v>
      </c>
      <c r="B20" s="232">
        <v>1.626763944209356E-2</v>
      </c>
      <c r="C20" s="232">
        <v>1.5655908712529091E-2</v>
      </c>
      <c r="D20" s="232">
        <v>1.1534366667485481E-2</v>
      </c>
      <c r="E20" s="232">
        <v>1.0801585122957419E-2</v>
      </c>
      <c r="F20" s="232">
        <v>7.7738347775755624E-3</v>
      </c>
      <c r="G20" s="232">
        <v>5.8404636139644571E-3</v>
      </c>
      <c r="H20" s="232">
        <v>2.241937904416182E-2</v>
      </c>
      <c r="I20" s="232">
        <v>1.7539147699953819E-2</v>
      </c>
      <c r="J20" s="232">
        <v>1.467175876807407E-2</v>
      </c>
      <c r="K20" s="232">
        <v>1.485642739616524E-2</v>
      </c>
      <c r="L20" s="232">
        <v>1.315522658631057E-2</v>
      </c>
      <c r="M20" s="232">
        <v>2.498951894167975E-2</v>
      </c>
      <c r="N20" s="232">
        <v>6.1794125235957981E-2</v>
      </c>
      <c r="O20" s="232">
        <v>3.6895717984614787E-2</v>
      </c>
      <c r="P20" s="232">
        <v>4.2881569738422373E-2</v>
      </c>
      <c r="Q20" s="232">
        <v>9.7797897282270604E-2</v>
      </c>
      <c r="R20" s="232">
        <v>6.6973256870608802E-2</v>
      </c>
      <c r="S20" s="232">
        <v>0.13685033665742261</v>
      </c>
      <c r="T20" s="232">
        <v>0.10741524732395839</v>
      </c>
      <c r="U20" s="232">
        <v>0.11985522648602891</v>
      </c>
      <c r="V20" s="232">
        <v>0.1092417875522939</v>
      </c>
      <c r="W20" s="232">
        <v>0.12817513763479249</v>
      </c>
      <c r="DA20" s="71" t="s">
        <v>2244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0.16779732712278539</v>
      </c>
      <c r="O21" s="232">
        <v>0.13312007498920089</v>
      </c>
      <c r="P21" s="232">
        <v>0.15521636867406</v>
      </c>
      <c r="Q21" s="232">
        <v>0.20026334751513769</v>
      </c>
      <c r="R21" s="232">
        <v>0.181290509134063</v>
      </c>
      <c r="S21" s="232">
        <v>0.31970408845086967</v>
      </c>
      <c r="T21" s="232">
        <v>0.27498394349531841</v>
      </c>
      <c r="U21" s="232">
        <v>0.27322797127641302</v>
      </c>
      <c r="V21" s="232">
        <v>0.2407615341278144</v>
      </c>
      <c r="W21" s="232">
        <v>0.22713091917811329</v>
      </c>
      <c r="DA21" s="71" t="s">
        <v>2245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1.03168378225721E-3</v>
      </c>
      <c r="L22" s="232">
        <v>2.6378548864419218E-3</v>
      </c>
      <c r="M22" s="232">
        <v>1.1549694094643971E-2</v>
      </c>
      <c r="N22" s="232">
        <v>2.690135356968594E-2</v>
      </c>
      <c r="O22" s="232">
        <v>2.446184782212019E-2</v>
      </c>
      <c r="P22" s="232">
        <v>2.7461992097702441E-2</v>
      </c>
      <c r="Q22" s="232">
        <v>3.087265337002093E-2</v>
      </c>
      <c r="R22" s="232">
        <v>2.8252315051546639E-2</v>
      </c>
      <c r="S22" s="232">
        <v>3.22766110890342E-2</v>
      </c>
      <c r="T22" s="232">
        <v>2.9949383370485649E-2</v>
      </c>
      <c r="U22" s="232">
        <v>2.995894045650602E-2</v>
      </c>
      <c r="V22" s="232">
        <v>2.955652158734267E-2</v>
      </c>
      <c r="W22" s="232">
        <v>2.863927743631518E-2</v>
      </c>
      <c r="DA22" s="71" t="s">
        <v>2246</v>
      </c>
    </row>
    <row r="23" spans="1:105" ht="12" customHeight="1" x14ac:dyDescent="0.25">
      <c r="A23" s="60" t="s">
        <v>2157</v>
      </c>
      <c r="B23" s="331">
        <v>0.9963212839468305</v>
      </c>
      <c r="C23" s="331">
        <v>1.0389804837551191</v>
      </c>
      <c r="D23" s="331">
        <v>1.175669019013577</v>
      </c>
      <c r="E23" s="331">
        <v>1.2779389800407961</v>
      </c>
      <c r="F23" s="331">
        <v>1.316178338887861</v>
      </c>
      <c r="G23" s="331">
        <v>1.3601494321563099</v>
      </c>
      <c r="H23" s="331">
        <v>1.290711334704095</v>
      </c>
      <c r="I23" s="331">
        <v>1.4035543068850591</v>
      </c>
      <c r="J23" s="331">
        <v>1.5126217973806451</v>
      </c>
      <c r="K23" s="331">
        <v>1.489307689260384</v>
      </c>
      <c r="L23" s="331">
        <v>1.522858761989663</v>
      </c>
      <c r="M23" s="331">
        <v>1.350690478815572</v>
      </c>
      <c r="N23" s="331">
        <v>1.0299588902676331</v>
      </c>
      <c r="O23" s="331">
        <v>1.005117329423314</v>
      </c>
      <c r="P23" s="331">
        <v>0.91341054370472885</v>
      </c>
      <c r="Q23" s="331">
        <v>0.80898429812547712</v>
      </c>
      <c r="R23" s="331">
        <v>0.93427237513991357</v>
      </c>
      <c r="S23" s="331">
        <v>0.78627502419288953</v>
      </c>
      <c r="T23" s="331">
        <v>0.87721822431022589</v>
      </c>
      <c r="U23" s="331">
        <v>0.86852712608576643</v>
      </c>
      <c r="V23" s="331">
        <v>0.88976939941901667</v>
      </c>
      <c r="W23" s="331">
        <v>0.98198340187682087</v>
      </c>
      <c r="DA23" s="72" t="s">
        <v>2247</v>
      </c>
    </row>
    <row r="24" spans="1:105" ht="12" customHeight="1" x14ac:dyDescent="0.25">
      <c r="A24" s="60" t="s">
        <v>2159</v>
      </c>
      <c r="B24" s="331">
        <v>2.417594951775516E-2</v>
      </c>
      <c r="C24" s="331">
        <v>2.5093671186089531E-2</v>
      </c>
      <c r="D24" s="331">
        <v>2.776036648139496E-2</v>
      </c>
      <c r="E24" s="331">
        <v>2.9964011437847989E-2</v>
      </c>
      <c r="F24" s="331">
        <v>3.0389134490862769E-2</v>
      </c>
      <c r="G24" s="331">
        <v>3.1025597320249551E-2</v>
      </c>
      <c r="H24" s="331">
        <v>3.2860634279854681E-2</v>
      </c>
      <c r="I24" s="331">
        <v>3.4954886491292213E-2</v>
      </c>
      <c r="J24" s="331">
        <v>3.7087805355469503E-2</v>
      </c>
      <c r="K24" s="331">
        <v>3.6785256610340003E-2</v>
      </c>
      <c r="L24" s="331">
        <v>3.7524962304427333E-2</v>
      </c>
      <c r="M24" s="331">
        <v>3.5963173303346287E-2</v>
      </c>
      <c r="N24" s="331">
        <v>3.8323484720257532E-2</v>
      </c>
      <c r="O24" s="331">
        <v>3.4912525320932912E-2</v>
      </c>
      <c r="P24" s="331">
        <v>3.339725210042617E-2</v>
      </c>
      <c r="Q24" s="331">
        <v>3.4677273574394499E-2</v>
      </c>
      <c r="R24" s="331">
        <v>3.5580770444446158E-2</v>
      </c>
      <c r="S24" s="331">
        <v>3.8531262415890409E-2</v>
      </c>
      <c r="T24" s="331">
        <v>3.9183377326458907E-2</v>
      </c>
      <c r="U24" s="331">
        <v>3.9588051514821719E-2</v>
      </c>
      <c r="V24" s="331">
        <v>3.8573380059537608E-2</v>
      </c>
      <c r="W24" s="331">
        <v>4.0906307075619028E-2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0.471256760412127</v>
      </c>
      <c r="C25" s="263">
        <f t="shared" si="1"/>
        <v>0.49078639256988082</v>
      </c>
      <c r="D25" s="263">
        <f t="shared" si="1"/>
        <v>0.5522562509829354</v>
      </c>
      <c r="E25" s="263">
        <f t="shared" si="1"/>
        <v>0.59941117118254572</v>
      </c>
      <c r="F25" s="263">
        <f t="shared" si="1"/>
        <v>0.61560968552559081</v>
      </c>
      <c r="G25" s="263">
        <f t="shared" si="1"/>
        <v>0.63500704231387428</v>
      </c>
      <c r="H25" s="263">
        <f t="shared" si="1"/>
        <v>0.62148145891823026</v>
      </c>
      <c r="I25" s="263">
        <f t="shared" si="1"/>
        <v>0.66996093068255014</v>
      </c>
      <c r="J25" s="263">
        <f t="shared" si="1"/>
        <v>0.71813805179343504</v>
      </c>
      <c r="K25" s="263">
        <f t="shared" si="1"/>
        <v>0.70834044375557248</v>
      </c>
      <c r="L25" s="263">
        <f t="shared" si="1"/>
        <v>0.7237078511304631</v>
      </c>
      <c r="M25" s="263">
        <f t="shared" si="1"/>
        <v>0.6638614329410164</v>
      </c>
      <c r="N25" s="263">
        <f t="shared" si="1"/>
        <v>0.65732547700094934</v>
      </c>
      <c r="O25" s="263">
        <f t="shared" si="1"/>
        <v>0.60068903469341162</v>
      </c>
      <c r="P25" s="263">
        <f t="shared" si="1"/>
        <v>0.57892115392401311</v>
      </c>
      <c r="Q25" s="263">
        <f t="shared" si="1"/>
        <v>0.59867820865163623</v>
      </c>
      <c r="R25" s="263">
        <f t="shared" si="1"/>
        <v>0.61436853953576787</v>
      </c>
      <c r="S25" s="263">
        <f t="shared" si="1"/>
        <v>0.68120640135560651</v>
      </c>
      <c r="T25" s="263">
        <f t="shared" si="1"/>
        <v>0.68728285758545971</v>
      </c>
      <c r="U25" s="263">
        <f t="shared" si="1"/>
        <v>0.70177563850628066</v>
      </c>
      <c r="V25" s="263">
        <f t="shared" si="1"/>
        <v>0.67538833240846796</v>
      </c>
      <c r="W25" s="263">
        <f t="shared" si="1"/>
        <v>0.70980117990543568</v>
      </c>
      <c r="DA25" s="70"/>
    </row>
    <row r="26" spans="1:105" ht="12" customHeight="1" x14ac:dyDescent="0.25">
      <c r="A26" s="60" t="s">
        <v>2162</v>
      </c>
      <c r="B26" s="331">
        <v>7.394381564587979E-3</v>
      </c>
      <c r="C26" s="331">
        <v>7.1163221420586743E-3</v>
      </c>
      <c r="D26" s="331">
        <v>5.242893939766128E-3</v>
      </c>
      <c r="E26" s="331">
        <v>4.9098114195260979E-3</v>
      </c>
      <c r="F26" s="331">
        <v>3.5335612625343469E-3</v>
      </c>
      <c r="G26" s="331">
        <v>2.6547561881656609E-3</v>
      </c>
      <c r="H26" s="331">
        <v>1.9857836652798399E-2</v>
      </c>
      <c r="I26" s="331">
        <v>1.6093115511481279E-2</v>
      </c>
      <c r="J26" s="331">
        <v>1.372459600429209E-2</v>
      </c>
      <c r="K26" s="331">
        <v>1.466183199615281E-2</v>
      </c>
      <c r="L26" s="331">
        <v>1.4442521905876729E-2</v>
      </c>
      <c r="M26" s="331">
        <v>3.356431834150788E-2</v>
      </c>
      <c r="N26" s="331">
        <v>0.1717425792791808</v>
      </c>
      <c r="O26" s="331">
        <v>0.12794819162784471</v>
      </c>
      <c r="P26" s="331">
        <v>0.14855397401257911</v>
      </c>
      <c r="Q26" s="331">
        <v>0.2151956760607853</v>
      </c>
      <c r="R26" s="331">
        <v>0.1735262006337864</v>
      </c>
      <c r="S26" s="331">
        <v>0.30629445289707008</v>
      </c>
      <c r="T26" s="331">
        <v>0.27073667502333032</v>
      </c>
      <c r="U26" s="331">
        <v>0.28899601232419492</v>
      </c>
      <c r="V26" s="331">
        <v>0.25341434173639799</v>
      </c>
      <c r="W26" s="331">
        <v>0.24485131219978129</v>
      </c>
      <c r="DA26" s="72" t="s">
        <v>2249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2250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9.6672098145430263E-3</v>
      </c>
      <c r="I28" s="232">
        <v>8.1207756478659104E-3</v>
      </c>
      <c r="J28" s="232">
        <v>7.0556147460766007E-3</v>
      </c>
      <c r="K28" s="232">
        <v>7.4399632786880552E-3</v>
      </c>
      <c r="L28" s="232">
        <v>7.2638485091710576E-3</v>
      </c>
      <c r="M28" s="232">
        <v>1.6955585143178908E-2</v>
      </c>
      <c r="N28" s="232">
        <v>5.5154940220803819E-2</v>
      </c>
      <c r="O28" s="232">
        <v>3.9549263993328317E-2</v>
      </c>
      <c r="P28" s="232">
        <v>4.6026732871585978E-2</v>
      </c>
      <c r="Q28" s="232">
        <v>6.5680267802862902E-2</v>
      </c>
      <c r="R28" s="232">
        <v>4.783707288095989E-2</v>
      </c>
      <c r="S28" s="232">
        <v>8.4098527352830826E-2</v>
      </c>
      <c r="T28" s="232">
        <v>8.3305504937074712E-2</v>
      </c>
      <c r="U28" s="232">
        <v>9.6704131315582226E-2</v>
      </c>
      <c r="V28" s="232">
        <v>8.0887140251192993E-2</v>
      </c>
      <c r="W28" s="232">
        <v>7.0330705722862763E-2</v>
      </c>
      <c r="DA28" s="71" t="s">
        <v>2251</v>
      </c>
    </row>
    <row r="29" spans="1:105" ht="12" customHeight="1" x14ac:dyDescent="0.25">
      <c r="A29" s="59" t="s">
        <v>160</v>
      </c>
      <c r="B29" s="232">
        <v>7.394381564587979E-3</v>
      </c>
      <c r="C29" s="232">
        <v>7.1163221420586743E-3</v>
      </c>
      <c r="D29" s="232">
        <v>5.242893939766128E-3</v>
      </c>
      <c r="E29" s="232">
        <v>4.9098114195260979E-3</v>
      </c>
      <c r="F29" s="232">
        <v>3.5335612625343469E-3</v>
      </c>
      <c r="G29" s="232">
        <v>2.6547561881656609E-3</v>
      </c>
      <c r="H29" s="232">
        <v>1.0190626838255369E-2</v>
      </c>
      <c r="I29" s="232">
        <v>7.9723398636153704E-3</v>
      </c>
      <c r="J29" s="232">
        <v>6.6689812582154872E-3</v>
      </c>
      <c r="K29" s="232">
        <v>6.7529215437114754E-3</v>
      </c>
      <c r="L29" s="232">
        <v>5.9796484483229818E-3</v>
      </c>
      <c r="M29" s="232">
        <v>1.1358872246218069E-2</v>
      </c>
      <c r="N29" s="232">
        <v>2.808823874361727E-2</v>
      </c>
      <c r="O29" s="232">
        <v>1.6770780902097639E-2</v>
      </c>
      <c r="P29" s="232">
        <v>1.9491622608373799E-2</v>
      </c>
      <c r="Q29" s="232">
        <v>4.4453589673759369E-2</v>
      </c>
      <c r="R29" s="232">
        <v>3.044238948664035E-2</v>
      </c>
      <c r="S29" s="232">
        <v>6.2204698480646622E-2</v>
      </c>
      <c r="T29" s="232">
        <v>4.8825112419981068E-2</v>
      </c>
      <c r="U29" s="232">
        <v>5.447964840274043E-2</v>
      </c>
      <c r="V29" s="232">
        <v>4.9655357978315391E-2</v>
      </c>
      <c r="W29" s="232">
        <v>5.8261426197632929E-2</v>
      </c>
      <c r="DA29" s="71" t="s">
        <v>2252</v>
      </c>
    </row>
    <row r="30" spans="1:105" ht="12" customHeight="1" x14ac:dyDescent="0.25">
      <c r="A30" s="59" t="s">
        <v>70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7.6271512328538835E-2</v>
      </c>
      <c r="O30" s="232">
        <v>6.0509124995091319E-2</v>
      </c>
      <c r="P30" s="232">
        <v>7.0552894851845446E-2</v>
      </c>
      <c r="Q30" s="232">
        <v>9.1028794325062598E-2</v>
      </c>
      <c r="R30" s="232">
        <v>8.2404776879119526E-2</v>
      </c>
      <c r="S30" s="232">
        <v>0.1453200402049408</v>
      </c>
      <c r="T30" s="232">
        <v>0.1249927015887811</v>
      </c>
      <c r="U30" s="232">
        <v>0.1241945323983695</v>
      </c>
      <c r="V30" s="232">
        <v>0.1094370609671884</v>
      </c>
      <c r="W30" s="232">
        <v>0.10324132689914239</v>
      </c>
      <c r="DA30" s="71" t="s">
        <v>2253</v>
      </c>
    </row>
    <row r="31" spans="1:105" ht="12" customHeight="1" x14ac:dyDescent="0.25">
      <c r="A31" s="59" t="s">
        <v>162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4.6894717375327728E-4</v>
      </c>
      <c r="L31" s="232">
        <v>1.199024948382692E-3</v>
      </c>
      <c r="M31" s="232">
        <v>5.2498609521108948E-3</v>
      </c>
      <c r="N31" s="232">
        <v>1.2227887986220889E-2</v>
      </c>
      <c r="O31" s="232">
        <v>1.111902173732736E-2</v>
      </c>
      <c r="P31" s="232">
        <v>1.2482723680773839E-2</v>
      </c>
      <c r="Q31" s="232">
        <v>1.403302425910042E-2</v>
      </c>
      <c r="R31" s="232">
        <v>1.284196138706665E-2</v>
      </c>
      <c r="S31" s="232">
        <v>1.4671186858651909E-2</v>
      </c>
      <c r="T31" s="232">
        <v>1.361335607749348E-2</v>
      </c>
      <c r="U31" s="232">
        <v>1.3617700207502741E-2</v>
      </c>
      <c r="V31" s="232">
        <v>1.343478253970121E-2</v>
      </c>
      <c r="W31" s="232">
        <v>1.301785338014326E-2</v>
      </c>
      <c r="DA31" s="71" t="s">
        <v>2254</v>
      </c>
    </row>
    <row r="32" spans="1:105" ht="12" customHeight="1" x14ac:dyDescent="0.25">
      <c r="A32" s="60" t="s">
        <v>2169</v>
      </c>
      <c r="B32" s="331">
        <v>0.452873310884923</v>
      </c>
      <c r="C32" s="331">
        <v>0.47226385625232692</v>
      </c>
      <c r="D32" s="331">
        <v>0.5343950086425352</v>
      </c>
      <c r="E32" s="331">
        <v>0.58088135456399781</v>
      </c>
      <c r="F32" s="331">
        <v>0.59826288131266425</v>
      </c>
      <c r="G32" s="331">
        <v>0.61824974188923154</v>
      </c>
      <c r="H32" s="331">
        <v>0.58668697032004336</v>
      </c>
      <c r="I32" s="331">
        <v>0.63797923040229965</v>
      </c>
      <c r="J32" s="331">
        <v>0.68755536244574766</v>
      </c>
      <c r="K32" s="331">
        <v>0.67695804057290154</v>
      </c>
      <c r="L32" s="331">
        <v>0.69220852817711942</v>
      </c>
      <c r="M32" s="331">
        <v>0.61395021764344204</v>
      </c>
      <c r="N32" s="331">
        <v>0.46816313193983328</v>
      </c>
      <c r="O32" s="331">
        <v>0.45687151337423382</v>
      </c>
      <c r="P32" s="331">
        <v>0.41518661077487667</v>
      </c>
      <c r="Q32" s="331">
        <v>0.36772013551158073</v>
      </c>
      <c r="R32" s="331">
        <v>0.42466926142723321</v>
      </c>
      <c r="S32" s="331">
        <v>0.35739773826949528</v>
      </c>
      <c r="T32" s="331">
        <v>0.39873555650464809</v>
      </c>
      <c r="U32" s="331">
        <v>0.39478505731171221</v>
      </c>
      <c r="V32" s="331">
        <v>0.40444063609955289</v>
      </c>
      <c r="W32" s="331">
        <v>0.44635609176219121</v>
      </c>
      <c r="DA32" s="72" t="s">
        <v>2255</v>
      </c>
    </row>
    <row r="33" spans="1:105" ht="12" customHeight="1" x14ac:dyDescent="0.25">
      <c r="A33" s="60" t="s">
        <v>2171</v>
      </c>
      <c r="B33" s="331">
        <v>1.098906796261598E-2</v>
      </c>
      <c r="C33" s="331">
        <v>1.1406214175495231E-2</v>
      </c>
      <c r="D33" s="331">
        <v>1.2618348400634079E-2</v>
      </c>
      <c r="E33" s="331">
        <v>1.362000519902181E-2</v>
      </c>
      <c r="F33" s="331">
        <v>1.3813242950392161E-2</v>
      </c>
      <c r="G33" s="331">
        <v>1.410254423647707E-2</v>
      </c>
      <c r="H33" s="331">
        <v>1.493665194538849E-2</v>
      </c>
      <c r="I33" s="331">
        <v>1.5888584768769181E-2</v>
      </c>
      <c r="J33" s="331">
        <v>1.685809334339523E-2</v>
      </c>
      <c r="K33" s="331">
        <v>1.6720571186518179E-2</v>
      </c>
      <c r="L33" s="331">
        <v>1.7056801047466961E-2</v>
      </c>
      <c r="M33" s="331">
        <v>1.63468969560665E-2</v>
      </c>
      <c r="N33" s="331">
        <v>1.7419765781935239E-2</v>
      </c>
      <c r="O33" s="331">
        <v>1.5869329691333131E-2</v>
      </c>
      <c r="P33" s="331">
        <v>1.518056913655735E-2</v>
      </c>
      <c r="Q33" s="331">
        <v>1.576239707927023E-2</v>
      </c>
      <c r="R33" s="331">
        <v>1.6173077474748249E-2</v>
      </c>
      <c r="S33" s="331">
        <v>1.7514210189041101E-2</v>
      </c>
      <c r="T33" s="331">
        <v>1.7810626057481321E-2</v>
      </c>
      <c r="U33" s="331">
        <v>1.7994568870373501E-2</v>
      </c>
      <c r="V33" s="331">
        <v>1.753335457251709E-2</v>
      </c>
      <c r="W33" s="331">
        <v>1.85937759434632E-2</v>
      </c>
      <c r="DA33" s="72" t="s">
        <v>2256</v>
      </c>
    </row>
    <row r="34" spans="1:105" ht="12" customHeight="1" x14ac:dyDescent="0.25">
      <c r="A34" s="57" t="s">
        <v>2173</v>
      </c>
      <c r="B34" s="263">
        <v>1.6119214106076001</v>
      </c>
      <c r="C34" s="263">
        <v>1.630123584623415</v>
      </c>
      <c r="D34" s="263">
        <v>1.568429319867807</v>
      </c>
      <c r="E34" s="263">
        <v>1.6125865695748149</v>
      </c>
      <c r="F34" s="263">
        <v>1.454623700020506</v>
      </c>
      <c r="G34" s="263">
        <v>1.3377263604580309</v>
      </c>
      <c r="H34" s="263">
        <v>2.7929619297883561</v>
      </c>
      <c r="I34" s="263">
        <v>2.7031511001991411</v>
      </c>
      <c r="J34" s="263">
        <v>2.659327270939881</v>
      </c>
      <c r="K34" s="263">
        <v>2.690314119168919</v>
      </c>
      <c r="L34" s="263">
        <v>2.7127034767525262</v>
      </c>
      <c r="M34" s="263">
        <v>3.5505300073114561</v>
      </c>
      <c r="N34" s="263">
        <v>6.5961329567109193</v>
      </c>
      <c r="O34" s="263">
        <v>5.5227025101564076</v>
      </c>
      <c r="P34" s="263">
        <v>5.8166978888453817</v>
      </c>
      <c r="Q34" s="263">
        <v>6.9007489866823004</v>
      </c>
      <c r="R34" s="263">
        <v>6.4089340222789151</v>
      </c>
      <c r="S34" s="263">
        <v>8.6877094470619038</v>
      </c>
      <c r="T34" s="263">
        <v>8.3061500511717714</v>
      </c>
      <c r="U34" s="263">
        <v>8.7031289718586589</v>
      </c>
      <c r="V34" s="263">
        <v>8.0076976485848466</v>
      </c>
      <c r="W34" s="263">
        <v>8.0887712715933215</v>
      </c>
      <c r="DA34" s="70" t="s">
        <v>2257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1.346531363426589</v>
      </c>
      <c r="I37" s="231">
        <v>1.351311556634383</v>
      </c>
      <c r="J37" s="231">
        <v>1.3546040826639429</v>
      </c>
      <c r="K37" s="231">
        <v>1.353416020297088</v>
      </c>
      <c r="L37" s="231">
        <v>1.353960409861541</v>
      </c>
      <c r="M37" s="231">
        <v>1.782806797308774</v>
      </c>
      <c r="N37" s="231">
        <v>2.123498172407047</v>
      </c>
      <c r="O37" s="231">
        <v>1.712967323065206</v>
      </c>
      <c r="P37" s="231">
        <v>1.6839812752643519</v>
      </c>
      <c r="Q37" s="231">
        <v>2.0895602590350348</v>
      </c>
      <c r="R37" s="231">
        <v>1.68084330986634</v>
      </c>
      <c r="S37" s="231">
        <v>2.2611887578711189</v>
      </c>
      <c r="T37" s="231">
        <v>2.3701904937242562</v>
      </c>
      <c r="U37" s="231">
        <v>2.6021377400755288</v>
      </c>
      <c r="V37" s="231">
        <v>2.3580211908204571</v>
      </c>
      <c r="W37" s="231">
        <v>2.1997207875648961</v>
      </c>
      <c r="DA37" s="73" t="s">
        <v>2260</v>
      </c>
    </row>
    <row r="38" spans="1:105" ht="12" customHeight="1" x14ac:dyDescent="0.25">
      <c r="A38" s="64" t="s">
        <v>160</v>
      </c>
      <c r="B38" s="231">
        <v>1.6119214106076001</v>
      </c>
      <c r="C38" s="231">
        <v>1.630123584623415</v>
      </c>
      <c r="D38" s="231">
        <v>1.568429319867807</v>
      </c>
      <c r="E38" s="231">
        <v>1.6125865695748149</v>
      </c>
      <c r="F38" s="231">
        <v>1.454623700020506</v>
      </c>
      <c r="G38" s="231">
        <v>1.3377263604580309</v>
      </c>
      <c r="H38" s="231">
        <v>1.446430566361766</v>
      </c>
      <c r="I38" s="231">
        <v>1.3518395435647581</v>
      </c>
      <c r="J38" s="231">
        <v>1.304723188275938</v>
      </c>
      <c r="K38" s="231">
        <v>1.251796082296007</v>
      </c>
      <c r="L38" s="231">
        <v>1.135785192824402</v>
      </c>
      <c r="M38" s="231">
        <v>1.217049037810142</v>
      </c>
      <c r="N38" s="231">
        <v>1.101979065665819</v>
      </c>
      <c r="O38" s="231">
        <v>0.7401935918621606</v>
      </c>
      <c r="P38" s="231">
        <v>0.72670218660337738</v>
      </c>
      <c r="Q38" s="231">
        <v>1.4411466765513219</v>
      </c>
      <c r="R38" s="231">
        <v>1.0899905519642239</v>
      </c>
      <c r="S38" s="231">
        <v>1.7043272152922579</v>
      </c>
      <c r="T38" s="231">
        <v>1.4155791777967599</v>
      </c>
      <c r="U38" s="231">
        <v>1.493829090856118</v>
      </c>
      <c r="V38" s="231">
        <v>1.4750804346966999</v>
      </c>
      <c r="W38" s="231">
        <v>1.856885215412557</v>
      </c>
      <c r="DA38" s="73" t="s">
        <v>2261</v>
      </c>
    </row>
    <row r="39" spans="1:105" ht="12" customHeight="1" x14ac:dyDescent="0.25">
      <c r="A39" s="64" t="s">
        <v>70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2.9010057122294808</v>
      </c>
      <c r="O39" s="231">
        <v>2.589108784580552</v>
      </c>
      <c r="P39" s="231">
        <v>2.5501204889676301</v>
      </c>
      <c r="Q39" s="231">
        <v>2.86099783007655</v>
      </c>
      <c r="R39" s="231">
        <v>2.860446128304591</v>
      </c>
      <c r="S39" s="231">
        <v>3.8600478546270049</v>
      </c>
      <c r="T39" s="231">
        <v>3.513281579744743</v>
      </c>
      <c r="U39" s="231">
        <v>3.301463369195671</v>
      </c>
      <c r="V39" s="231">
        <v>3.151747350148598</v>
      </c>
      <c r="W39" s="231">
        <v>3.1900310785502279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1.2300847928495579E-2</v>
      </c>
      <c r="T40" s="231">
        <v>9.4362669041668824E-3</v>
      </c>
      <c r="U40" s="231">
        <v>3.8149479055172367E-2</v>
      </c>
      <c r="V40" s="231">
        <v>4.9203391714822903E-3</v>
      </c>
      <c r="W40" s="231">
        <v>2.4601695856997499E-3</v>
      </c>
      <c r="DA40" s="73" t="s">
        <v>2263</v>
      </c>
    </row>
    <row r="41" spans="1:105" ht="12" customHeight="1" x14ac:dyDescent="0.25">
      <c r="A41" s="64" t="s">
        <v>162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8.510201657582335E-2</v>
      </c>
      <c r="L41" s="231">
        <v>0.22295787406658421</v>
      </c>
      <c r="M41" s="231">
        <v>0.550674172192539</v>
      </c>
      <c r="N41" s="231">
        <v>0.46965000640857091</v>
      </c>
      <c r="O41" s="231">
        <v>0.48043281064848969</v>
      </c>
      <c r="P41" s="231">
        <v>0.45560855929604921</v>
      </c>
      <c r="Q41" s="231">
        <v>0.44537585444951172</v>
      </c>
      <c r="R41" s="231">
        <v>0.4501418584330768</v>
      </c>
      <c r="S41" s="231">
        <v>0.3935220597198455</v>
      </c>
      <c r="T41" s="231">
        <v>0.38639381199134459</v>
      </c>
      <c r="U41" s="231">
        <v>0.36554801506997331</v>
      </c>
      <c r="V41" s="231">
        <v>0.39070976987443973</v>
      </c>
      <c r="W41" s="231">
        <v>0.4061789073638849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0.40028537871397352</v>
      </c>
      <c r="Q43" s="231">
        <v>6.3668366569881757E-2</v>
      </c>
      <c r="R43" s="231">
        <v>0.32751217371068292</v>
      </c>
      <c r="S43" s="231">
        <v>0.4563227116231825</v>
      </c>
      <c r="T43" s="231">
        <v>0.61126872101050067</v>
      </c>
      <c r="U43" s="231">
        <v>0.90200127760619464</v>
      </c>
      <c r="V43" s="231">
        <v>0.6272185638731691</v>
      </c>
      <c r="W43" s="231">
        <v>0.43349511311605582</v>
      </c>
      <c r="DA43" s="73" t="s">
        <v>2266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0.41951553892297266</v>
      </c>
      <c r="C45" s="263">
        <f t="shared" si="2"/>
        <v>0.42937888997871176</v>
      </c>
      <c r="D45" s="263">
        <f t="shared" si="2"/>
        <v>0.44188193483748717</v>
      </c>
      <c r="E45" s="263">
        <f t="shared" si="2"/>
        <v>0.4656293872392861</v>
      </c>
      <c r="F45" s="263">
        <f t="shared" si="2"/>
        <v>0.44673523621745848</v>
      </c>
      <c r="G45" s="263">
        <f t="shared" si="2"/>
        <v>0.43531204187746175</v>
      </c>
      <c r="H45" s="263">
        <f t="shared" si="2"/>
        <v>0.6569550223443098</v>
      </c>
      <c r="I45" s="263">
        <f t="shared" si="2"/>
        <v>0.66094852611033117</v>
      </c>
      <c r="J45" s="263">
        <f t="shared" si="2"/>
        <v>0.67173201555114248</v>
      </c>
      <c r="K45" s="263">
        <f t="shared" si="2"/>
        <v>0.67382637848378857</v>
      </c>
      <c r="L45" s="263">
        <f t="shared" si="2"/>
        <v>0.68307948903114846</v>
      </c>
      <c r="M45" s="263">
        <f t="shared" si="2"/>
        <v>0.78990146202818745</v>
      </c>
      <c r="N45" s="263">
        <f t="shared" si="2"/>
        <v>1.2450714300258303</v>
      </c>
      <c r="O45" s="263">
        <f t="shared" si="2"/>
        <v>1.0653301881435273</v>
      </c>
      <c r="P45" s="263">
        <f t="shared" si="2"/>
        <v>1.0948057199572125</v>
      </c>
      <c r="Q45" s="263">
        <f t="shared" si="2"/>
        <v>1.2588917247175735</v>
      </c>
      <c r="R45" s="263">
        <f t="shared" si="2"/>
        <v>1.1962554357860924</v>
      </c>
      <c r="S45" s="263">
        <f t="shared" si="2"/>
        <v>1.5435999754600389</v>
      </c>
      <c r="T45" s="263">
        <f t="shared" si="2"/>
        <v>1.4944457447331685</v>
      </c>
      <c r="U45" s="263">
        <f t="shared" si="2"/>
        <v>1.5532274292454169</v>
      </c>
      <c r="V45" s="263">
        <f t="shared" si="2"/>
        <v>1.4468441092761986</v>
      </c>
      <c r="W45" s="263">
        <f t="shared" si="2"/>
        <v>1.476832715038251</v>
      </c>
      <c r="DA45" s="70"/>
    </row>
    <row r="46" spans="1:105" ht="12" customHeight="1" x14ac:dyDescent="0.25">
      <c r="A46" s="165" t="s">
        <v>2186</v>
      </c>
      <c r="B46" s="348">
        <v>0.1165199622058901</v>
      </c>
      <c r="C46" s="348">
        <v>0.1178357314576854</v>
      </c>
      <c r="D46" s="348">
        <v>0.1133760764457615</v>
      </c>
      <c r="E46" s="348">
        <v>0.11656804413917229</v>
      </c>
      <c r="F46" s="348">
        <v>0.1051494802629941</v>
      </c>
      <c r="G46" s="348">
        <v>9.669939485674936E-2</v>
      </c>
      <c r="H46" s="348">
        <v>0.2037441261806669</v>
      </c>
      <c r="I46" s="348">
        <v>0.19725859763836259</v>
      </c>
      <c r="J46" s="348">
        <v>0.19409525780186271</v>
      </c>
      <c r="K46" s="348">
        <v>0.19646563394657729</v>
      </c>
      <c r="L46" s="348">
        <v>0.19829878655461991</v>
      </c>
      <c r="M46" s="348">
        <v>0.25996038111470421</v>
      </c>
      <c r="N46" s="348">
        <v>0.48706092426035319</v>
      </c>
      <c r="O46" s="348">
        <v>0.40820907835460019</v>
      </c>
      <c r="P46" s="348">
        <v>0.42952809142738257</v>
      </c>
      <c r="Q46" s="348">
        <v>0.50893760082487971</v>
      </c>
      <c r="R46" s="348">
        <v>0.47291672952809261</v>
      </c>
      <c r="S46" s="348">
        <v>0.64019807933536232</v>
      </c>
      <c r="T46" s="348">
        <v>0.61208087657515164</v>
      </c>
      <c r="U46" s="348">
        <v>0.64036347797399096</v>
      </c>
      <c r="V46" s="348">
        <v>0.58983978232582757</v>
      </c>
      <c r="W46" s="348">
        <v>0.59570799680061826</v>
      </c>
      <c r="DA46" s="167" t="s">
        <v>2268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2269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9.9186897883545205E-2</v>
      </c>
      <c r="I48" s="232">
        <v>9.9539011876908501E-2</v>
      </c>
      <c r="J48" s="232">
        <v>9.9781542761775366E-2</v>
      </c>
      <c r="K48" s="232">
        <v>9.969402885466469E-2</v>
      </c>
      <c r="L48" s="232">
        <v>9.9734129155040083E-2</v>
      </c>
      <c r="M48" s="232">
        <v>0.13132339918229929</v>
      </c>
      <c r="N48" s="232">
        <v>0.1564190794980436</v>
      </c>
      <c r="O48" s="232">
        <v>0.1261789510185303</v>
      </c>
      <c r="P48" s="232">
        <v>0.13308142617104449</v>
      </c>
      <c r="Q48" s="232">
        <v>0.1553337805341527</v>
      </c>
      <c r="R48" s="232">
        <v>0.1303719667371992</v>
      </c>
      <c r="S48" s="232">
        <v>0.17577763872957741</v>
      </c>
      <c r="T48" s="232">
        <v>0.1883369014597906</v>
      </c>
      <c r="U48" s="232">
        <v>0.21427905999696489</v>
      </c>
      <c r="V48" s="232">
        <v>0.18827053304011829</v>
      </c>
      <c r="W48" s="232">
        <v>0.17111022784944571</v>
      </c>
      <c r="DA48" s="71" t="s">
        <v>2270</v>
      </c>
    </row>
    <row r="49" spans="1:105" ht="12" customHeight="1" x14ac:dyDescent="0.25">
      <c r="A49" s="59" t="s">
        <v>160</v>
      </c>
      <c r="B49" s="232">
        <v>0.1165199622058901</v>
      </c>
      <c r="C49" s="232">
        <v>0.1178357314576854</v>
      </c>
      <c r="D49" s="232">
        <v>0.1133760764457615</v>
      </c>
      <c r="E49" s="232">
        <v>0.11656804413917229</v>
      </c>
      <c r="F49" s="232">
        <v>0.1051494802629941</v>
      </c>
      <c r="G49" s="232">
        <v>9.669939485674936E-2</v>
      </c>
      <c r="H49" s="232">
        <v>0.1045572282971217</v>
      </c>
      <c r="I49" s="232">
        <v>9.7719585761454134E-2</v>
      </c>
      <c r="J49" s="232">
        <v>9.4313715040087356E-2</v>
      </c>
      <c r="K49" s="232">
        <v>9.0487806191265743E-2</v>
      </c>
      <c r="L49" s="232">
        <v>8.2101799052364449E-2</v>
      </c>
      <c r="M49" s="232">
        <v>8.7976068160108695E-2</v>
      </c>
      <c r="N49" s="232">
        <v>7.9658076527852104E-2</v>
      </c>
      <c r="O49" s="232">
        <v>5.3505914606786477E-2</v>
      </c>
      <c r="P49" s="232">
        <v>5.6357963584930337E-2</v>
      </c>
      <c r="Q49" s="232">
        <v>0.10513270382917091</v>
      </c>
      <c r="R49" s="232">
        <v>8.2965657188711767E-2</v>
      </c>
      <c r="S49" s="232">
        <v>0.13001648615010311</v>
      </c>
      <c r="T49" s="232">
        <v>0.1103837062574808</v>
      </c>
      <c r="U49" s="232">
        <v>0.120717157477049</v>
      </c>
      <c r="V49" s="232">
        <v>0.11557635349504709</v>
      </c>
      <c r="W49" s="232">
        <v>0.14174642226389489</v>
      </c>
      <c r="DA49" s="71" t="s">
        <v>2271</v>
      </c>
    </row>
    <row r="50" spans="1:105" ht="12" customHeight="1" x14ac:dyDescent="0.25">
      <c r="A50" s="59" t="s">
        <v>70</v>
      </c>
      <c r="B50" s="232">
        <v>0</v>
      </c>
      <c r="C50" s="232">
        <v>0</v>
      </c>
      <c r="D50" s="232">
        <v>0</v>
      </c>
      <c r="E50" s="232">
        <v>0</v>
      </c>
      <c r="F50" s="232">
        <v>0</v>
      </c>
      <c r="G50" s="232">
        <v>0</v>
      </c>
      <c r="H50" s="232">
        <v>0</v>
      </c>
      <c r="I50" s="232">
        <v>0</v>
      </c>
      <c r="J50" s="232">
        <v>0</v>
      </c>
      <c r="K50" s="232">
        <v>0</v>
      </c>
      <c r="L50" s="232">
        <v>0</v>
      </c>
      <c r="M50" s="232">
        <v>0</v>
      </c>
      <c r="N50" s="232">
        <v>0.21630555128140169</v>
      </c>
      <c r="O50" s="232">
        <v>0.19304981048996811</v>
      </c>
      <c r="P50" s="232">
        <v>0.2039962274440662</v>
      </c>
      <c r="Q50" s="232">
        <v>0.2152830253740449</v>
      </c>
      <c r="R50" s="232">
        <v>0.224580480854357</v>
      </c>
      <c r="S50" s="232">
        <v>0.30373912993913921</v>
      </c>
      <c r="T50" s="232">
        <v>0.28258322352287402</v>
      </c>
      <c r="U50" s="232">
        <v>0.27519287229042211</v>
      </c>
      <c r="V50" s="232">
        <v>0.25472249035695887</v>
      </c>
      <c r="W50" s="232">
        <v>0.25117971997611721</v>
      </c>
      <c r="DA50" s="71" t="s">
        <v>2272</v>
      </c>
    </row>
    <row r="51" spans="1:105" ht="12" customHeight="1" x14ac:dyDescent="0.25">
      <c r="A51" s="59" t="s">
        <v>162</v>
      </c>
      <c r="B51" s="232">
        <v>0</v>
      </c>
      <c r="C51" s="232">
        <v>0</v>
      </c>
      <c r="D51" s="232">
        <v>0</v>
      </c>
      <c r="E51" s="232">
        <v>0</v>
      </c>
      <c r="F51" s="232">
        <v>0</v>
      </c>
      <c r="G51" s="232">
        <v>0</v>
      </c>
      <c r="H51" s="232">
        <v>0</v>
      </c>
      <c r="I51" s="232">
        <v>0</v>
      </c>
      <c r="J51" s="232">
        <v>0</v>
      </c>
      <c r="K51" s="232">
        <v>6.2837989006468203E-3</v>
      </c>
      <c r="L51" s="232">
        <v>1.6462858347215371E-2</v>
      </c>
      <c r="M51" s="232">
        <v>4.0660913772296199E-2</v>
      </c>
      <c r="N51" s="232">
        <v>3.4678216953055771E-2</v>
      </c>
      <c r="O51" s="232">
        <v>3.5474402239315382E-2</v>
      </c>
      <c r="P51" s="232">
        <v>3.6092474227341582E-2</v>
      </c>
      <c r="Q51" s="232">
        <v>3.3188091087511237E-2</v>
      </c>
      <c r="R51" s="232">
        <v>3.4998624747824551E-2</v>
      </c>
      <c r="S51" s="232">
        <v>3.0664824516542889E-2</v>
      </c>
      <c r="T51" s="232">
        <v>3.0777045335006199E-2</v>
      </c>
      <c r="U51" s="232">
        <v>3.017438820955496E-2</v>
      </c>
      <c r="V51" s="232">
        <v>3.1270405433703248E-2</v>
      </c>
      <c r="W51" s="232">
        <v>3.1671626711160521E-2</v>
      </c>
      <c r="DA51" s="71" t="s">
        <v>2273</v>
      </c>
    </row>
    <row r="52" spans="1:105" ht="12" customHeight="1" x14ac:dyDescent="0.25">
      <c r="A52" s="165" t="s">
        <v>2193</v>
      </c>
      <c r="B52" s="348">
        <v>0.11077605074316341</v>
      </c>
      <c r="C52" s="348">
        <v>0.1120269584729961</v>
      </c>
      <c r="D52" s="348">
        <v>0.10778714444846919</v>
      </c>
      <c r="E52" s="348">
        <v>0.11082176245281609</v>
      </c>
      <c r="F52" s="348">
        <v>9.9966082555439414E-2</v>
      </c>
      <c r="G52" s="348">
        <v>9.1932548455143356E-2</v>
      </c>
      <c r="H52" s="348">
        <v>0.19194068049591539</v>
      </c>
      <c r="I52" s="348">
        <v>0.1857686122112028</v>
      </c>
      <c r="J52" s="348">
        <v>0.18275690785524809</v>
      </c>
      <c r="K52" s="348">
        <v>0.18488641655784471</v>
      </c>
      <c r="L52" s="348">
        <v>0.18642508004073341</v>
      </c>
      <c r="M52" s="348">
        <v>0.24400302003979341</v>
      </c>
      <c r="N52" s="348">
        <v>0.45330594550874098</v>
      </c>
      <c r="O52" s="348">
        <v>0.37953660115096799</v>
      </c>
      <c r="P52" s="348">
        <v>0.39974084111799552</v>
      </c>
      <c r="Q52" s="348">
        <v>0.47424006833335858</v>
      </c>
      <c r="R52" s="348">
        <v>0.44044107596656568</v>
      </c>
      <c r="S52" s="348">
        <v>0.59704532504895824</v>
      </c>
      <c r="T52" s="348">
        <v>0.57082342445101064</v>
      </c>
      <c r="U52" s="348">
        <v>0.59810500081855855</v>
      </c>
      <c r="V52" s="348">
        <v>0.5503128844979952</v>
      </c>
      <c r="W52" s="348">
        <v>0.55588450586688909</v>
      </c>
      <c r="DA52" s="167" t="s">
        <v>2274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9.2537654541097691E-2</v>
      </c>
      <c r="I55" s="231">
        <v>9.2866163686682546E-2</v>
      </c>
      <c r="J55" s="231">
        <v>9.3092435903258067E-2</v>
      </c>
      <c r="K55" s="231">
        <v>9.3010788711173714E-2</v>
      </c>
      <c r="L55" s="231">
        <v>9.3048200786985211E-2</v>
      </c>
      <c r="M55" s="231">
        <v>0.12251980459114969</v>
      </c>
      <c r="N55" s="231">
        <v>0.1459331328137822</v>
      </c>
      <c r="O55" s="231">
        <v>0.1177202274580653</v>
      </c>
      <c r="P55" s="231">
        <v>0.1157282197330604</v>
      </c>
      <c r="Q55" s="231">
        <v>0.14360081810595901</v>
      </c>
      <c r="R55" s="231">
        <v>0.11551256938443109</v>
      </c>
      <c r="S55" s="231">
        <v>0.15539564083796331</v>
      </c>
      <c r="T55" s="231">
        <v>0.16288656548385441</v>
      </c>
      <c r="U55" s="231">
        <v>0.1788266725898581</v>
      </c>
      <c r="V55" s="231">
        <v>0.1620502546642891</v>
      </c>
      <c r="W55" s="231">
        <v>0.1511713784434619</v>
      </c>
      <c r="DA55" s="73" t="s">
        <v>2277</v>
      </c>
    </row>
    <row r="56" spans="1:105" ht="12" customHeight="1" x14ac:dyDescent="0.25">
      <c r="A56" s="64" t="s">
        <v>160</v>
      </c>
      <c r="B56" s="231">
        <v>0.11077605074316341</v>
      </c>
      <c r="C56" s="231">
        <v>0.1120269584729961</v>
      </c>
      <c r="D56" s="231">
        <v>0.10778714444846919</v>
      </c>
      <c r="E56" s="231">
        <v>0.11082176245281609</v>
      </c>
      <c r="F56" s="231">
        <v>9.9966082555439414E-2</v>
      </c>
      <c r="G56" s="231">
        <v>9.1932548455143356E-2</v>
      </c>
      <c r="H56" s="231">
        <v>9.9403025954817689E-2</v>
      </c>
      <c r="I56" s="231">
        <v>9.2902448524520231E-2</v>
      </c>
      <c r="J56" s="231">
        <v>8.9664471951990024E-2</v>
      </c>
      <c r="K56" s="231">
        <v>8.6027163247521868E-2</v>
      </c>
      <c r="L56" s="231">
        <v>7.8054548643425287E-2</v>
      </c>
      <c r="M56" s="231">
        <v>8.363924263438835E-2</v>
      </c>
      <c r="N56" s="231">
        <v>7.5731290677556282E-2</v>
      </c>
      <c r="O56" s="231">
        <v>5.086831302835014E-2</v>
      </c>
      <c r="P56" s="231">
        <v>4.9941143388621739E-2</v>
      </c>
      <c r="Q56" s="231">
        <v>9.9039901275220318E-2</v>
      </c>
      <c r="R56" s="231">
        <v>7.4907404231602012E-2</v>
      </c>
      <c r="S56" s="231">
        <v>0.11712645346214701</v>
      </c>
      <c r="T56" s="231">
        <v>9.7282826444665474E-2</v>
      </c>
      <c r="U56" s="231">
        <v>0.1026603940373958</v>
      </c>
      <c r="V56" s="231">
        <v>0.1013719304234663</v>
      </c>
      <c r="W56" s="231">
        <v>0.12761069459908411</v>
      </c>
      <c r="DA56" s="73" t="s">
        <v>2278</v>
      </c>
    </row>
    <row r="57" spans="1:105" ht="12" customHeight="1" x14ac:dyDescent="0.25">
      <c r="A57" s="64" t="s">
        <v>70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0.19936577172394859</v>
      </c>
      <c r="O57" s="231">
        <v>0.1779312838782596</v>
      </c>
      <c r="P57" s="231">
        <v>0.1752518918280116</v>
      </c>
      <c r="Q57" s="231">
        <v>0.19661631064331861</v>
      </c>
      <c r="R57" s="231">
        <v>0.19657839605078131</v>
      </c>
      <c r="S57" s="231">
        <v>0.26527401038368231</v>
      </c>
      <c r="T57" s="231">
        <v>0.24144319691499369</v>
      </c>
      <c r="U57" s="231">
        <v>0.22688641723225131</v>
      </c>
      <c r="V57" s="231">
        <v>0.21659748551766389</v>
      </c>
      <c r="W57" s="231">
        <v>0.2192284576060971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8.4535098630976577E-4</v>
      </c>
      <c r="T58" s="231">
        <v>6.4848842786200279E-4</v>
      </c>
      <c r="U58" s="231">
        <v>2.621746072625249E-3</v>
      </c>
      <c r="V58" s="231">
        <v>3.3814039452968308E-4</v>
      </c>
      <c r="W58" s="231">
        <v>1.690701972619967E-4</v>
      </c>
      <c r="DA58" s="73" t="s">
        <v>2280</v>
      </c>
    </row>
    <row r="59" spans="1:105" ht="12" customHeight="1" x14ac:dyDescent="0.25">
      <c r="A59" s="64" t="s">
        <v>162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5.8484645991490466E-3</v>
      </c>
      <c r="L59" s="231">
        <v>1.532233061032295E-2</v>
      </c>
      <c r="M59" s="231">
        <v>3.7843972814255403E-2</v>
      </c>
      <c r="N59" s="231">
        <v>3.227575029345392E-2</v>
      </c>
      <c r="O59" s="231">
        <v>3.3016776786293049E-2</v>
      </c>
      <c r="P59" s="231">
        <v>3.1310780135722797E-2</v>
      </c>
      <c r="Q59" s="231">
        <v>3.0607558115182381E-2</v>
      </c>
      <c r="R59" s="231">
        <v>3.093509213492503E-2</v>
      </c>
      <c r="S59" s="231">
        <v>2.7044010563547181E-2</v>
      </c>
      <c r="T59" s="231">
        <v>2.6554136102617591E-2</v>
      </c>
      <c r="U59" s="231">
        <v>2.5121550715794631E-2</v>
      </c>
      <c r="V59" s="231">
        <v>2.685074161099835E-2</v>
      </c>
      <c r="W59" s="231">
        <v>2.791382691292868E-2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2.7508806032578961E-2</v>
      </c>
      <c r="Q61" s="231">
        <v>4.3754801936783071E-3</v>
      </c>
      <c r="R61" s="231">
        <v>2.250761416482628E-2</v>
      </c>
      <c r="S61" s="231">
        <v>3.1359858815308707E-2</v>
      </c>
      <c r="T61" s="231">
        <v>4.20082110770175E-2</v>
      </c>
      <c r="U61" s="231">
        <v>6.1988220170633539E-2</v>
      </c>
      <c r="V61" s="231">
        <v>4.3104331887047848E-2</v>
      </c>
      <c r="W61" s="231">
        <v>2.979107810805523E-2</v>
      </c>
      <c r="DA61" s="73" t="s">
        <v>2283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2284</v>
      </c>
    </row>
    <row r="63" spans="1:105" ht="12" customHeight="1" x14ac:dyDescent="0.25">
      <c r="A63" s="166" t="s">
        <v>2205</v>
      </c>
      <c r="B63" s="349">
        <v>7.5233881016795345E-2</v>
      </c>
      <c r="C63" s="349">
        <v>7.808976730789198E-2</v>
      </c>
      <c r="D63" s="349">
        <v>8.6388338431550055E-2</v>
      </c>
      <c r="E63" s="349">
        <v>9.3245928961150124E-2</v>
      </c>
      <c r="F63" s="349">
        <v>9.4568882467672061E-2</v>
      </c>
      <c r="G63" s="349">
        <v>9.6549510725624524E-2</v>
      </c>
      <c r="H63" s="349">
        <v>0.1022600186905325</v>
      </c>
      <c r="I63" s="349">
        <v>0.1087771865717253</v>
      </c>
      <c r="J63" s="349">
        <v>0.11541468239906159</v>
      </c>
      <c r="K63" s="349">
        <v>0.1144731716519392</v>
      </c>
      <c r="L63" s="349">
        <v>0.1167750845565613</v>
      </c>
      <c r="M63" s="349">
        <v>0.111914905319573</v>
      </c>
      <c r="N63" s="349">
        <v>0.11926003102692399</v>
      </c>
      <c r="O63" s="349">
        <v>0.1086453615425489</v>
      </c>
      <c r="P63" s="349">
        <v>0.1039299361940712</v>
      </c>
      <c r="Q63" s="349">
        <v>0.10791327439556569</v>
      </c>
      <c r="R63" s="349">
        <v>0.1107248940992962</v>
      </c>
      <c r="S63" s="349">
        <v>0.119906620829724</v>
      </c>
      <c r="T63" s="349">
        <v>0.1219359572806029</v>
      </c>
      <c r="U63" s="349">
        <v>0.1231952753361563</v>
      </c>
      <c r="V63" s="349">
        <v>0.1200376880206335</v>
      </c>
      <c r="W63" s="349">
        <v>0.1272975953686297</v>
      </c>
      <c r="DA63" s="168" t="s">
        <v>2285</v>
      </c>
    </row>
    <row r="64" spans="1:105" ht="12" customHeight="1" x14ac:dyDescent="0.25">
      <c r="A64" s="60" t="s">
        <v>2207</v>
      </c>
      <c r="B64" s="264">
        <v>8.7406737024415787E-2</v>
      </c>
      <c r="C64" s="264">
        <v>9.0724706251096951E-2</v>
      </c>
      <c r="D64" s="264">
        <v>0.10036598773333311</v>
      </c>
      <c r="E64" s="264">
        <v>0.1083331376921139</v>
      </c>
      <c r="F64" s="264">
        <v>0.109870145323214</v>
      </c>
      <c r="G64" s="264">
        <v>0.11217123960342711</v>
      </c>
      <c r="H64" s="264">
        <v>0.118805708824191</v>
      </c>
      <c r="I64" s="264">
        <v>0.12637735568643671</v>
      </c>
      <c r="J64" s="264">
        <v>0.13408879957899791</v>
      </c>
      <c r="K64" s="264">
        <v>0.13299495221704921</v>
      </c>
      <c r="L64" s="264">
        <v>0.13566931505980201</v>
      </c>
      <c r="M64" s="264">
        <v>0.13002275791403781</v>
      </c>
      <c r="N64" s="264">
        <v>0.13855632633343631</v>
      </c>
      <c r="O64" s="264">
        <v>0.12622420134290521</v>
      </c>
      <c r="P64" s="264">
        <v>0.12074581929186309</v>
      </c>
      <c r="Q64" s="264">
        <v>0.12537366235873351</v>
      </c>
      <c r="R64" s="264">
        <v>0.12864020265594051</v>
      </c>
      <c r="S64" s="264">
        <v>0.13930753448715891</v>
      </c>
      <c r="T64" s="264">
        <v>0.14166521795501599</v>
      </c>
      <c r="U64" s="264">
        <v>0.14312829390728921</v>
      </c>
      <c r="V64" s="264">
        <v>0.13945980837405031</v>
      </c>
      <c r="W64" s="264">
        <v>0.1478943700876254</v>
      </c>
      <c r="DA64" s="72" t="s">
        <v>2286</v>
      </c>
    </row>
    <row r="65" spans="1:105" ht="12" customHeight="1" x14ac:dyDescent="0.25">
      <c r="A65" s="101" t="s">
        <v>2209</v>
      </c>
      <c r="B65" s="280">
        <v>2.957890793270801E-2</v>
      </c>
      <c r="C65" s="280">
        <v>3.0701726489041341E-2</v>
      </c>
      <c r="D65" s="280">
        <v>3.3964387778373371E-2</v>
      </c>
      <c r="E65" s="280">
        <v>3.6660513994033708E-2</v>
      </c>
      <c r="F65" s="280">
        <v>3.7180645608138913E-2</v>
      </c>
      <c r="G65" s="280">
        <v>3.7959348236517441E-2</v>
      </c>
      <c r="H65" s="280">
        <v>4.020448815300403E-2</v>
      </c>
      <c r="I65" s="280">
        <v>4.276677400260373E-2</v>
      </c>
      <c r="J65" s="280">
        <v>4.5376367915972167E-2</v>
      </c>
      <c r="K65" s="280">
        <v>4.500620411037809E-2</v>
      </c>
      <c r="L65" s="280">
        <v>4.5911222819431878E-2</v>
      </c>
      <c r="M65" s="280">
        <v>4.400039764007898E-2</v>
      </c>
      <c r="N65" s="280">
        <v>4.6888202896375679E-2</v>
      </c>
      <c r="O65" s="280">
        <v>4.2714945752505042E-2</v>
      </c>
      <c r="P65" s="280">
        <v>4.0861031925900203E-2</v>
      </c>
      <c r="Q65" s="280">
        <v>4.2427118805035698E-2</v>
      </c>
      <c r="R65" s="280">
        <v>4.353253353619739E-2</v>
      </c>
      <c r="S65" s="280">
        <v>4.7142415758835612E-2</v>
      </c>
      <c r="T65" s="280">
        <v>4.7940268471387229E-2</v>
      </c>
      <c r="U65" s="280">
        <v>4.8435381209422042E-2</v>
      </c>
      <c r="V65" s="280">
        <v>4.7193946057691838E-2</v>
      </c>
      <c r="W65" s="280">
        <v>5.004824691448842E-2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1.3709967987516896</v>
      </c>
      <c r="C66" s="263">
        <f t="shared" si="3"/>
        <v>1.4224835232023714</v>
      </c>
      <c r="D66" s="263">
        <f t="shared" si="3"/>
        <v>1.5706091885302005</v>
      </c>
      <c r="E66" s="263">
        <f t="shared" si="3"/>
        <v>1.6942455916477133</v>
      </c>
      <c r="F66" s="263">
        <f t="shared" si="3"/>
        <v>1.715942182066545</v>
      </c>
      <c r="G66" s="263">
        <f t="shared" si="3"/>
        <v>1.7499728517560977</v>
      </c>
      <c r="H66" s="263">
        <f t="shared" si="3"/>
        <v>1.8712904469150464</v>
      </c>
      <c r="I66" s="263">
        <f t="shared" si="3"/>
        <v>1.9870834778945512</v>
      </c>
      <c r="J66" s="263">
        <f t="shared" si="3"/>
        <v>2.1056311912820243</v>
      </c>
      <c r="K66" s="263">
        <f t="shared" si="3"/>
        <v>2.161461865894085</v>
      </c>
      <c r="L66" s="263">
        <f t="shared" si="3"/>
        <v>2.2140882169047771</v>
      </c>
      <c r="M66" s="263">
        <f t="shared" si="3"/>
        <v>2.1694515192888648</v>
      </c>
      <c r="N66" s="263">
        <f t="shared" si="3"/>
        <v>2.4347372107358227</v>
      </c>
      <c r="O66" s="263">
        <f t="shared" si="3"/>
        <v>2.200569863371995</v>
      </c>
      <c r="P66" s="263">
        <f t="shared" si="3"/>
        <v>2.1273582123650296</v>
      </c>
      <c r="Q66" s="263">
        <f t="shared" si="3"/>
        <v>2.2420968236631205</v>
      </c>
      <c r="R66" s="263">
        <f t="shared" si="3"/>
        <v>2.2737575719621934</v>
      </c>
      <c r="S66" s="263">
        <f t="shared" si="3"/>
        <v>2.5254468215488823</v>
      </c>
      <c r="T66" s="263">
        <f t="shared" si="3"/>
        <v>2.5458483313149758</v>
      </c>
      <c r="U66" s="263">
        <f t="shared" si="3"/>
        <v>2.5809244577833361</v>
      </c>
      <c r="V66" s="263">
        <f t="shared" si="3"/>
        <v>2.4999673237623767</v>
      </c>
      <c r="W66" s="263">
        <f t="shared" si="3"/>
        <v>2.6347620412404593</v>
      </c>
      <c r="DA66" s="70"/>
    </row>
    <row r="67" spans="1:105" ht="12" customHeight="1" x14ac:dyDescent="0.25">
      <c r="A67" s="165" t="s">
        <v>2212</v>
      </c>
      <c r="B67" s="348">
        <v>0</v>
      </c>
      <c r="C67" s="348">
        <v>0</v>
      </c>
      <c r="D67" s="348">
        <v>0</v>
      </c>
      <c r="E67" s="348">
        <v>0</v>
      </c>
      <c r="F67" s="348">
        <v>0</v>
      </c>
      <c r="G67" s="348">
        <v>0</v>
      </c>
      <c r="H67" s="348">
        <v>0</v>
      </c>
      <c r="I67" s="348">
        <v>0</v>
      </c>
      <c r="J67" s="348">
        <v>0</v>
      </c>
      <c r="K67" s="348">
        <v>7.2325689532577078E-2</v>
      </c>
      <c r="L67" s="348">
        <v>8.335259524009013E-2</v>
      </c>
      <c r="M67" s="348">
        <v>0.11508988064155989</v>
      </c>
      <c r="N67" s="348">
        <v>0.20913610774262811</v>
      </c>
      <c r="O67" s="348">
        <v>0.17935285458271341</v>
      </c>
      <c r="P67" s="348">
        <v>0.1869573870329404</v>
      </c>
      <c r="Q67" s="348">
        <v>0.21617880677098231</v>
      </c>
      <c r="R67" s="348">
        <v>0.20374942614012551</v>
      </c>
      <c r="S67" s="348">
        <v>0.26116660082608328</v>
      </c>
      <c r="T67" s="348">
        <v>0.25008939806577651</v>
      </c>
      <c r="U67" s="348">
        <v>0.25742717257800901</v>
      </c>
      <c r="V67" s="348">
        <v>0.24213778714236681</v>
      </c>
      <c r="W67" s="348">
        <v>0.2455983296043957</v>
      </c>
      <c r="DA67" s="167" t="s">
        <v>2288</v>
      </c>
    </row>
    <row r="68" spans="1:105" ht="12" customHeight="1" x14ac:dyDescent="0.25">
      <c r="A68" s="165" t="s">
        <v>2214</v>
      </c>
      <c r="B68" s="348">
        <v>2.0866402910069561E-2</v>
      </c>
      <c r="C68" s="348">
        <v>2.1102030958902309E-2</v>
      </c>
      <c r="D68" s="348">
        <v>2.030339563018255E-2</v>
      </c>
      <c r="E68" s="348">
        <v>2.0875013426015211E-2</v>
      </c>
      <c r="F68" s="348">
        <v>1.883017621542904E-2</v>
      </c>
      <c r="G68" s="348">
        <v>1.7316934335040848E-2</v>
      </c>
      <c r="H68" s="348">
        <v>3.615503122914749E-2</v>
      </c>
      <c r="I68" s="348">
        <v>3.4992425568869209E-2</v>
      </c>
      <c r="J68" s="348">
        <v>3.4425123917332053E-2</v>
      </c>
      <c r="K68" s="348">
        <v>3.4826250210341921E-2</v>
      </c>
      <c r="L68" s="348">
        <v>3.5116081558919321E-2</v>
      </c>
      <c r="M68" s="348">
        <v>4.5961787708326728E-2</v>
      </c>
      <c r="N68" s="348">
        <v>8.5387269514111852E-2</v>
      </c>
      <c r="O68" s="348">
        <v>7.1491658942564582E-2</v>
      </c>
      <c r="P68" s="348">
        <v>7.5297443756298321E-2</v>
      </c>
      <c r="Q68" s="348">
        <v>8.9330539187447072E-2</v>
      </c>
      <c r="R68" s="348">
        <v>8.2963969988161981E-2</v>
      </c>
      <c r="S68" s="348">
        <v>0.1124628313111611</v>
      </c>
      <c r="T68" s="348">
        <v>0.1075235259353704</v>
      </c>
      <c r="U68" s="348">
        <v>0.1126624378273185</v>
      </c>
      <c r="V68" s="348">
        <v>0.10366004472538411</v>
      </c>
      <c r="W68" s="348">
        <v>0.1047095468114916</v>
      </c>
      <c r="DA68" s="167" t="s">
        <v>2289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1.7430915536827261E-2</v>
      </c>
      <c r="I71" s="231">
        <v>1.7492795375884791E-2</v>
      </c>
      <c r="J71" s="231">
        <v>1.753541728925637E-2</v>
      </c>
      <c r="K71" s="231">
        <v>1.7520037762769562E-2</v>
      </c>
      <c r="L71" s="231">
        <v>1.752708491278392E-2</v>
      </c>
      <c r="M71" s="231">
        <v>2.307852274847141E-2</v>
      </c>
      <c r="N71" s="231">
        <v>2.748878956049081E-2</v>
      </c>
      <c r="O71" s="231">
        <v>2.217444727741948E-2</v>
      </c>
      <c r="P71" s="231">
        <v>2.1799221445562619E-2</v>
      </c>
      <c r="Q71" s="231">
        <v>2.70494615822859E-2</v>
      </c>
      <c r="R71" s="231">
        <v>2.175860032726127E-2</v>
      </c>
      <c r="S71" s="231">
        <v>2.9271201044270091E-2</v>
      </c>
      <c r="T71" s="231">
        <v>3.0682233941557072E-2</v>
      </c>
      <c r="U71" s="231">
        <v>3.3684802593103462E-2</v>
      </c>
      <c r="V71" s="231">
        <v>3.052470170961678E-2</v>
      </c>
      <c r="W71" s="231">
        <v>2.8475495108463731E-2</v>
      </c>
      <c r="DA71" s="73" t="s">
        <v>2292</v>
      </c>
    </row>
    <row r="72" spans="1:105" ht="12" customHeight="1" x14ac:dyDescent="0.25">
      <c r="A72" s="64" t="s">
        <v>160</v>
      </c>
      <c r="B72" s="231">
        <v>2.0866402910069561E-2</v>
      </c>
      <c r="C72" s="231">
        <v>2.1102030958902309E-2</v>
      </c>
      <c r="D72" s="231">
        <v>2.030339563018255E-2</v>
      </c>
      <c r="E72" s="231">
        <v>2.0875013426015211E-2</v>
      </c>
      <c r="F72" s="231">
        <v>1.883017621542904E-2</v>
      </c>
      <c r="G72" s="231">
        <v>1.7316934335040848E-2</v>
      </c>
      <c r="H72" s="231">
        <v>1.8724115692320221E-2</v>
      </c>
      <c r="I72" s="231">
        <v>1.7499630192984408E-2</v>
      </c>
      <c r="J72" s="231">
        <v>1.6889706628075679E-2</v>
      </c>
      <c r="K72" s="231">
        <v>1.6204562606181409E-2</v>
      </c>
      <c r="L72" s="231">
        <v>1.470279586635158E-2</v>
      </c>
      <c r="M72" s="231">
        <v>1.5754760385424948E-2</v>
      </c>
      <c r="N72" s="231">
        <v>1.426517386724052E-2</v>
      </c>
      <c r="O72" s="231">
        <v>9.5818428973069459E-3</v>
      </c>
      <c r="P72" s="231">
        <v>9.4071959845603258E-3</v>
      </c>
      <c r="Q72" s="231">
        <v>1.8655715475664771E-2</v>
      </c>
      <c r="R72" s="231">
        <v>1.410998196052337E-2</v>
      </c>
      <c r="S72" s="231">
        <v>2.2062600652149589E-2</v>
      </c>
      <c r="T72" s="231">
        <v>1.8324742931405132E-2</v>
      </c>
      <c r="U72" s="231">
        <v>1.9337691951642411E-2</v>
      </c>
      <c r="V72" s="231">
        <v>1.909498966425404E-2</v>
      </c>
      <c r="W72" s="231">
        <v>2.4037471558830261E-2</v>
      </c>
      <c r="DA72" s="73" t="s">
        <v>2293</v>
      </c>
    </row>
    <row r="73" spans="1:105" ht="12" customHeight="1" x14ac:dyDescent="0.25">
      <c r="A73" s="64" t="s">
        <v>70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3.7553663371824107E-2</v>
      </c>
      <c r="O73" s="231">
        <v>3.3516142115572432E-2</v>
      </c>
      <c r="P73" s="231">
        <v>3.3011436687824913E-2</v>
      </c>
      <c r="Q73" s="231">
        <v>3.7035759345555863E-2</v>
      </c>
      <c r="R73" s="231">
        <v>3.7028617538651318E-2</v>
      </c>
      <c r="S73" s="231">
        <v>4.9968511651219918E-2</v>
      </c>
      <c r="T73" s="231">
        <v>4.5479604959056959E-2</v>
      </c>
      <c r="U73" s="231">
        <v>4.2737607678097193E-2</v>
      </c>
      <c r="V73" s="231">
        <v>4.0799526357897922E-2</v>
      </c>
      <c r="W73" s="231">
        <v>4.1295111128018279E-2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1.5923508883397249E-4</v>
      </c>
      <c r="T74" s="231">
        <v>1.221529448604327E-4</v>
      </c>
      <c r="U74" s="231">
        <v>4.9384690564686115E-4</v>
      </c>
      <c r="V74" s="231">
        <v>6.3694035534677133E-5</v>
      </c>
      <c r="W74" s="231">
        <v>3.1847017766802713E-5</v>
      </c>
      <c r="DA74" s="73" t="s">
        <v>2295</v>
      </c>
    </row>
    <row r="75" spans="1:105" ht="12" customHeight="1" x14ac:dyDescent="0.25">
      <c r="A75" s="64" t="s">
        <v>162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1.1016498413909559E-3</v>
      </c>
      <c r="L75" s="231">
        <v>2.886200779783825E-3</v>
      </c>
      <c r="M75" s="231">
        <v>7.128504574430379E-3</v>
      </c>
      <c r="N75" s="231">
        <v>6.0796427145564163E-3</v>
      </c>
      <c r="O75" s="231">
        <v>6.2192266522657228E-3</v>
      </c>
      <c r="P75" s="231">
        <v>5.8978754826292277E-3</v>
      </c>
      <c r="Q75" s="231">
        <v>5.7654126089540228E-3</v>
      </c>
      <c r="R75" s="231">
        <v>5.8271087677975123E-3</v>
      </c>
      <c r="S75" s="231">
        <v>5.0941626546293856E-3</v>
      </c>
      <c r="T75" s="231">
        <v>5.0018871329030349E-3</v>
      </c>
      <c r="U75" s="231">
        <v>4.732037253944694E-3</v>
      </c>
      <c r="V75" s="231">
        <v>5.0577574225703246E-3</v>
      </c>
      <c r="W75" s="231">
        <v>5.2580061775045744E-3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5.1817141557212428E-3</v>
      </c>
      <c r="Q77" s="231">
        <v>8.241901749864956E-4</v>
      </c>
      <c r="R77" s="231">
        <v>4.2396613939284971E-3</v>
      </c>
      <c r="S77" s="231">
        <v>5.9071202200581523E-3</v>
      </c>
      <c r="T77" s="231">
        <v>7.912904025587782E-3</v>
      </c>
      <c r="U77" s="231">
        <v>1.1676451444883881E-2</v>
      </c>
      <c r="V77" s="231">
        <v>8.1193755355103963E-3</v>
      </c>
      <c r="W77" s="231">
        <v>5.6116158209079097E-3</v>
      </c>
      <c r="DA77" s="73" t="s">
        <v>2298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2299</v>
      </c>
    </row>
    <row r="79" spans="1:105" ht="12" customHeight="1" x14ac:dyDescent="0.25">
      <c r="A79" s="165" t="s">
        <v>2226</v>
      </c>
      <c r="B79" s="348">
        <v>1.35013039584162</v>
      </c>
      <c r="C79" s="348">
        <v>1.4013814922434691</v>
      </c>
      <c r="D79" s="348">
        <v>1.5503057929000179</v>
      </c>
      <c r="E79" s="348">
        <v>1.6733705782216981</v>
      </c>
      <c r="F79" s="348">
        <v>1.697112005851116</v>
      </c>
      <c r="G79" s="348">
        <v>1.732655917421057</v>
      </c>
      <c r="H79" s="348">
        <v>1.835135415685899</v>
      </c>
      <c r="I79" s="348">
        <v>1.952091052325682</v>
      </c>
      <c r="J79" s="348">
        <v>2.0712060673646921</v>
      </c>
      <c r="K79" s="348">
        <v>2.0543099261511659</v>
      </c>
      <c r="L79" s="348">
        <v>2.0956195401057678</v>
      </c>
      <c r="M79" s="348">
        <v>2.0083998509389782</v>
      </c>
      <c r="N79" s="348">
        <v>2.1402138334790828</v>
      </c>
      <c r="O79" s="348">
        <v>1.9497253498467171</v>
      </c>
      <c r="P79" s="348">
        <v>1.8651033815757909</v>
      </c>
      <c r="Q79" s="348">
        <v>1.936587477704691</v>
      </c>
      <c r="R79" s="348">
        <v>1.9870441758339059</v>
      </c>
      <c r="S79" s="348">
        <v>2.1518173894116379</v>
      </c>
      <c r="T79" s="348">
        <v>2.188235407313829</v>
      </c>
      <c r="U79" s="348">
        <v>2.2108348473780088</v>
      </c>
      <c r="V79" s="348">
        <v>2.1541694918946259</v>
      </c>
      <c r="W79" s="348">
        <v>2.284454164824572</v>
      </c>
      <c r="DA79" s="167" t="s">
        <v>2300</v>
      </c>
    </row>
    <row r="80" spans="1:105" ht="12" customHeight="1" x14ac:dyDescent="0.25">
      <c r="A80" s="132" t="s">
        <v>2228</v>
      </c>
      <c r="B80" s="318">
        <v>1.311593322385078</v>
      </c>
      <c r="C80" s="318">
        <v>1.3613815472947739</v>
      </c>
      <c r="D80" s="318">
        <v>1.50605506837363</v>
      </c>
      <c r="E80" s="318">
        <v>1.625607188039857</v>
      </c>
      <c r="F80" s="318">
        <v>1.648670958797513</v>
      </c>
      <c r="G80" s="318">
        <v>1.6832003325603491</v>
      </c>
      <c r="H80" s="318">
        <v>1.7827547356161759</v>
      </c>
      <c r="I80" s="318">
        <v>1.896372081395886</v>
      </c>
      <c r="J80" s="318">
        <v>2.0120871699548522</v>
      </c>
      <c r="K80" s="318">
        <v>1.995673299073941</v>
      </c>
      <c r="L80" s="318">
        <v>2.035803803490432</v>
      </c>
      <c r="M80" s="318">
        <v>1.9510736453931079</v>
      </c>
      <c r="N80" s="318">
        <v>2.079125231987315</v>
      </c>
      <c r="O80" s="318">
        <v>1.8940739036911871</v>
      </c>
      <c r="P80" s="318">
        <v>1.811867319161963</v>
      </c>
      <c r="Q80" s="318">
        <v>1.881311028768214</v>
      </c>
      <c r="R80" s="318">
        <v>1.930327530092609</v>
      </c>
      <c r="S80" s="318">
        <v>2.0903975850310932</v>
      </c>
      <c r="T80" s="318">
        <v>2.1257761153138941</v>
      </c>
      <c r="U80" s="318">
        <v>2.147730494512464</v>
      </c>
      <c r="V80" s="318">
        <v>2.0926825509275382</v>
      </c>
      <c r="W80" s="318">
        <v>2.219248479337379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1.0000000000000004</v>
      </c>
      <c r="D84" s="234">
        <f t="shared" si="4"/>
        <v>1</v>
      </c>
      <c r="E84" s="234">
        <f t="shared" si="4"/>
        <v>0.99999999999999989</v>
      </c>
      <c r="F84" s="234">
        <f t="shared" si="4"/>
        <v>1</v>
      </c>
      <c r="G84" s="234">
        <f t="shared" si="4"/>
        <v>1</v>
      </c>
      <c r="H84" s="234">
        <f t="shared" si="4"/>
        <v>0.99999999999999956</v>
      </c>
      <c r="I84" s="234">
        <f t="shared" si="4"/>
        <v>1.0000000000000004</v>
      </c>
      <c r="J84" s="234">
        <f t="shared" si="4"/>
        <v>1.0000000000000002</v>
      </c>
      <c r="K84" s="234">
        <f t="shared" si="4"/>
        <v>1</v>
      </c>
      <c r="L84" s="234">
        <f t="shared" si="4"/>
        <v>1</v>
      </c>
      <c r="M84" s="234">
        <f t="shared" si="4"/>
        <v>1.0000000000000002</v>
      </c>
      <c r="N84" s="234">
        <f t="shared" si="4"/>
        <v>0.99999999999999978</v>
      </c>
      <c r="O84" s="234">
        <f t="shared" si="4"/>
        <v>0.99999999999999989</v>
      </c>
      <c r="P84" s="234">
        <f t="shared" si="4"/>
        <v>1</v>
      </c>
      <c r="Q84" s="234">
        <f t="shared" si="4"/>
        <v>1</v>
      </c>
      <c r="R84" s="234">
        <f t="shared" si="4"/>
        <v>1.0000000000000002</v>
      </c>
      <c r="S84" s="234">
        <f t="shared" si="4"/>
        <v>1.0000000000000002</v>
      </c>
      <c r="T84" s="234">
        <f t="shared" si="4"/>
        <v>0.99999999999999967</v>
      </c>
      <c r="U84" s="234">
        <f t="shared" si="4"/>
        <v>1</v>
      </c>
      <c r="V84" s="234">
        <f t="shared" si="4"/>
        <v>1.0000000000000002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2.6149731910053313E-2</v>
      </c>
      <c r="C85" s="301">
        <f t="shared" si="5"/>
        <v>2.6282596639880456E-2</v>
      </c>
      <c r="D85" s="301">
        <f t="shared" si="5"/>
        <v>2.6955062571356068E-2</v>
      </c>
      <c r="E85" s="301">
        <f t="shared" si="5"/>
        <v>2.7173876253272427E-2</v>
      </c>
      <c r="F85" s="301">
        <f t="shared" si="5"/>
        <v>2.7669719654300897E-2</v>
      </c>
      <c r="G85" s="301">
        <f t="shared" si="5"/>
        <v>2.8075886802319549E-2</v>
      </c>
      <c r="H85" s="301">
        <f t="shared" si="5"/>
        <v>2.4673189258073859E-2</v>
      </c>
      <c r="I85" s="301">
        <f t="shared" si="5"/>
        <v>2.5223806260289017E-2</v>
      </c>
      <c r="J85" s="301">
        <f t="shared" si="5"/>
        <v>2.5642807019646982E-2</v>
      </c>
      <c r="K85" s="301">
        <f t="shared" si="5"/>
        <v>2.5409207168163445E-2</v>
      </c>
      <c r="L85" s="301">
        <f t="shared" si="5"/>
        <v>2.545406196586554E-2</v>
      </c>
      <c r="M85" s="301">
        <f t="shared" si="5"/>
        <v>2.3530656506854153E-2</v>
      </c>
      <c r="N85" s="301">
        <f t="shared" si="5"/>
        <v>1.9255063546963564E-2</v>
      </c>
      <c r="O85" s="301">
        <f t="shared" si="5"/>
        <v>1.9952075578318382E-2</v>
      </c>
      <c r="P85" s="301">
        <f t="shared" si="5"/>
        <v>1.9116810640527251E-2</v>
      </c>
      <c r="Q85" s="301">
        <f t="shared" si="5"/>
        <v>1.8005349981962765E-2</v>
      </c>
      <c r="R85" s="301">
        <f t="shared" si="5"/>
        <v>1.8851378397859414E-2</v>
      </c>
      <c r="S85" s="301">
        <f t="shared" si="5"/>
        <v>1.6882997869619984E-2</v>
      </c>
      <c r="T85" s="301">
        <f t="shared" si="5"/>
        <v>1.7424931377507717E-2</v>
      </c>
      <c r="U85" s="301">
        <f t="shared" si="5"/>
        <v>1.7095059579105676E-2</v>
      </c>
      <c r="V85" s="301">
        <f t="shared" si="5"/>
        <v>1.7611785111172337E-2</v>
      </c>
      <c r="W85" s="301">
        <f t="shared" si="5"/>
        <v>1.8059651152845902E-2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7.9063465992539449E-3</v>
      </c>
      <c r="C86" s="235">
        <f t="shared" si="6"/>
        <v>7.9465181240880364E-3</v>
      </c>
      <c r="D86" s="235">
        <f t="shared" si="6"/>
        <v>8.149837559588341E-3</v>
      </c>
      <c r="E86" s="235">
        <f t="shared" si="6"/>
        <v>8.2159956684301604E-3</v>
      </c>
      <c r="F86" s="235">
        <f t="shared" si="6"/>
        <v>8.3659134496513431E-3</v>
      </c>
      <c r="G86" s="235">
        <f t="shared" si="6"/>
        <v>8.4887177009726061E-3</v>
      </c>
      <c r="H86" s="235">
        <f t="shared" si="6"/>
        <v>7.459915331228471E-3</v>
      </c>
      <c r="I86" s="235">
        <f t="shared" si="6"/>
        <v>7.6263938587303737E-3</v>
      </c>
      <c r="J86" s="235">
        <f t="shared" si="6"/>
        <v>7.7530783402474154E-3</v>
      </c>
      <c r="K86" s="235">
        <f t="shared" si="6"/>
        <v>7.682449647084668E-3</v>
      </c>
      <c r="L86" s="235">
        <f t="shared" si="6"/>
        <v>7.6960114525552667E-3</v>
      </c>
      <c r="M86" s="235">
        <f t="shared" si="6"/>
        <v>7.1144716393690809E-3</v>
      </c>
      <c r="N86" s="235">
        <f t="shared" si="6"/>
        <v>5.8217501700056082E-3</v>
      </c>
      <c r="O86" s="235">
        <f t="shared" si="6"/>
        <v>6.0324910954841797E-3</v>
      </c>
      <c r="P86" s="235">
        <f t="shared" si="6"/>
        <v>5.7799495350928055E-3</v>
      </c>
      <c r="Q86" s="235">
        <f t="shared" si="6"/>
        <v>5.4439004609274427E-3</v>
      </c>
      <c r="R86" s="235">
        <f t="shared" si="6"/>
        <v>5.6996963486980936E-3</v>
      </c>
      <c r="S86" s="235">
        <f t="shared" si="6"/>
        <v>5.1045583660597185E-3</v>
      </c>
      <c r="T86" s="235">
        <f t="shared" si="6"/>
        <v>5.268411447301548E-3</v>
      </c>
      <c r="U86" s="235">
        <f t="shared" si="6"/>
        <v>5.168675022451886E-3</v>
      </c>
      <c r="V86" s="235">
        <f t="shared" si="6"/>
        <v>5.3249064961532399E-3</v>
      </c>
      <c r="W86" s="235">
        <f t="shared" si="6"/>
        <v>5.4603183683547231E-3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9.8758628984443278E-2</v>
      </c>
      <c r="C87" s="235">
        <f t="shared" si="7"/>
        <v>9.9260413805918657E-2</v>
      </c>
      <c r="D87" s="235">
        <f t="shared" si="7"/>
        <v>0.10180008853985911</v>
      </c>
      <c r="E87" s="235">
        <f t="shared" si="7"/>
        <v>0.102626473273111</v>
      </c>
      <c r="F87" s="235">
        <f t="shared" si="7"/>
        <v>0.10449910487962201</v>
      </c>
      <c r="G87" s="235">
        <f t="shared" si="7"/>
        <v>0.10603305982856062</v>
      </c>
      <c r="H87" s="235">
        <f t="shared" si="7"/>
        <v>9.3182230402303862E-2</v>
      </c>
      <c r="I87" s="235">
        <f t="shared" si="7"/>
        <v>9.526172324075198E-2</v>
      </c>
      <c r="J87" s="235">
        <f t="shared" si="7"/>
        <v>9.6844146367687484E-2</v>
      </c>
      <c r="K87" s="235">
        <f t="shared" si="7"/>
        <v>9.5961919309190763E-2</v>
      </c>
      <c r="L87" s="235">
        <f t="shared" si="7"/>
        <v>9.6131320599409473E-2</v>
      </c>
      <c r="M87" s="235">
        <f t="shared" si="7"/>
        <v>8.8867273428045096E-2</v>
      </c>
      <c r="N87" s="235">
        <f t="shared" si="7"/>
        <v>7.2719815386534659E-2</v>
      </c>
      <c r="O87" s="235">
        <f t="shared" si="7"/>
        <v>7.5352192377589014E-2</v>
      </c>
      <c r="P87" s="235">
        <f t="shared" si="7"/>
        <v>7.2197681257598706E-2</v>
      </c>
      <c r="Q87" s="235">
        <f t="shared" si="7"/>
        <v>6.8000072991956179E-2</v>
      </c>
      <c r="R87" s="235">
        <f t="shared" si="7"/>
        <v>7.1195234101952568E-2</v>
      </c>
      <c r="S87" s="235">
        <f t="shared" si="7"/>
        <v>6.3761331415789102E-2</v>
      </c>
      <c r="T87" s="235">
        <f t="shared" si="7"/>
        <v>6.5808029654372074E-2</v>
      </c>
      <c r="U87" s="235">
        <f t="shared" si="7"/>
        <v>6.4562216249367574E-2</v>
      </c>
      <c r="V87" s="235">
        <f t="shared" si="7"/>
        <v>6.6513712550885742E-2</v>
      </c>
      <c r="W87" s="235">
        <f t="shared" si="7"/>
        <v>6.8205150015579807E-2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5.2344925712308782E-2</v>
      </c>
      <c r="C88" s="235">
        <f t="shared" si="8"/>
        <v>5.2610886160259461E-2</v>
      </c>
      <c r="D88" s="235">
        <f t="shared" si="8"/>
        <v>5.3956987120232079E-2</v>
      </c>
      <c r="E88" s="235">
        <f t="shared" si="8"/>
        <v>5.4394994896531518E-2</v>
      </c>
      <c r="F88" s="235">
        <f t="shared" si="8"/>
        <v>5.538754373340106E-2</v>
      </c>
      <c r="G88" s="235">
        <f t="shared" si="8"/>
        <v>5.6200584160084839E-2</v>
      </c>
      <c r="H88" s="235">
        <f t="shared" si="8"/>
        <v>4.9389273406014719E-2</v>
      </c>
      <c r="I88" s="235">
        <f t="shared" si="8"/>
        <v>5.0491464670385074E-2</v>
      </c>
      <c r="J88" s="235">
        <f t="shared" si="8"/>
        <v>5.1330194631267055E-2</v>
      </c>
      <c r="K88" s="235">
        <f t="shared" si="8"/>
        <v>5.0862588809747658E-2</v>
      </c>
      <c r="L88" s="235">
        <f t="shared" si="8"/>
        <v>5.0952376386218183E-2</v>
      </c>
      <c r="M88" s="235">
        <f t="shared" si="8"/>
        <v>4.7102221584902841E-2</v>
      </c>
      <c r="N88" s="235">
        <f t="shared" si="8"/>
        <v>3.8543602451392704E-2</v>
      </c>
      <c r="O88" s="235">
        <f t="shared" si="8"/>
        <v>3.9938838285065871E-2</v>
      </c>
      <c r="P88" s="235">
        <f t="shared" si="8"/>
        <v>3.826685628275845E-2</v>
      </c>
      <c r="Q88" s="235">
        <f t="shared" si="8"/>
        <v>3.604200266648315E-2</v>
      </c>
      <c r="R88" s="235">
        <f t="shared" si="8"/>
        <v>3.7735530337548367E-2</v>
      </c>
      <c r="S88" s="235">
        <f t="shared" si="8"/>
        <v>3.3795347207615928E-2</v>
      </c>
      <c r="T88" s="235">
        <f t="shared" si="8"/>
        <v>3.488015638688282E-2</v>
      </c>
      <c r="U88" s="235">
        <f t="shared" si="8"/>
        <v>3.4219839300599339E-2</v>
      </c>
      <c r="V88" s="235">
        <f t="shared" si="8"/>
        <v>3.5254188703595861E-2</v>
      </c>
      <c r="W88" s="235">
        <f t="shared" si="8"/>
        <v>3.6150699412046204E-2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5.2340122495434682E-2</v>
      </c>
      <c r="C89" s="302">
        <f t="shared" si="9"/>
        <v>5.2788497978849172E-2</v>
      </c>
      <c r="D89" s="302">
        <f t="shared" si="9"/>
        <v>5.5097793269256026E-2</v>
      </c>
      <c r="E89" s="302">
        <f t="shared" si="9"/>
        <v>5.5863359227848838E-2</v>
      </c>
      <c r="F89" s="302">
        <f t="shared" si="9"/>
        <v>5.7623375621139582E-2</v>
      </c>
      <c r="G89" s="302">
        <f t="shared" si="9"/>
        <v>5.9090804845769562E-2</v>
      </c>
      <c r="H89" s="302">
        <f t="shared" si="9"/>
        <v>5.1786652706185134E-2</v>
      </c>
      <c r="I89" s="302">
        <f t="shared" si="9"/>
        <v>5.3580290964534177E-2</v>
      </c>
      <c r="J89" s="302">
        <f t="shared" si="9"/>
        <v>5.4910105585999118E-2</v>
      </c>
      <c r="K89" s="302">
        <f t="shared" si="9"/>
        <v>5.4077051247844857E-2</v>
      </c>
      <c r="L89" s="302">
        <f t="shared" si="9"/>
        <v>5.4193948634313191E-2</v>
      </c>
      <c r="M89" s="302">
        <f t="shared" si="9"/>
        <v>4.8687221123394936E-2</v>
      </c>
      <c r="N89" s="302">
        <f t="shared" si="9"/>
        <v>4.0609549890976156E-2</v>
      </c>
      <c r="O89" s="302">
        <f t="shared" si="9"/>
        <v>4.2577267149907116E-2</v>
      </c>
      <c r="P89" s="302">
        <f t="shared" si="9"/>
        <v>4.0797807628989199E-2</v>
      </c>
      <c r="Q89" s="302">
        <f t="shared" si="9"/>
        <v>3.7229369888388424E-2</v>
      </c>
      <c r="R89" s="302">
        <f t="shared" si="9"/>
        <v>3.9623371337956848E-2</v>
      </c>
      <c r="S89" s="302">
        <f t="shared" si="9"/>
        <v>3.5181379426205299E-2</v>
      </c>
      <c r="T89" s="302">
        <f t="shared" si="9"/>
        <v>3.6641405561281523E-2</v>
      </c>
      <c r="U89" s="302">
        <f t="shared" si="9"/>
        <v>3.5945373533620539E-2</v>
      </c>
      <c r="V89" s="302">
        <f t="shared" si="9"/>
        <v>3.6840662702645285E-2</v>
      </c>
      <c r="W89" s="302">
        <f t="shared" si="9"/>
        <v>3.724476212039677E-2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0.12705356490780892</v>
      </c>
      <c r="C90" s="303">
        <f t="shared" si="10"/>
        <v>0.12812743768967186</v>
      </c>
      <c r="D90" s="303">
        <f t="shared" si="10"/>
        <v>0.13365996728454355</v>
      </c>
      <c r="E90" s="303">
        <f t="shared" si="10"/>
        <v>0.1354946142328943</v>
      </c>
      <c r="F90" s="303">
        <f t="shared" si="10"/>
        <v>0.13971319775379051</v>
      </c>
      <c r="G90" s="303">
        <f t="shared" si="10"/>
        <v>0.14323113519085329</v>
      </c>
      <c r="H90" s="303">
        <f t="shared" si="10"/>
        <v>0.11631161491443434</v>
      </c>
      <c r="I90" s="303">
        <f t="shared" si="10"/>
        <v>0.12050297363599199</v>
      </c>
      <c r="J90" s="303">
        <f t="shared" si="10"/>
        <v>0.12376217390096735</v>
      </c>
      <c r="K90" s="303">
        <f t="shared" si="10"/>
        <v>0.12195649221205512</v>
      </c>
      <c r="L90" s="303">
        <f t="shared" si="10"/>
        <v>0.1223617494195348</v>
      </c>
      <c r="M90" s="303">
        <f t="shared" si="10"/>
        <v>0.10826773179216784</v>
      </c>
      <c r="N90" s="303">
        <f t="shared" si="10"/>
        <v>8.2320119145097237E-2</v>
      </c>
      <c r="O90" s="303">
        <f t="shared" si="10"/>
        <v>8.5566167962496789E-2</v>
      </c>
      <c r="P90" s="303">
        <f t="shared" si="10"/>
        <v>8.2598028905999238E-2</v>
      </c>
      <c r="Q90" s="303">
        <f t="shared" si="10"/>
        <v>7.7481074407761738E-2</v>
      </c>
      <c r="R90" s="303">
        <f t="shared" si="10"/>
        <v>8.1133888808875468E-2</v>
      </c>
      <c r="S90" s="303">
        <f t="shared" si="10"/>
        <v>7.43978883245454E-2</v>
      </c>
      <c r="T90" s="303">
        <f t="shared" si="10"/>
        <v>7.618163389282262E-2</v>
      </c>
      <c r="U90" s="303">
        <f t="shared" si="10"/>
        <v>7.5535366549564262E-2</v>
      </c>
      <c r="V90" s="303">
        <f t="shared" si="10"/>
        <v>7.6862551363462595E-2</v>
      </c>
      <c r="W90" s="303">
        <f t="shared" si="10"/>
        <v>7.810905091967911E-2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1.9935682986231998E-3</v>
      </c>
      <c r="C91" s="304">
        <f t="shared" si="11"/>
        <v>1.8578268176137928E-3</v>
      </c>
      <c r="D91" s="304">
        <f t="shared" si="11"/>
        <v>1.2689128121559751E-3</v>
      </c>
      <c r="E91" s="304">
        <f t="shared" si="11"/>
        <v>1.1098441874756956E-3</v>
      </c>
      <c r="F91" s="304">
        <f t="shared" si="11"/>
        <v>8.0194505553644771E-4</v>
      </c>
      <c r="G91" s="304">
        <f t="shared" si="11"/>
        <v>5.9880240241172238E-4</v>
      </c>
      <c r="H91" s="304">
        <f t="shared" si="11"/>
        <v>3.7164375809607534E-3</v>
      </c>
      <c r="I91" s="304">
        <f t="shared" si="11"/>
        <v>2.894599051060028E-3</v>
      </c>
      <c r="J91" s="304">
        <f t="shared" si="11"/>
        <v>2.3652636608821548E-3</v>
      </c>
      <c r="K91" s="304">
        <f t="shared" si="11"/>
        <v>2.5243590358512581E-3</v>
      </c>
      <c r="L91" s="304">
        <f t="shared" si="11"/>
        <v>2.4418862441143458E-3</v>
      </c>
      <c r="M91" s="304">
        <f t="shared" si="11"/>
        <v>5.4739324137062602E-3</v>
      </c>
      <c r="N91" s="304">
        <f t="shared" si="11"/>
        <v>2.1508172257452378E-2</v>
      </c>
      <c r="O91" s="304">
        <f t="shared" si="11"/>
        <v>1.8225797081369566E-2</v>
      </c>
      <c r="P91" s="304">
        <f t="shared" si="11"/>
        <v>2.119505455349557E-2</v>
      </c>
      <c r="Q91" s="304">
        <f t="shared" si="11"/>
        <v>2.7850674950483233E-2</v>
      </c>
      <c r="R91" s="304">
        <f t="shared" si="11"/>
        <v>2.2915977237842569E-2</v>
      </c>
      <c r="S91" s="304">
        <f t="shared" si="11"/>
        <v>3.3451917738465634E-2</v>
      </c>
      <c r="T91" s="304">
        <f t="shared" si="11"/>
        <v>3.0009714385205395E-2</v>
      </c>
      <c r="U91" s="304">
        <f t="shared" si="11"/>
        <v>3.1105981063597573E-2</v>
      </c>
      <c r="V91" s="304">
        <f t="shared" si="11"/>
        <v>2.8839812480165577E-2</v>
      </c>
      <c r="W91" s="304">
        <f t="shared" si="11"/>
        <v>2.6944310820828647E-2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0.12209727993973457</v>
      </c>
      <c r="C92" s="304">
        <f t="shared" si="12"/>
        <v>0.12329184087237792</v>
      </c>
      <c r="D92" s="304">
        <f t="shared" si="12"/>
        <v>0.12933709531590565</v>
      </c>
      <c r="E92" s="304">
        <f t="shared" si="12"/>
        <v>0.13130601970005765</v>
      </c>
      <c r="F92" s="304">
        <f t="shared" si="12"/>
        <v>0.13577632420488314</v>
      </c>
      <c r="G92" s="304">
        <f t="shared" si="12"/>
        <v>0.13945138630206949</v>
      </c>
      <c r="H92" s="304">
        <f t="shared" si="12"/>
        <v>0.10979975023866213</v>
      </c>
      <c r="I92" s="304">
        <f t="shared" si="12"/>
        <v>0.11475056359354532</v>
      </c>
      <c r="J92" s="304">
        <f t="shared" si="12"/>
        <v>0.11849162723106821</v>
      </c>
      <c r="K92" s="304">
        <f t="shared" si="12"/>
        <v>0.11655331660196153</v>
      </c>
      <c r="L92" s="304">
        <f t="shared" si="12"/>
        <v>0.1170359646348576</v>
      </c>
      <c r="M92" s="304">
        <f t="shared" si="12"/>
        <v>0.10012781914907407</v>
      </c>
      <c r="N92" s="304">
        <f t="shared" si="12"/>
        <v>5.8630383499608814E-2</v>
      </c>
      <c r="O92" s="304">
        <f t="shared" si="12"/>
        <v>6.5079837308188102E-2</v>
      </c>
      <c r="P92" s="304">
        <f t="shared" si="12"/>
        <v>5.9237074765225037E-2</v>
      </c>
      <c r="Q92" s="304">
        <f t="shared" si="12"/>
        <v>4.7590426324309036E-2</v>
      </c>
      <c r="R92" s="304">
        <f t="shared" si="12"/>
        <v>5.6082084970072707E-2</v>
      </c>
      <c r="S92" s="304">
        <f t="shared" si="12"/>
        <v>3.9033157889158718E-2</v>
      </c>
      <c r="T92" s="304">
        <f t="shared" si="12"/>
        <v>4.4197706738103623E-2</v>
      </c>
      <c r="U92" s="304">
        <f t="shared" si="12"/>
        <v>4.2492546586260609E-2</v>
      </c>
      <c r="V92" s="304">
        <f t="shared" si="12"/>
        <v>4.602735592843004E-2</v>
      </c>
      <c r="W92" s="304">
        <f t="shared" si="12"/>
        <v>4.9118614742802796E-2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2.9627166694511458E-3</v>
      </c>
      <c r="C93" s="304">
        <f t="shared" si="13"/>
        <v>2.9777699996801138E-3</v>
      </c>
      <c r="D93" s="304">
        <f t="shared" si="13"/>
        <v>3.0539591564819387E-3</v>
      </c>
      <c r="E93" s="304">
        <f t="shared" si="13"/>
        <v>3.0787503453609498E-3</v>
      </c>
      <c r="F93" s="304">
        <f t="shared" si="13"/>
        <v>3.1349284933709335E-3</v>
      </c>
      <c r="G93" s="304">
        <f t="shared" si="13"/>
        <v>3.1809464863720642E-3</v>
      </c>
      <c r="H93" s="304">
        <f t="shared" si="13"/>
        <v>2.7954270948114387E-3</v>
      </c>
      <c r="I93" s="304">
        <f t="shared" si="13"/>
        <v>2.8578109913866443E-3</v>
      </c>
      <c r="J93" s="304">
        <f t="shared" si="13"/>
        <v>2.9052830090169762E-3</v>
      </c>
      <c r="K93" s="304">
        <f t="shared" si="13"/>
        <v>2.8788165742423414E-3</v>
      </c>
      <c r="L93" s="304">
        <f t="shared" si="13"/>
        <v>2.8838985405628399E-3</v>
      </c>
      <c r="M93" s="304">
        <f t="shared" si="13"/>
        <v>2.6659802293875108E-3</v>
      </c>
      <c r="N93" s="304">
        <f t="shared" si="13"/>
        <v>2.18156338803604E-3</v>
      </c>
      <c r="O93" s="304">
        <f t="shared" si="13"/>
        <v>2.260533572939121E-3</v>
      </c>
      <c r="P93" s="304">
        <f t="shared" si="13"/>
        <v>2.1658995872786222E-3</v>
      </c>
      <c r="Q93" s="304">
        <f t="shared" si="13"/>
        <v>2.039973132969461E-3</v>
      </c>
      <c r="R93" s="304">
        <f t="shared" si="13"/>
        <v>2.1358266009601857E-3</v>
      </c>
      <c r="S93" s="304">
        <f t="shared" si="13"/>
        <v>1.9128126969210407E-3</v>
      </c>
      <c r="T93" s="304">
        <f t="shared" si="13"/>
        <v>1.9742127695135956E-3</v>
      </c>
      <c r="U93" s="304">
        <f t="shared" si="13"/>
        <v>1.936838899706088E-3</v>
      </c>
      <c r="V93" s="304">
        <f t="shared" si="13"/>
        <v>1.9953829548669888E-3</v>
      </c>
      <c r="W93" s="304">
        <f t="shared" si="13"/>
        <v>2.0461253560476768E-3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5.7751620412640425E-2</v>
      </c>
      <c r="C94" s="303">
        <f t="shared" si="14"/>
        <v>5.823974440439629E-2</v>
      </c>
      <c r="D94" s="303">
        <f t="shared" si="14"/>
        <v>6.0754530583883457E-2</v>
      </c>
      <c r="E94" s="303">
        <f t="shared" si="14"/>
        <v>6.1588461014951912E-2</v>
      </c>
      <c r="F94" s="303">
        <f t="shared" si="14"/>
        <v>6.3505998978995712E-2</v>
      </c>
      <c r="G94" s="303">
        <f t="shared" si="14"/>
        <v>6.510506145038783E-2</v>
      </c>
      <c r="H94" s="303">
        <f t="shared" si="14"/>
        <v>5.2868915870197437E-2</v>
      </c>
      <c r="I94" s="303">
        <f t="shared" si="14"/>
        <v>5.4774078925450914E-2</v>
      </c>
      <c r="J94" s="303">
        <f t="shared" si="14"/>
        <v>5.6255533591348786E-2</v>
      </c>
      <c r="K94" s="303">
        <f t="shared" si="14"/>
        <v>5.5434769187297755E-2</v>
      </c>
      <c r="L94" s="303">
        <f t="shared" si="14"/>
        <v>5.5618977008879439E-2</v>
      </c>
      <c r="M94" s="303">
        <f t="shared" si="14"/>
        <v>4.9212605360076302E-2</v>
      </c>
      <c r="N94" s="303">
        <f t="shared" si="14"/>
        <v>3.7418235975044206E-2</v>
      </c>
      <c r="O94" s="303">
        <f t="shared" si="14"/>
        <v>3.8893712710225826E-2</v>
      </c>
      <c r="P94" s="303">
        <f t="shared" si="14"/>
        <v>3.7544558593636007E-2</v>
      </c>
      <c r="Q94" s="303">
        <f t="shared" si="14"/>
        <v>3.5218670185346253E-2</v>
      </c>
      <c r="R94" s="303">
        <f t="shared" si="14"/>
        <v>3.6879040367670646E-2</v>
      </c>
      <c r="S94" s="303">
        <f t="shared" si="14"/>
        <v>3.3817221965702457E-2</v>
      </c>
      <c r="T94" s="303">
        <f t="shared" si="14"/>
        <v>3.4628015405828459E-2</v>
      </c>
      <c r="U94" s="303">
        <f t="shared" si="14"/>
        <v>3.4334257522529228E-2</v>
      </c>
      <c r="V94" s="303">
        <f t="shared" si="14"/>
        <v>3.4937523347028453E-2</v>
      </c>
      <c r="W94" s="303">
        <f t="shared" si="14"/>
        <v>3.5504114054399585E-2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9.0616740846509057E-4</v>
      </c>
      <c r="C95" s="304">
        <f t="shared" si="15"/>
        <v>8.4446673527899631E-4</v>
      </c>
      <c r="D95" s="304">
        <f t="shared" si="15"/>
        <v>5.7677855097998875E-4</v>
      </c>
      <c r="E95" s="304">
        <f t="shared" si="15"/>
        <v>5.0447463067077058E-4</v>
      </c>
      <c r="F95" s="304">
        <f t="shared" si="15"/>
        <v>3.6452047978929446E-4</v>
      </c>
      <c r="G95" s="304">
        <f t="shared" si="15"/>
        <v>2.721829101871464E-4</v>
      </c>
      <c r="H95" s="304">
        <f t="shared" si="15"/>
        <v>1.6892898095276151E-3</v>
      </c>
      <c r="I95" s="304">
        <f t="shared" si="15"/>
        <v>1.3157268413909217E-3</v>
      </c>
      <c r="J95" s="304">
        <f t="shared" si="15"/>
        <v>1.0751198458555252E-3</v>
      </c>
      <c r="K95" s="304">
        <f t="shared" si="15"/>
        <v>1.147435925386936E-3</v>
      </c>
      <c r="L95" s="304">
        <f t="shared" si="15"/>
        <v>1.1099482927792476E-3</v>
      </c>
      <c r="M95" s="304">
        <f t="shared" si="15"/>
        <v>2.4881510971392099E-3</v>
      </c>
      <c r="N95" s="304">
        <f t="shared" si="15"/>
        <v>9.7764419352056285E-3</v>
      </c>
      <c r="O95" s="304">
        <f t="shared" si="15"/>
        <v>8.2844532188043538E-3</v>
      </c>
      <c r="P95" s="304">
        <f t="shared" si="15"/>
        <v>9.6341157061343528E-3</v>
      </c>
      <c r="Q95" s="304">
        <f t="shared" si="15"/>
        <v>1.2659397704765107E-2</v>
      </c>
      <c r="R95" s="304">
        <f t="shared" si="15"/>
        <v>1.0416353289928437E-2</v>
      </c>
      <c r="S95" s="304">
        <f t="shared" si="15"/>
        <v>1.5205417153848013E-2</v>
      </c>
      <c r="T95" s="304">
        <f t="shared" si="15"/>
        <v>1.3640779266002453E-2</v>
      </c>
      <c r="U95" s="304">
        <f t="shared" si="15"/>
        <v>1.4139082301635261E-2</v>
      </c>
      <c r="V95" s="304">
        <f t="shared" si="15"/>
        <v>1.3109005672802536E-2</v>
      </c>
      <c r="W95" s="304">
        <f t="shared" si="15"/>
        <v>1.2247414009467559E-2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5.549876360897027E-2</v>
      </c>
      <c r="C96" s="304">
        <f t="shared" si="16"/>
        <v>5.6041745851080883E-2</v>
      </c>
      <c r="D96" s="304">
        <f t="shared" si="16"/>
        <v>5.878958877995713E-2</v>
      </c>
      <c r="E96" s="304">
        <f t="shared" si="16"/>
        <v>5.9684554409117074E-2</v>
      </c>
      <c r="F96" s="304">
        <f t="shared" si="16"/>
        <v>6.1716511002219629E-2</v>
      </c>
      <c r="G96" s="304">
        <f t="shared" si="16"/>
        <v>6.3386993773667924E-2</v>
      </c>
      <c r="H96" s="304">
        <f t="shared" si="16"/>
        <v>4.9908977381210078E-2</v>
      </c>
      <c r="I96" s="304">
        <f t="shared" si="16"/>
        <v>5.215934708797515E-2</v>
      </c>
      <c r="J96" s="304">
        <f t="shared" si="16"/>
        <v>5.3859830559576452E-2</v>
      </c>
      <c r="K96" s="304">
        <f t="shared" si="16"/>
        <v>5.2978780273618853E-2</v>
      </c>
      <c r="L96" s="304">
        <f t="shared" si="16"/>
        <v>5.319816574311708E-2</v>
      </c>
      <c r="M96" s="304">
        <f t="shared" si="16"/>
        <v>4.5512645067760954E-2</v>
      </c>
      <c r="N96" s="304">
        <f t="shared" si="16"/>
        <v>2.6650174318004011E-2</v>
      </c>
      <c r="O96" s="304">
        <f t="shared" si="16"/>
        <v>2.9581744230994605E-2</v>
      </c>
      <c r="P96" s="304">
        <f t="shared" si="16"/>
        <v>2.6925943075102286E-2</v>
      </c>
      <c r="Q96" s="304">
        <f t="shared" si="16"/>
        <v>2.1632011965595027E-2</v>
      </c>
      <c r="R96" s="304">
        <f t="shared" si="16"/>
        <v>2.5491856804578491E-2</v>
      </c>
      <c r="S96" s="304">
        <f t="shared" si="16"/>
        <v>1.7742344495072147E-2</v>
      </c>
      <c r="T96" s="304">
        <f t="shared" si="16"/>
        <v>2.0089866699138009E-2</v>
      </c>
      <c r="U96" s="304">
        <f t="shared" si="16"/>
        <v>1.9314793902845739E-2</v>
      </c>
      <c r="V96" s="304">
        <f t="shared" si="16"/>
        <v>2.092152542201365E-2</v>
      </c>
      <c r="W96" s="304">
        <f t="shared" si="16"/>
        <v>2.2326643064910359E-2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1.346689395205066E-3</v>
      </c>
      <c r="C97" s="304">
        <f t="shared" si="17"/>
        <v>1.353531818036414E-3</v>
      </c>
      <c r="D97" s="304">
        <f t="shared" si="17"/>
        <v>1.3881632529463366E-3</v>
      </c>
      <c r="E97" s="304">
        <f t="shared" si="17"/>
        <v>1.3994319751640678E-3</v>
      </c>
      <c r="F97" s="304">
        <f t="shared" si="17"/>
        <v>1.4249674969867871E-3</v>
      </c>
      <c r="G97" s="304">
        <f t="shared" si="17"/>
        <v>1.4458847665327567E-3</v>
      </c>
      <c r="H97" s="304">
        <f t="shared" si="17"/>
        <v>1.2706486794597449E-3</v>
      </c>
      <c r="I97" s="304">
        <f t="shared" si="17"/>
        <v>1.2990049960848377E-3</v>
      </c>
      <c r="J97" s="304">
        <f t="shared" si="17"/>
        <v>1.3205831859168075E-3</v>
      </c>
      <c r="K97" s="304">
        <f t="shared" si="17"/>
        <v>1.3085529882919732E-3</v>
      </c>
      <c r="L97" s="304">
        <f t="shared" si="17"/>
        <v>1.3108629729831082E-3</v>
      </c>
      <c r="M97" s="304">
        <f t="shared" si="17"/>
        <v>1.2118091951761416E-3</v>
      </c>
      <c r="N97" s="304">
        <f t="shared" si="17"/>
        <v>9.9161972183456348E-4</v>
      </c>
      <c r="O97" s="304">
        <f t="shared" si="17"/>
        <v>1.0275152604268725E-3</v>
      </c>
      <c r="P97" s="304">
        <f t="shared" si="17"/>
        <v>9.8449981239937369E-4</v>
      </c>
      <c r="Q97" s="304">
        <f t="shared" si="17"/>
        <v>9.2726051498611881E-4</v>
      </c>
      <c r="R97" s="304">
        <f t="shared" si="17"/>
        <v>9.7083027316372048E-4</v>
      </c>
      <c r="S97" s="304">
        <f t="shared" si="17"/>
        <v>8.6946031678229155E-4</v>
      </c>
      <c r="T97" s="304">
        <f t="shared" si="17"/>
        <v>8.97369440687998E-4</v>
      </c>
      <c r="U97" s="304">
        <f t="shared" si="17"/>
        <v>8.8038131804822151E-4</v>
      </c>
      <c r="V97" s="304">
        <f t="shared" si="17"/>
        <v>9.0699225221226747E-4</v>
      </c>
      <c r="W97" s="304">
        <f t="shared" si="17"/>
        <v>9.3005698002167163E-4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0.19753790557616049</v>
      </c>
      <c r="C98" s="303">
        <f t="shared" si="18"/>
        <v>0.19344053207939782</v>
      </c>
      <c r="D98" s="303">
        <f t="shared" si="18"/>
        <v>0.17254523948432884</v>
      </c>
      <c r="E98" s="303">
        <f t="shared" si="18"/>
        <v>0.16569048067215192</v>
      </c>
      <c r="F98" s="303">
        <f t="shared" si="18"/>
        <v>0.15005828105101363</v>
      </c>
      <c r="G98" s="303">
        <f t="shared" si="18"/>
        <v>0.13715242682044956</v>
      </c>
      <c r="H98" s="303">
        <f t="shared" si="18"/>
        <v>0.23759497113826683</v>
      </c>
      <c r="I98" s="303">
        <f t="shared" si="18"/>
        <v>0.22100185985305495</v>
      </c>
      <c r="J98" s="303">
        <f t="shared" si="18"/>
        <v>0.20831910277855573</v>
      </c>
      <c r="K98" s="303">
        <f t="shared" si="18"/>
        <v>0.21054415790060418</v>
      </c>
      <c r="L98" s="303">
        <f t="shared" si="18"/>
        <v>0.20847886625760437</v>
      </c>
      <c r="M98" s="303">
        <f t="shared" si="18"/>
        <v>0.26320377024289682</v>
      </c>
      <c r="N98" s="303">
        <f t="shared" si="18"/>
        <v>0.3754846999435848</v>
      </c>
      <c r="O98" s="303">
        <f t="shared" si="18"/>
        <v>0.35758669196233667</v>
      </c>
      <c r="P98" s="303">
        <f t="shared" si="18"/>
        <v>0.37722814795933107</v>
      </c>
      <c r="Q98" s="303">
        <f t="shared" si="18"/>
        <v>0.40595297955006343</v>
      </c>
      <c r="R98" s="303">
        <f t="shared" si="18"/>
        <v>0.38471262981655585</v>
      </c>
      <c r="S98" s="303">
        <f t="shared" si="18"/>
        <v>0.43128514083274849</v>
      </c>
      <c r="T98" s="303">
        <f t="shared" si="18"/>
        <v>0.41849653131983489</v>
      </c>
      <c r="U98" s="303">
        <f t="shared" si="18"/>
        <v>0.42579915143193714</v>
      </c>
      <c r="V98" s="303">
        <f t="shared" si="18"/>
        <v>0.41423446353552995</v>
      </c>
      <c r="W98" s="303">
        <f t="shared" si="18"/>
        <v>0.40459873259841672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5.1410832048108986E-2</v>
      </c>
      <c r="C99" s="303">
        <f t="shared" si="19"/>
        <v>5.0952750898534641E-2</v>
      </c>
      <c r="D99" s="303">
        <f t="shared" si="19"/>
        <v>4.8612088096363179E-2</v>
      </c>
      <c r="E99" s="303">
        <f t="shared" si="19"/>
        <v>4.7842614122166997E-2</v>
      </c>
      <c r="F99" s="303">
        <f t="shared" si="19"/>
        <v>4.6084992036610796E-2</v>
      </c>
      <c r="G99" s="303">
        <f t="shared" si="19"/>
        <v>4.4631028237506407E-2</v>
      </c>
      <c r="H99" s="303">
        <f t="shared" si="19"/>
        <v>5.5886622695520874E-2</v>
      </c>
      <c r="I99" s="303">
        <f t="shared" si="19"/>
        <v>5.4037250646757268E-2</v>
      </c>
      <c r="J99" s="303">
        <f t="shared" si="19"/>
        <v>5.2620304509488978E-2</v>
      </c>
      <c r="K99" s="303">
        <f t="shared" si="19"/>
        <v>5.27336961948923E-2</v>
      </c>
      <c r="L99" s="303">
        <f t="shared" si="19"/>
        <v>5.2496573494836517E-2</v>
      </c>
      <c r="M99" s="303">
        <f t="shared" si="19"/>
        <v>5.855605853156156E-2</v>
      </c>
      <c r="N99" s="303">
        <f t="shared" si="19"/>
        <v>7.0875659326414597E-2</v>
      </c>
      <c r="O99" s="303">
        <f t="shared" si="19"/>
        <v>6.8978529465471589E-2</v>
      </c>
      <c r="P99" s="303">
        <f t="shared" si="19"/>
        <v>7.1001028763541377E-2</v>
      </c>
      <c r="Q99" s="303">
        <f t="shared" si="19"/>
        <v>7.4057301253282817E-2</v>
      </c>
      <c r="R99" s="303">
        <f t="shared" si="19"/>
        <v>7.1808287155680953E-2</v>
      </c>
      <c r="S99" s="303">
        <f t="shared" si="19"/>
        <v>7.6629143373441636E-2</v>
      </c>
      <c r="T99" s="303">
        <f t="shared" si="19"/>
        <v>7.5296058530544926E-2</v>
      </c>
      <c r="U99" s="303">
        <f t="shared" si="19"/>
        <v>7.5991396139481276E-2</v>
      </c>
      <c r="V99" s="303">
        <f t="shared" si="19"/>
        <v>7.4844570777654718E-2</v>
      </c>
      <c r="W99" s="303">
        <f t="shared" si="19"/>
        <v>7.3870879111488957E-2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1.4279299933914771E-2</v>
      </c>
      <c r="C100" s="304">
        <f t="shared" si="20"/>
        <v>1.3983115639913602E-2</v>
      </c>
      <c r="D100" s="304">
        <f t="shared" si="20"/>
        <v>1.2472670597471548E-2</v>
      </c>
      <c r="E100" s="304">
        <f t="shared" si="20"/>
        <v>1.1977164903168323E-2</v>
      </c>
      <c r="F100" s="304">
        <f t="shared" si="20"/>
        <v>1.0847169794806689E-2</v>
      </c>
      <c r="G100" s="304">
        <f t="shared" si="20"/>
        <v>9.9142523229721214E-3</v>
      </c>
      <c r="H100" s="304">
        <f t="shared" si="20"/>
        <v>1.7332345014511252E-2</v>
      </c>
      <c r="I100" s="304">
        <f t="shared" si="20"/>
        <v>1.6127295639105029E-2</v>
      </c>
      <c r="J100" s="304">
        <f t="shared" si="20"/>
        <v>1.5204503184207969E-2</v>
      </c>
      <c r="K100" s="304">
        <f t="shared" si="20"/>
        <v>1.5375413287601034E-2</v>
      </c>
      <c r="L100" s="304">
        <f t="shared" si="20"/>
        <v>1.5239817604634307E-2</v>
      </c>
      <c r="M100" s="304">
        <f t="shared" si="20"/>
        <v>1.9271081298361324E-2</v>
      </c>
      <c r="N100" s="304">
        <f t="shared" si="20"/>
        <v>2.7725930662764658E-2</v>
      </c>
      <c r="O100" s="304">
        <f t="shared" si="20"/>
        <v>2.6430924658601931E-2</v>
      </c>
      <c r="P100" s="304">
        <f t="shared" si="20"/>
        <v>2.7856025793669137E-2</v>
      </c>
      <c r="Q100" s="304">
        <f t="shared" si="20"/>
        <v>2.9939465391169214E-2</v>
      </c>
      <c r="R100" s="304">
        <f t="shared" si="20"/>
        <v>2.8388034276611799E-2</v>
      </c>
      <c r="S100" s="304">
        <f t="shared" si="20"/>
        <v>3.1781440262183693E-2</v>
      </c>
      <c r="T100" s="304">
        <f t="shared" si="20"/>
        <v>3.0839043618983094E-2</v>
      </c>
      <c r="U100" s="304">
        <f t="shared" si="20"/>
        <v>3.1329677683852378E-2</v>
      </c>
      <c r="V100" s="304">
        <f t="shared" si="20"/>
        <v>3.0512136762160632E-2</v>
      </c>
      <c r="W100" s="304">
        <f t="shared" si="20"/>
        <v>2.9797195694074227E-2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1.3575394499881085E-2</v>
      </c>
      <c r="C101" s="304">
        <f t="shared" si="21"/>
        <v>1.3293810762979186E-2</v>
      </c>
      <c r="D101" s="304">
        <f t="shared" si="21"/>
        <v>1.1857823885720643E-2</v>
      </c>
      <c r="E101" s="304">
        <f t="shared" si="21"/>
        <v>1.1386744399454852E-2</v>
      </c>
      <c r="F101" s="304">
        <f t="shared" si="21"/>
        <v>1.0312452981112222E-2</v>
      </c>
      <c r="G101" s="304">
        <f t="shared" si="21"/>
        <v>9.4255241558477646E-3</v>
      </c>
      <c r="H101" s="304">
        <f t="shared" si="21"/>
        <v>1.6328235611196493E-2</v>
      </c>
      <c r="I101" s="304">
        <f t="shared" si="21"/>
        <v>1.5187907475084254E-2</v>
      </c>
      <c r="J101" s="304">
        <f t="shared" si="21"/>
        <v>1.431631055230477E-2</v>
      </c>
      <c r="K101" s="304">
        <f t="shared" si="21"/>
        <v>1.446922298183412E-2</v>
      </c>
      <c r="L101" s="304">
        <f t="shared" si="21"/>
        <v>1.4327289975461214E-2</v>
      </c>
      <c r="M101" s="304">
        <f t="shared" si="21"/>
        <v>1.8088148725084994E-2</v>
      </c>
      <c r="N101" s="304">
        <f t="shared" si="21"/>
        <v>2.5804429360208873E-2</v>
      </c>
      <c r="O101" s="304">
        <f t="shared" si="21"/>
        <v>2.4574424828173444E-2</v>
      </c>
      <c r="P101" s="304">
        <f t="shared" si="21"/>
        <v>2.5924244311849465E-2</v>
      </c>
      <c r="Q101" s="304">
        <f t="shared" si="21"/>
        <v>2.789830047919346E-2</v>
      </c>
      <c r="R101" s="304">
        <f t="shared" si="21"/>
        <v>2.6438600245424215E-2</v>
      </c>
      <c r="S101" s="304">
        <f t="shared" si="21"/>
        <v>2.9639202216224771E-2</v>
      </c>
      <c r="T101" s="304">
        <f t="shared" si="21"/>
        <v>2.8760330797919696E-2</v>
      </c>
      <c r="U101" s="304">
        <f t="shared" si="21"/>
        <v>2.9262188649532547E-2</v>
      </c>
      <c r="V101" s="304">
        <f t="shared" si="21"/>
        <v>2.8467428777983753E-2</v>
      </c>
      <c r="W101" s="304">
        <f t="shared" si="21"/>
        <v>2.7805232586399713E-2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9.2197691442176943E-3</v>
      </c>
      <c r="C102" s="304">
        <f t="shared" si="22"/>
        <v>9.2666140656351877E-3</v>
      </c>
      <c r="D102" s="304">
        <f t="shared" si="22"/>
        <v>9.5037094464552451E-3</v>
      </c>
      <c r="E102" s="304">
        <f t="shared" si="22"/>
        <v>9.5808579097666248E-3</v>
      </c>
      <c r="F102" s="304">
        <f t="shared" si="22"/>
        <v>9.7556804167388163E-3</v>
      </c>
      <c r="G102" s="304">
        <f t="shared" si="22"/>
        <v>9.8988852247872527E-3</v>
      </c>
      <c r="H102" s="304">
        <f t="shared" si="22"/>
        <v>8.6991755706519146E-3</v>
      </c>
      <c r="I102" s="304">
        <f t="shared" si="22"/>
        <v>8.8933099374885211E-3</v>
      </c>
      <c r="J102" s="304">
        <f t="shared" si="22"/>
        <v>9.0410395695099902E-3</v>
      </c>
      <c r="K102" s="304">
        <f t="shared" si="22"/>
        <v>8.9586778569612675E-3</v>
      </c>
      <c r="L102" s="304">
        <f t="shared" si="22"/>
        <v>8.9744925842879866E-3</v>
      </c>
      <c r="M102" s="304">
        <f t="shared" si="22"/>
        <v>8.2963458880308209E-3</v>
      </c>
      <c r="N102" s="304">
        <f t="shared" si="22"/>
        <v>6.788874217559181E-3</v>
      </c>
      <c r="O102" s="304">
        <f t="shared" si="22"/>
        <v>7.0346239652788875E-3</v>
      </c>
      <c r="P102" s="304">
        <f t="shared" si="22"/>
        <v>6.7401295541246013E-3</v>
      </c>
      <c r="Q102" s="304">
        <f t="shared" si="22"/>
        <v>6.3482551471481753E-3</v>
      </c>
      <c r="R102" s="304">
        <f t="shared" si="22"/>
        <v>6.6465445028802122E-3</v>
      </c>
      <c r="S102" s="304">
        <f t="shared" si="22"/>
        <v>5.9525406744369916E-3</v>
      </c>
      <c r="T102" s="304">
        <f t="shared" si="22"/>
        <v>6.1436134491571056E-3</v>
      </c>
      <c r="U102" s="304">
        <f t="shared" si="22"/>
        <v>6.0273085539896921E-3</v>
      </c>
      <c r="V102" s="304">
        <f t="shared" si="22"/>
        <v>6.2094936002060237E-3</v>
      </c>
      <c r="W102" s="304">
        <f t="shared" si="22"/>
        <v>6.3674004394029971E-3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1.0711529514668467E-2</v>
      </c>
      <c r="C103" s="304">
        <f t="shared" si="23"/>
        <v>1.0765953953125315E-2</v>
      </c>
      <c r="D103" s="304">
        <f t="shared" si="23"/>
        <v>1.1041411410868529E-2</v>
      </c>
      <c r="E103" s="304">
        <f t="shared" si="23"/>
        <v>1.1131042509960581E-2</v>
      </c>
      <c r="F103" s="304">
        <f t="shared" si="23"/>
        <v>1.1334151331230296E-2</v>
      </c>
      <c r="G103" s="304">
        <f t="shared" si="23"/>
        <v>1.1500526703981937E-2</v>
      </c>
      <c r="H103" s="304">
        <f t="shared" si="23"/>
        <v>1.0106703803615403E-2</v>
      </c>
      <c r="I103" s="304">
        <f t="shared" si="23"/>
        <v>1.0332249147284438E-2</v>
      </c>
      <c r="J103" s="304">
        <f t="shared" si="23"/>
        <v>1.050388146137351E-2</v>
      </c>
      <c r="K103" s="304">
        <f t="shared" si="23"/>
        <v>1.0408193608343315E-2</v>
      </c>
      <c r="L103" s="304">
        <f t="shared" si="23"/>
        <v>1.0426567161506814E-2</v>
      </c>
      <c r="M103" s="304">
        <f t="shared" si="23"/>
        <v>9.6386962030686387E-3</v>
      </c>
      <c r="N103" s="304">
        <f t="shared" si="23"/>
        <v>7.8873153346105031E-3</v>
      </c>
      <c r="O103" s="304">
        <f t="shared" si="23"/>
        <v>8.172827437434995E-3</v>
      </c>
      <c r="P103" s="304">
        <f t="shared" si="23"/>
        <v>7.830683775523201E-3</v>
      </c>
      <c r="Q103" s="304">
        <f t="shared" si="23"/>
        <v>7.3754040162676429E-3</v>
      </c>
      <c r="R103" s="304">
        <f t="shared" si="23"/>
        <v>7.7219566454990408E-3</v>
      </c>
      <c r="S103" s="304">
        <f t="shared" si="23"/>
        <v>6.9156628679238547E-3</v>
      </c>
      <c r="T103" s="304">
        <f t="shared" si="23"/>
        <v>7.137651253299823E-3</v>
      </c>
      <c r="U103" s="304">
        <f t="shared" si="23"/>
        <v>7.0025282043601998E-3</v>
      </c>
      <c r="V103" s="304">
        <f t="shared" si="23"/>
        <v>7.2141908250996124E-3</v>
      </c>
      <c r="W103" s="304">
        <f t="shared" si="23"/>
        <v>7.3976470203870161E-3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3.6248389554269689E-3</v>
      </c>
      <c r="C104" s="304">
        <f t="shared" si="24"/>
        <v>3.6432564768813492E-3</v>
      </c>
      <c r="D104" s="304">
        <f t="shared" si="24"/>
        <v>3.7364727558472197E-3</v>
      </c>
      <c r="E104" s="304">
        <f t="shared" si="24"/>
        <v>3.7668043998166163E-3</v>
      </c>
      <c r="F104" s="304">
        <f t="shared" si="24"/>
        <v>3.83553751272277E-3</v>
      </c>
      <c r="G104" s="304">
        <f t="shared" si="24"/>
        <v>3.891839829917336E-3</v>
      </c>
      <c r="H104" s="304">
        <f t="shared" si="24"/>
        <v>3.4201626955458141E-3</v>
      </c>
      <c r="I104" s="304">
        <f t="shared" si="24"/>
        <v>3.4964884477950231E-3</v>
      </c>
      <c r="J104" s="304">
        <f t="shared" si="24"/>
        <v>3.5545697420927406E-3</v>
      </c>
      <c r="K104" s="304">
        <f t="shared" si="24"/>
        <v>3.52218846015256E-3</v>
      </c>
      <c r="L104" s="304">
        <f t="shared" si="24"/>
        <v>3.5284061689461982E-3</v>
      </c>
      <c r="M104" s="304">
        <f t="shared" si="24"/>
        <v>3.26178641701578E-3</v>
      </c>
      <c r="N104" s="304">
        <f t="shared" si="24"/>
        <v>2.6691097512713665E-3</v>
      </c>
      <c r="O104" s="304">
        <f t="shared" si="24"/>
        <v>2.7657285759823337E-3</v>
      </c>
      <c r="P104" s="304">
        <f t="shared" si="24"/>
        <v>2.6499453283749808E-3</v>
      </c>
      <c r="Q104" s="304">
        <f t="shared" si="24"/>
        <v>2.4958762195043029E-3</v>
      </c>
      <c r="R104" s="304">
        <f t="shared" si="24"/>
        <v>2.6131514852656824E-3</v>
      </c>
      <c r="S104" s="304">
        <f t="shared" si="24"/>
        <v>2.3402973526723339E-3</v>
      </c>
      <c r="T104" s="304">
        <f t="shared" si="24"/>
        <v>2.4154194111851951E-3</v>
      </c>
      <c r="U104" s="304">
        <f t="shared" si="24"/>
        <v>2.3696930477464647E-3</v>
      </c>
      <c r="V104" s="304">
        <f t="shared" si="24"/>
        <v>2.4413208122046866E-3</v>
      </c>
      <c r="W104" s="304">
        <f t="shared" si="24"/>
        <v>2.5034033712249982E-3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0.16801305224610474</v>
      </c>
      <c r="C105" s="303">
        <f t="shared" si="25"/>
        <v>0.16880068002084084</v>
      </c>
      <c r="D105" s="303">
        <f t="shared" si="25"/>
        <v>0.17278505007421807</v>
      </c>
      <c r="E105" s="303">
        <f t="shared" si="25"/>
        <v>0.17408080394145944</v>
      </c>
      <c r="F105" s="303">
        <f t="shared" si="25"/>
        <v>0.1770157699343145</v>
      </c>
      <c r="G105" s="303">
        <f t="shared" si="25"/>
        <v>0.1794186244532644</v>
      </c>
      <c r="H105" s="303">
        <f t="shared" si="25"/>
        <v>0.15918913716084426</v>
      </c>
      <c r="I105" s="303">
        <f t="shared" si="25"/>
        <v>0.16245823042064519</v>
      </c>
      <c r="J105" s="303">
        <f t="shared" si="25"/>
        <v>0.16494517442201986</v>
      </c>
      <c r="K105" s="303">
        <f t="shared" si="25"/>
        <v>0.16915614617133304</v>
      </c>
      <c r="L105" s="303">
        <f t="shared" si="25"/>
        <v>0.17015888585331682</v>
      </c>
      <c r="M105" s="303">
        <f t="shared" si="25"/>
        <v>0.16082326245945183</v>
      </c>
      <c r="N105" s="303">
        <f t="shared" si="25"/>
        <v>0.13859735348186172</v>
      </c>
      <c r="O105" s="303">
        <f t="shared" si="25"/>
        <v>0.14248359320967977</v>
      </c>
      <c r="P105" s="303">
        <f t="shared" si="25"/>
        <v>0.13796477208064697</v>
      </c>
      <c r="Q105" s="303">
        <f t="shared" si="25"/>
        <v>0.13189668074615341</v>
      </c>
      <c r="R105" s="303">
        <f t="shared" si="25"/>
        <v>0.13648810426727367</v>
      </c>
      <c r="S105" s="303">
        <f t="shared" si="25"/>
        <v>0.12537109979727501</v>
      </c>
      <c r="T105" s="303">
        <f t="shared" si="25"/>
        <v>0.12826985900301718</v>
      </c>
      <c r="U105" s="303">
        <f t="shared" si="25"/>
        <v>0.12627130398590219</v>
      </c>
      <c r="V105" s="303">
        <f t="shared" si="25"/>
        <v>0.12932214335016423</v>
      </c>
      <c r="W105" s="303">
        <f t="shared" si="25"/>
        <v>0.13179027404669375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0</v>
      </c>
      <c r="C106" s="304">
        <f t="shared" si="26"/>
        <v>0</v>
      </c>
      <c r="D106" s="304">
        <f t="shared" si="26"/>
        <v>0</v>
      </c>
      <c r="E106" s="304">
        <f t="shared" si="26"/>
        <v>0</v>
      </c>
      <c r="F106" s="304">
        <f t="shared" si="26"/>
        <v>0</v>
      </c>
      <c r="G106" s="304">
        <f t="shared" si="26"/>
        <v>0</v>
      </c>
      <c r="H106" s="304">
        <f t="shared" si="26"/>
        <v>0</v>
      </c>
      <c r="I106" s="304">
        <f t="shared" si="26"/>
        <v>0</v>
      </c>
      <c r="J106" s="304">
        <f t="shared" si="26"/>
        <v>0</v>
      </c>
      <c r="K106" s="304">
        <f t="shared" si="26"/>
        <v>5.6602131657105823E-3</v>
      </c>
      <c r="L106" s="304">
        <f t="shared" si="26"/>
        <v>6.4058805926278054E-3</v>
      </c>
      <c r="M106" s="304">
        <f t="shared" si="26"/>
        <v>8.531709474158598E-3</v>
      </c>
      <c r="N106" s="304">
        <f t="shared" si="26"/>
        <v>1.1905067587095253E-2</v>
      </c>
      <c r="O106" s="304">
        <f t="shared" si="26"/>
        <v>1.1612827930943211E-2</v>
      </c>
      <c r="P106" s="304">
        <f t="shared" si="26"/>
        <v>1.2124677988347671E-2</v>
      </c>
      <c r="Q106" s="304">
        <f t="shared" si="26"/>
        <v>1.2717232708162836E-2</v>
      </c>
      <c r="R106" s="304">
        <f t="shared" si="26"/>
        <v>1.2230579575557768E-2</v>
      </c>
      <c r="S106" s="304">
        <f t="shared" si="26"/>
        <v>1.2965129060132223E-2</v>
      </c>
      <c r="T106" s="304">
        <f t="shared" si="26"/>
        <v>1.2600488188342805E-2</v>
      </c>
      <c r="U106" s="304">
        <f t="shared" si="26"/>
        <v>1.2594582016843311E-2</v>
      </c>
      <c r="V106" s="304">
        <f t="shared" si="26"/>
        <v>1.2525674764496685E-2</v>
      </c>
      <c r="W106" s="304">
        <f t="shared" si="26"/>
        <v>1.2284779671690865E-2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2.5571380221382656E-3</v>
      </c>
      <c r="C107" s="304">
        <f t="shared" si="27"/>
        <v>2.5040973182343064E-3</v>
      </c>
      <c r="D107" s="304">
        <f t="shared" si="27"/>
        <v>2.2336067153157983E-3</v>
      </c>
      <c r="E107" s="304">
        <f t="shared" si="27"/>
        <v>2.1448715212269518E-3</v>
      </c>
      <c r="F107" s="304">
        <f t="shared" si="27"/>
        <v>1.9425119188798655E-3</v>
      </c>
      <c r="G107" s="304">
        <f t="shared" si="27"/>
        <v>1.7754449933452847E-3</v>
      </c>
      <c r="H107" s="304">
        <f t="shared" si="27"/>
        <v>3.075678730086873E-3</v>
      </c>
      <c r="I107" s="304">
        <f t="shared" si="27"/>
        <v>2.8608800784092206E-3</v>
      </c>
      <c r="J107" s="304">
        <f t="shared" si="27"/>
        <v>2.6967011566668268E-3</v>
      </c>
      <c r="K107" s="304">
        <f t="shared" si="27"/>
        <v>2.7255046059964528E-3</v>
      </c>
      <c r="L107" s="304">
        <f t="shared" si="27"/>
        <v>2.6987693028569606E-3</v>
      </c>
      <c r="M107" s="304">
        <f t="shared" si="27"/>
        <v>3.4071859094342918E-3</v>
      </c>
      <c r="N107" s="304">
        <f t="shared" si="27"/>
        <v>4.8606681343329721E-3</v>
      </c>
      <c r="O107" s="304">
        <f t="shared" si="27"/>
        <v>4.6289775299606468E-3</v>
      </c>
      <c r="P107" s="304">
        <f t="shared" si="27"/>
        <v>4.8832371556946355E-3</v>
      </c>
      <c r="Q107" s="304">
        <f t="shared" si="27"/>
        <v>5.2550815307068031E-3</v>
      </c>
      <c r="R107" s="304">
        <f t="shared" si="27"/>
        <v>4.9801241459524852E-3</v>
      </c>
      <c r="S107" s="304">
        <f t="shared" si="27"/>
        <v>5.5830076196766876E-3</v>
      </c>
      <c r="T107" s="304">
        <f t="shared" si="27"/>
        <v>5.4174584328491385E-3</v>
      </c>
      <c r="U107" s="304">
        <f t="shared" si="27"/>
        <v>5.5119912137623628E-3</v>
      </c>
      <c r="V107" s="304">
        <f t="shared" si="27"/>
        <v>5.3622857531936139E-3</v>
      </c>
      <c r="W107" s="304">
        <f t="shared" si="27"/>
        <v>5.2375507364963462E-3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0.16545591422396647</v>
      </c>
      <c r="C108" s="304">
        <f t="shared" si="28"/>
        <v>0.16629658270260653</v>
      </c>
      <c r="D108" s="304">
        <f t="shared" si="28"/>
        <v>0.17055144335890227</v>
      </c>
      <c r="E108" s="304">
        <f t="shared" si="28"/>
        <v>0.1719359324202325</v>
      </c>
      <c r="F108" s="304">
        <f t="shared" si="28"/>
        <v>0.17507325801543464</v>
      </c>
      <c r="G108" s="304">
        <f t="shared" si="28"/>
        <v>0.17764317945991911</v>
      </c>
      <c r="H108" s="304">
        <f t="shared" si="28"/>
        <v>0.15611345843075738</v>
      </c>
      <c r="I108" s="304">
        <f t="shared" si="28"/>
        <v>0.15959735034223599</v>
      </c>
      <c r="J108" s="304">
        <f t="shared" si="28"/>
        <v>0.16224847326535302</v>
      </c>
      <c r="K108" s="304">
        <f t="shared" si="28"/>
        <v>0.16077042839962602</v>
      </c>
      <c r="L108" s="304">
        <f t="shared" si="28"/>
        <v>0.16105423595783205</v>
      </c>
      <c r="M108" s="304">
        <f t="shared" si="28"/>
        <v>0.14888436707585895</v>
      </c>
      <c r="N108" s="304">
        <f t="shared" si="28"/>
        <v>0.1218316177604335</v>
      </c>
      <c r="O108" s="304">
        <f t="shared" si="28"/>
        <v>0.12624178774877592</v>
      </c>
      <c r="P108" s="304">
        <f t="shared" si="28"/>
        <v>0.12095685693660467</v>
      </c>
      <c r="Q108" s="304">
        <f t="shared" si="28"/>
        <v>0.11392436650728376</v>
      </c>
      <c r="R108" s="304">
        <f t="shared" si="28"/>
        <v>0.11927740054576341</v>
      </c>
      <c r="S108" s="304">
        <f t="shared" si="28"/>
        <v>0.10682296311746609</v>
      </c>
      <c r="T108" s="304">
        <f t="shared" si="28"/>
        <v>0.11025191238182525</v>
      </c>
      <c r="U108" s="304">
        <f t="shared" si="28"/>
        <v>0.10816473075529652</v>
      </c>
      <c r="V108" s="304">
        <f t="shared" si="28"/>
        <v>0.11143418283247394</v>
      </c>
      <c r="W108" s="304">
        <f t="shared" si="28"/>
        <v>0.11426794363850652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0.16073326910768224</v>
      </c>
      <c r="C109" s="237">
        <f t="shared" si="29"/>
        <v>0.16154994219816299</v>
      </c>
      <c r="D109" s="237">
        <f t="shared" si="29"/>
        <v>0.16568335541637122</v>
      </c>
      <c r="E109" s="237">
        <f t="shared" si="29"/>
        <v>0.16702832669718135</v>
      </c>
      <c r="F109" s="237">
        <f t="shared" si="29"/>
        <v>0.17007610290715994</v>
      </c>
      <c r="G109" s="237">
        <f t="shared" si="29"/>
        <v>0.17257267050983136</v>
      </c>
      <c r="H109" s="237">
        <f t="shared" si="29"/>
        <v>0.15165747711692984</v>
      </c>
      <c r="I109" s="237">
        <f t="shared" si="29"/>
        <v>0.15504192752340945</v>
      </c>
      <c r="J109" s="237">
        <f t="shared" si="29"/>
        <v>0.15761737885277152</v>
      </c>
      <c r="K109" s="237">
        <f t="shared" si="29"/>
        <v>0.15618152215178613</v>
      </c>
      <c r="L109" s="237">
        <f t="shared" si="29"/>
        <v>0.15645722892746641</v>
      </c>
      <c r="M109" s="237">
        <f t="shared" si="29"/>
        <v>0.14463472733127961</v>
      </c>
      <c r="N109" s="237">
        <f t="shared" si="29"/>
        <v>0.11835415068212474</v>
      </c>
      <c r="O109" s="237">
        <f t="shared" si="29"/>
        <v>0.12263844020342488</v>
      </c>
      <c r="P109" s="237">
        <f t="shared" si="29"/>
        <v>0.11750435835187896</v>
      </c>
      <c r="Q109" s="237">
        <f t="shared" si="29"/>
        <v>0.11067259786767436</v>
      </c>
      <c r="R109" s="237">
        <f t="shared" si="29"/>
        <v>0.11587283905992843</v>
      </c>
      <c r="S109" s="237">
        <f t="shared" si="29"/>
        <v>0.10377389142099705</v>
      </c>
      <c r="T109" s="237">
        <f t="shared" si="29"/>
        <v>0.10710496742060606</v>
      </c>
      <c r="U109" s="237">
        <f t="shared" si="29"/>
        <v>0.10507736068544081</v>
      </c>
      <c r="V109" s="237">
        <f t="shared" si="29"/>
        <v>0.10825349206170745</v>
      </c>
      <c r="W109" s="237">
        <f t="shared" si="29"/>
        <v>0.1110063682000985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0.5416811952715157</v>
      </c>
      <c r="C113" s="324">
        <f>IF(C$5=0,0,C$5/FBT_fec!C$5)</f>
        <v>0.54236032914537247</v>
      </c>
      <c r="D113" s="324">
        <f>IF(D$5=0,0,D$5/FBT_fec!D$5)</f>
        <v>0.54581808031623946</v>
      </c>
      <c r="E113" s="324">
        <f>IF(E$5=0,0,E$5/FBT_fec!E$5)</f>
        <v>0.54695136990074011</v>
      </c>
      <c r="F113" s="324">
        <f>IF(F$5=0,0,F$5/FBT_fec!F$5)</f>
        <v>0.54953632887499659</v>
      </c>
      <c r="G113" s="324">
        <f>IF(G$5=0,0,G$5/FBT_fec!G$5)</f>
        <v>0.5516729305485647</v>
      </c>
      <c r="H113" s="324">
        <f>IF(H$5=0,0,H$5/FBT_fec!H$5)</f>
        <v>0.53808291445269063</v>
      </c>
      <c r="I113" s="324">
        <f>IF(I$5=0,0,I$5/FBT_fec!I$5)</f>
        <v>0.54078485567221113</v>
      </c>
      <c r="J113" s="324">
        <f>IF(J$5=0,0,J$5/FBT_fec!J$5)</f>
        <v>0.54280323464068381</v>
      </c>
      <c r="K113" s="324">
        <f>IF(K$5=0,0,K$5/FBT_fec!K$5)</f>
        <v>0.5420953133937203</v>
      </c>
      <c r="L113" s="324">
        <f>IF(L$5=0,0,L$5/FBT_fec!L$5)</f>
        <v>0.5427763843378457</v>
      </c>
      <c r="M113" s="324">
        <f>IF(M$5=0,0,M$5/FBT_fec!M$5)</f>
        <v>0.53505292273373239</v>
      </c>
      <c r="N113" s="324">
        <f>IF(N$5=0,0,N$5/FBT_fec!N$5)</f>
        <v>0.50222222319948306</v>
      </c>
      <c r="O113" s="324">
        <f>IF(O$5=0,0,O$5/FBT_fec!O$5)</f>
        <v>0.50538554685003545</v>
      </c>
      <c r="P113" s="324">
        <f>IF(P$5=0,0,P$5/FBT_fec!P$5)</f>
        <v>0.50011479394602887</v>
      </c>
      <c r="Q113" s="324">
        <f>IF(Q$5=0,0,Q$5/FBT_fec!Q$5)</f>
        <v>0.49586163923638016</v>
      </c>
      <c r="R113" s="324">
        <f>IF(R$5=0,0,R$5/FBT_fec!R$5)</f>
        <v>0.49829958802940238</v>
      </c>
      <c r="S113" s="324">
        <f>IF(S$5=0,0,S$5/FBT_fec!S$5)</f>
        <v>0.48773758077476365</v>
      </c>
      <c r="T113" s="324">
        <f>IF(T$5=0,0,T$5/FBT_fec!T$5)</f>
        <v>0.49094902789660405</v>
      </c>
      <c r="U113" s="324">
        <f>IF(U$5=0,0,U$5/FBT_fec!U$5)</f>
        <v>0.48987647985696997</v>
      </c>
      <c r="V113" s="324">
        <f>IF(V$5=0,0,V$5/FBT_fec!V$5)</f>
        <v>0.49268869915647306</v>
      </c>
      <c r="W113" s="324">
        <f>IF(W$5=0,0,W$5/FBT_fec!W$5)</f>
        <v>0.49509061519020953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0.49128561139480692</v>
      </c>
      <c r="C114" s="336">
        <f>IF(C$6=0,0,C$6/FBT_fec!C$6)</f>
        <v>0.49128561139480703</v>
      </c>
      <c r="D114" s="336">
        <f>IF(D$6=0,0,D$6/FBT_fec!D$6)</f>
        <v>0.49128561139480686</v>
      </c>
      <c r="E114" s="336">
        <f>IF(E$6=0,0,E$6/FBT_fec!E$6)</f>
        <v>0.49128561139480686</v>
      </c>
      <c r="F114" s="336">
        <f>IF(F$6=0,0,F$6/FBT_fec!F$6)</f>
        <v>0.49128561139480686</v>
      </c>
      <c r="G114" s="336">
        <f>IF(G$6=0,0,G$6/FBT_fec!G$6)</f>
        <v>0.49128561139480686</v>
      </c>
      <c r="H114" s="336">
        <f>IF(H$6=0,0,H$6/FBT_fec!H$6)</f>
        <v>0.49128561139480703</v>
      </c>
      <c r="I114" s="336">
        <f>IF(I$6=0,0,I$6/FBT_fec!I$6)</f>
        <v>0.49128561139480692</v>
      </c>
      <c r="J114" s="336">
        <f>IF(J$6=0,0,J$6/FBT_fec!J$6)</f>
        <v>0.49128561139480692</v>
      </c>
      <c r="K114" s="336">
        <f>IF(K$6=0,0,K$6/FBT_fec!K$6)</f>
        <v>0.49128561139480714</v>
      </c>
      <c r="L114" s="336">
        <f>IF(L$6=0,0,L$6/FBT_fec!L$6)</f>
        <v>0.49128561139480681</v>
      </c>
      <c r="M114" s="336">
        <f>IF(M$6=0,0,M$6/FBT_fec!M$6)</f>
        <v>0.49128561139480703</v>
      </c>
      <c r="N114" s="336">
        <f>IF(N$6=0,0,N$6/FBT_fec!N$6)</f>
        <v>0.49128561139480692</v>
      </c>
      <c r="O114" s="336">
        <f>IF(O$6=0,0,O$6/FBT_fec!O$6)</f>
        <v>0.49128561139480692</v>
      </c>
      <c r="P114" s="336">
        <f>IF(P$6=0,0,P$6/FBT_fec!P$6)</f>
        <v>0.49128561139480698</v>
      </c>
      <c r="Q114" s="336">
        <f>IF(Q$6=0,0,Q$6/FBT_fec!Q$6)</f>
        <v>0.49128561139480703</v>
      </c>
      <c r="R114" s="336">
        <f>IF(R$6=0,0,R$6/FBT_fec!R$6)</f>
        <v>0.49128561139480703</v>
      </c>
      <c r="S114" s="336">
        <f>IF(S$6=0,0,S$6/FBT_fec!S$6)</f>
        <v>0.49128561139480692</v>
      </c>
      <c r="T114" s="336">
        <f>IF(T$6=0,0,T$6/FBT_fec!T$6)</f>
        <v>0.49128561139480703</v>
      </c>
      <c r="U114" s="336">
        <f>IF(U$6=0,0,U$6/FBT_fec!U$6)</f>
        <v>0.49128561139480709</v>
      </c>
      <c r="V114" s="336">
        <f>IF(V$6=0,0,V$6/FBT_fec!V$6)</f>
        <v>0.49128561139480692</v>
      </c>
      <c r="W114" s="336">
        <f>IF(W$6=0,0,W$6/FBT_fec!W$6)</f>
        <v>0.49128561139480692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0.12731977530480615</v>
      </c>
      <c r="C115" s="337">
        <f>IF(C$7=0,0,C$7/FBT_fec!C$7)</f>
        <v>0.12731977530480612</v>
      </c>
      <c r="D115" s="337">
        <f>IF(D$7=0,0,D$7/FBT_fec!D$7)</f>
        <v>0.12731977530480612</v>
      </c>
      <c r="E115" s="337">
        <f>IF(E$7=0,0,E$7/FBT_fec!E$7)</f>
        <v>0.12731977530480612</v>
      </c>
      <c r="F115" s="337">
        <f>IF(F$7=0,0,F$7/FBT_fec!F$7)</f>
        <v>0.12731977530480615</v>
      </c>
      <c r="G115" s="337">
        <f>IF(G$7=0,0,G$7/FBT_fec!G$7)</f>
        <v>0.12731977530480612</v>
      </c>
      <c r="H115" s="337">
        <f>IF(H$7=0,0,H$7/FBT_fec!H$7)</f>
        <v>0.12731977530480612</v>
      </c>
      <c r="I115" s="337">
        <f>IF(I$7=0,0,I$7/FBT_fec!I$7)</f>
        <v>0.12731977530480612</v>
      </c>
      <c r="J115" s="337">
        <f>IF(J$7=0,0,J$7/FBT_fec!J$7)</f>
        <v>0.12731977530480615</v>
      </c>
      <c r="K115" s="337">
        <f>IF(K$7=0,0,K$7/FBT_fec!K$7)</f>
        <v>0.12731977530480612</v>
      </c>
      <c r="L115" s="337">
        <f>IF(L$7=0,0,L$7/FBT_fec!L$7)</f>
        <v>0.12731977530480615</v>
      </c>
      <c r="M115" s="337">
        <f>IF(M$7=0,0,M$7/FBT_fec!M$7)</f>
        <v>0.12731977530480612</v>
      </c>
      <c r="N115" s="337">
        <f>IF(N$7=0,0,N$7/FBT_fec!N$7)</f>
        <v>0.12731977530480615</v>
      </c>
      <c r="O115" s="337">
        <f>IF(O$7=0,0,O$7/FBT_fec!O$7)</f>
        <v>0.12731977530480612</v>
      </c>
      <c r="P115" s="337">
        <f>IF(P$7=0,0,P$7/FBT_fec!P$7)</f>
        <v>0.12731977530480612</v>
      </c>
      <c r="Q115" s="337">
        <f>IF(Q$7=0,0,Q$7/FBT_fec!Q$7)</f>
        <v>0.12731977530480615</v>
      </c>
      <c r="R115" s="337">
        <f>IF(R$7=0,0,R$7/FBT_fec!R$7)</f>
        <v>0.12731977530480612</v>
      </c>
      <c r="S115" s="337">
        <f>IF(S$7=0,0,S$7/FBT_fec!S$7)</f>
        <v>0.12731977530480609</v>
      </c>
      <c r="T115" s="337">
        <f>IF(T$7=0,0,T$7/FBT_fec!T$7)</f>
        <v>0.12731977530480615</v>
      </c>
      <c r="U115" s="337">
        <f>IF(U$7=0,0,U$7/FBT_fec!U$7)</f>
        <v>0.12731977530480609</v>
      </c>
      <c r="V115" s="337">
        <f>IF(V$7=0,0,V$7/FBT_fec!V$7)</f>
        <v>0.12731977530480612</v>
      </c>
      <c r="W115" s="337">
        <f>IF(W$7=0,0,W$7/FBT_fec!W$7)</f>
        <v>0.12731977530480618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0.69578189541326629</v>
      </c>
      <c r="C116" s="337">
        <f>IF(C$8=0,0,C$8/FBT_fec!C$8)</f>
        <v>0.69578189541326596</v>
      </c>
      <c r="D116" s="337">
        <f>IF(D$8=0,0,D$8/FBT_fec!D$8)</f>
        <v>0.69578189541326607</v>
      </c>
      <c r="E116" s="337">
        <f>IF(E$8=0,0,E$8/FBT_fec!E$8)</f>
        <v>0.69578189541326607</v>
      </c>
      <c r="F116" s="337">
        <f>IF(F$8=0,0,F$8/FBT_fec!F$8)</f>
        <v>0.6957818954132664</v>
      </c>
      <c r="G116" s="337">
        <f>IF(G$8=0,0,G$8/FBT_fec!G$8)</f>
        <v>0.69578189541326652</v>
      </c>
      <c r="H116" s="337">
        <f>IF(H$8=0,0,H$8/FBT_fec!H$8)</f>
        <v>0.69578189541326574</v>
      </c>
      <c r="I116" s="337">
        <f>IF(I$8=0,0,I$8/FBT_fec!I$8)</f>
        <v>0.69578189541326585</v>
      </c>
      <c r="J116" s="337">
        <f>IF(J$8=0,0,J$8/FBT_fec!J$8)</f>
        <v>0.69578189541326585</v>
      </c>
      <c r="K116" s="337">
        <f>IF(K$8=0,0,K$8/FBT_fec!K$8)</f>
        <v>0.69578189541326596</v>
      </c>
      <c r="L116" s="337">
        <f>IF(L$8=0,0,L$8/FBT_fec!L$8)</f>
        <v>0.69578189541326618</v>
      </c>
      <c r="M116" s="337">
        <f>IF(M$8=0,0,M$8/FBT_fec!M$8)</f>
        <v>0.69578189541326585</v>
      </c>
      <c r="N116" s="337">
        <f>IF(N$8=0,0,N$8/FBT_fec!N$8)</f>
        <v>0.69578189541326574</v>
      </c>
      <c r="O116" s="337">
        <f>IF(O$8=0,0,O$8/FBT_fec!O$8)</f>
        <v>0.69578189541326596</v>
      </c>
      <c r="P116" s="337">
        <f>IF(P$8=0,0,P$8/FBT_fec!P$8)</f>
        <v>0.69578189541326585</v>
      </c>
      <c r="Q116" s="337">
        <f>IF(Q$8=0,0,Q$8/FBT_fec!Q$8)</f>
        <v>0.69578189541326574</v>
      </c>
      <c r="R116" s="337">
        <f>IF(R$8=0,0,R$8/FBT_fec!R$8)</f>
        <v>0.69578189541326607</v>
      </c>
      <c r="S116" s="337">
        <f>IF(S$8=0,0,S$8/FBT_fec!S$8)</f>
        <v>0.69578189541326596</v>
      </c>
      <c r="T116" s="337">
        <f>IF(T$8=0,0,T$8/FBT_fec!T$8)</f>
        <v>0.69578189541326618</v>
      </c>
      <c r="U116" s="337">
        <f>IF(U$8=0,0,U$8/FBT_fec!U$8)</f>
        <v>0.6957818954132664</v>
      </c>
      <c r="V116" s="337">
        <f>IF(V$8=0,0,V$8/FBT_fec!V$8)</f>
        <v>0.69578189541326596</v>
      </c>
      <c r="W116" s="337">
        <f>IF(W$8=0,0,W$8/FBT_fec!W$8)</f>
        <v>0.69578189541326607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0.49171266689163806</v>
      </c>
      <c r="C117" s="337">
        <f>IF(C$9=0,0,C$9/FBT_fec!C$9)</f>
        <v>0.49171266689163823</v>
      </c>
      <c r="D117" s="337">
        <f>IF(D$9=0,0,D$9/FBT_fec!D$9)</f>
        <v>0.49171266689163812</v>
      </c>
      <c r="E117" s="337">
        <f>IF(E$9=0,0,E$9/FBT_fec!E$9)</f>
        <v>0.49171266689163817</v>
      </c>
      <c r="F117" s="337">
        <f>IF(F$9=0,0,F$9/FBT_fec!F$9)</f>
        <v>0.49171266689163806</v>
      </c>
      <c r="G117" s="337">
        <f>IF(G$9=0,0,G$9/FBT_fec!G$9)</f>
        <v>0.49171266689163812</v>
      </c>
      <c r="H117" s="337">
        <f>IF(H$9=0,0,H$9/FBT_fec!H$9)</f>
        <v>0.49171266689163823</v>
      </c>
      <c r="I117" s="337">
        <f>IF(I$9=0,0,I$9/FBT_fec!I$9)</f>
        <v>0.49171266689163834</v>
      </c>
      <c r="J117" s="337">
        <f>IF(J$9=0,0,J$9/FBT_fec!J$9)</f>
        <v>0.49171266689163801</v>
      </c>
      <c r="K117" s="337">
        <f>IF(K$9=0,0,K$9/FBT_fec!K$9)</f>
        <v>0.49171266689163812</v>
      </c>
      <c r="L117" s="337">
        <f>IF(L$9=0,0,L$9/FBT_fec!L$9)</f>
        <v>0.49171266689163801</v>
      </c>
      <c r="M117" s="337">
        <f>IF(M$9=0,0,M$9/FBT_fec!M$9)</f>
        <v>0.49171266689163812</v>
      </c>
      <c r="N117" s="337">
        <f>IF(N$9=0,0,N$9/FBT_fec!N$9)</f>
        <v>0.49171266689163817</v>
      </c>
      <c r="O117" s="337">
        <f>IF(O$9=0,0,O$9/FBT_fec!O$9)</f>
        <v>0.4917126668916379</v>
      </c>
      <c r="P117" s="337">
        <f>IF(P$9=0,0,P$9/FBT_fec!P$9)</f>
        <v>0.4917126668916379</v>
      </c>
      <c r="Q117" s="337">
        <f>IF(Q$9=0,0,Q$9/FBT_fec!Q$9)</f>
        <v>0.49171266689163801</v>
      </c>
      <c r="R117" s="337">
        <f>IF(R$9=0,0,R$9/FBT_fec!R$9)</f>
        <v>0.49171266689163828</v>
      </c>
      <c r="S117" s="337">
        <f>IF(S$9=0,0,S$9/FBT_fec!S$9)</f>
        <v>0.4917126668916379</v>
      </c>
      <c r="T117" s="337">
        <f>IF(T$9=0,0,T$9/FBT_fec!T$9)</f>
        <v>0.49171266689163812</v>
      </c>
      <c r="U117" s="337">
        <f>IF(U$9=0,0,U$9/FBT_fec!U$9)</f>
        <v>0.4917126668916379</v>
      </c>
      <c r="V117" s="337">
        <f>IF(V$9=0,0,V$9/FBT_fec!V$9)</f>
        <v>0.49171266689163823</v>
      </c>
      <c r="W117" s="337">
        <f>IF(W$9=0,0,W$9/FBT_fec!W$9)</f>
        <v>0.4917126668916379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0.85686259786818297</v>
      </c>
      <c r="C118" s="338">
        <f>IF(C$10=0,0,C$10/FBT_fec!C$10)</f>
        <v>0.85724964342008192</v>
      </c>
      <c r="D118" s="338">
        <f>IF(D$10=0,0,D$10/FBT_fec!D$10)</f>
        <v>0.8588797101112412</v>
      </c>
      <c r="E118" s="338">
        <f>IF(E$10=0,0,E$10/FBT_fec!E$10)</f>
        <v>0.85930461567635708</v>
      </c>
      <c r="F118" s="338">
        <f>IF(F$10=0,0,F$10/FBT_fec!F$10)</f>
        <v>0.86010505401387116</v>
      </c>
      <c r="G118" s="338">
        <f>IF(G$10=0,0,G$10/FBT_fec!G$10)</f>
        <v>0.86061479318547518</v>
      </c>
      <c r="H118" s="338">
        <f>IF(H$10=0,0,H$10/FBT_fec!H$10)</f>
        <v>0.85654325078945626</v>
      </c>
      <c r="I118" s="338">
        <f>IF(I$10=0,0,I$10/FBT_fec!I$10)</f>
        <v>0.85804432089680516</v>
      </c>
      <c r="J118" s="338">
        <f>IF(J$10=0,0,J$10/FBT_fec!J$10)</f>
        <v>0.85891447594692283</v>
      </c>
      <c r="K118" s="338">
        <f>IF(K$10=0,0,K$10/FBT_fec!K$10)</f>
        <v>0.85868674705419823</v>
      </c>
      <c r="L118" s="338">
        <f>IF(L$10=0,0,L$10/FBT_fec!L$10)</f>
        <v>0.85889111817881836</v>
      </c>
      <c r="M118" s="338">
        <f>IF(M$10=0,0,M$10/FBT_fec!M$10)</f>
        <v>0.85451214741575832</v>
      </c>
      <c r="N118" s="338">
        <f>IF(N$10=0,0,N$10/FBT_fec!N$10)</f>
        <v>0.83975052291303387</v>
      </c>
      <c r="O118" s="338">
        <f>IF(O$10=0,0,O$10/FBT_fec!O$10)</f>
        <v>0.84632271222377831</v>
      </c>
      <c r="P118" s="338">
        <f>IF(P$10=0,0,P$10/FBT_fec!P$10)</f>
        <v>0.84253810834558196</v>
      </c>
      <c r="Q118" s="338">
        <f>IF(Q$10=0,0,Q$10/FBT_fec!Q$10)</f>
        <v>0.82329614665517437</v>
      </c>
      <c r="R118" s="338">
        <f>IF(R$10=0,0,R$10/FBT_fec!R$10)</f>
        <v>0.8360874424288276</v>
      </c>
      <c r="S118" s="338">
        <f>IF(S$10=0,0,S$10/FBT_fec!S$10)</f>
        <v>0.81182159002322796</v>
      </c>
      <c r="T118" s="338">
        <f>IF(T$10=0,0,T$10/FBT_fec!T$10)</f>
        <v>0.82349293807963952</v>
      </c>
      <c r="U118" s="338">
        <f>IF(U$10=0,0,U$10/FBT_fec!U$10)</f>
        <v>0.82004409694390357</v>
      </c>
      <c r="V118" s="338">
        <f>IF(V$10=0,0,V$10/FBT_fec!V$10)</f>
        <v>0.82354552525477009</v>
      </c>
      <c r="W118" s="338">
        <f>IF(W$10=0,0,W$10/FBT_fec!W$10)</f>
        <v>0.82237294150651707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0.67758823126088297</v>
      </c>
      <c r="C119" s="351">
        <f>IF(C$16=0,0,C$16/FBT_fec!C$16)</f>
        <v>0.67786364679019251</v>
      </c>
      <c r="D119" s="351">
        <f>IF(D$16=0,0,D$16/FBT_fec!D$16)</f>
        <v>0.67902291474635701</v>
      </c>
      <c r="E119" s="351">
        <f>IF(E$16=0,0,E$16/FBT_fec!E$16)</f>
        <v>0.6793248312143203</v>
      </c>
      <c r="F119" s="351">
        <f>IF(F$16=0,0,F$16/FBT_fec!F$16)</f>
        <v>0.6798930413039278</v>
      </c>
      <c r="G119" s="351">
        <f>IF(G$16=0,0,G$16/FBT_fec!G$16)</f>
        <v>0.68025428609028959</v>
      </c>
      <c r="H119" s="351">
        <f>IF(H$16=0,0,H$16/FBT_fec!H$16)</f>
        <v>0.67446007366291216</v>
      </c>
      <c r="I119" s="351">
        <f>IF(I$16=0,0,I$16/FBT_fec!I$16)</f>
        <v>0.67614780909067895</v>
      </c>
      <c r="J119" s="351">
        <f>IF(J$16=0,0,J$16/FBT_fec!J$16)</f>
        <v>0.6771893173321345</v>
      </c>
      <c r="K119" s="351">
        <f>IF(K$16=0,0,K$16/FBT_fec!K$16)</f>
        <v>0.67689622257545934</v>
      </c>
      <c r="L119" s="351">
        <f>IF(L$16=0,0,L$16/FBT_fec!L$16)</f>
        <v>0.67711802117699882</v>
      </c>
      <c r="M119" s="351">
        <f>IF(M$16=0,0,M$16/FBT_fec!M$16)</f>
        <v>0.67114453923840767</v>
      </c>
      <c r="N119" s="351">
        <f>IF(N$16=0,0,N$16/FBT_fec!N$16)</f>
        <v>0.62249914495898495</v>
      </c>
      <c r="O119" s="351">
        <f>IF(O$16=0,0,O$16/FBT_fec!O$16)</f>
        <v>0.632344824117408</v>
      </c>
      <c r="P119" s="351">
        <f>IF(P$16=0,0,P$16/FBT_fec!P$16)</f>
        <v>0.62311113569811305</v>
      </c>
      <c r="Q119" s="351">
        <f>IF(Q$16=0,0,Q$16/FBT_fec!Q$16)</f>
        <v>0.60304092180047975</v>
      </c>
      <c r="R119" s="351">
        <f>IF(R$16=0,0,R$16/FBT_fec!R$16)</f>
        <v>0.61731673736161041</v>
      </c>
      <c r="S119" s="351">
        <f>IF(S$16=0,0,S$16/FBT_fec!S$16)</f>
        <v>0.58419237816062275</v>
      </c>
      <c r="T119" s="351">
        <f>IF(T$16=0,0,T$16/FBT_fec!T$16)</f>
        <v>0.59540399501540875</v>
      </c>
      <c r="U119" s="351">
        <f>IF(U$16=0,0,U$16/FBT_fec!U$16)</f>
        <v>0.59294539782820399</v>
      </c>
      <c r="V119" s="351">
        <f>IF(V$16=0,0,V$16/FBT_fec!V$16)</f>
        <v>0.5997588006870731</v>
      </c>
      <c r="W119" s="351">
        <f>IF(W$16=0,0,W$16/FBT_fec!W$16)</f>
        <v>0.60544179278905064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0.36959358068775422</v>
      </c>
      <c r="C120" s="351">
        <f>IF(C$25=0,0,C$25/FBT_fec!C$25)</f>
        <v>0.36974380734010498</v>
      </c>
      <c r="D120" s="351">
        <f>IF(D$25=0,0,D$25/FBT_fec!D$25)</f>
        <v>0.37037613531619484</v>
      </c>
      <c r="E120" s="351">
        <f>IF(E$25=0,0,E$25/FBT_fec!E$25)</f>
        <v>0.37054081702599273</v>
      </c>
      <c r="F120" s="351">
        <f>IF(F$25=0,0,F$25/FBT_fec!F$25)</f>
        <v>0.37085074980214255</v>
      </c>
      <c r="G120" s="351">
        <f>IF(G$25=0,0,G$25/FBT_fec!G$25)</f>
        <v>0.37104779241288521</v>
      </c>
      <c r="H120" s="351">
        <f>IF(H$25=0,0,H$25/FBT_fec!H$25)</f>
        <v>0.36788731290704302</v>
      </c>
      <c r="I120" s="351">
        <f>IF(I$25=0,0,I$25/FBT_fec!I$25)</f>
        <v>0.36880789586764312</v>
      </c>
      <c r="J120" s="351">
        <f>IF(J$25=0,0,J$25/FBT_fec!J$25)</f>
        <v>0.36937599127207332</v>
      </c>
      <c r="K120" s="351">
        <f>IF(K$25=0,0,K$25/FBT_fec!K$25)</f>
        <v>0.36921612140479571</v>
      </c>
      <c r="L120" s="351">
        <f>IF(L$25=0,0,L$25/FBT_fec!L$25)</f>
        <v>0.36933710246018109</v>
      </c>
      <c r="M120" s="351">
        <f>IF(M$25=0,0,M$25/FBT_fec!M$25)</f>
        <v>0.36607883958458609</v>
      </c>
      <c r="N120" s="351">
        <f>IF(N$25=0,0,N$25/FBT_fec!N$25)</f>
        <v>0.33954498815944623</v>
      </c>
      <c r="O120" s="351">
        <f>IF(O$25=0,0,O$25/FBT_fec!O$25)</f>
        <v>0.34491535860949524</v>
      </c>
      <c r="P120" s="351">
        <f>IF(P$25=0,0,P$25/FBT_fec!P$25)</f>
        <v>0.33987880128987963</v>
      </c>
      <c r="Q120" s="351">
        <f>IF(Q$25=0,0,Q$25/FBT_fec!Q$25)</f>
        <v>0.32893141189117081</v>
      </c>
      <c r="R120" s="351">
        <f>IF(R$25=0,0,R$25/FBT_fec!R$25)</f>
        <v>0.33671822037906024</v>
      </c>
      <c r="S120" s="351">
        <f>IF(S$25=0,0,S$25/FBT_fec!S$25)</f>
        <v>0.31865038808761248</v>
      </c>
      <c r="T120" s="351">
        <f>IF(T$25=0,0,T$25/FBT_fec!T$25)</f>
        <v>0.32476581546295002</v>
      </c>
      <c r="U120" s="351">
        <f>IF(U$25=0,0,U$25/FBT_fec!U$25)</f>
        <v>0.32342476245174773</v>
      </c>
      <c r="V120" s="351">
        <f>IF(V$25=0,0,V$25/FBT_fec!V$25)</f>
        <v>0.32714116401113075</v>
      </c>
      <c r="W120" s="351">
        <f>IF(W$25=0,0,W$25/FBT_fec!W$25)</f>
        <v>0.33024097788493667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0.46342330877106841</v>
      </c>
      <c r="C121" s="351">
        <f>IF(C$34=0,0,C$34/FBT_fec!C$34)</f>
        <v>0.46342330877106847</v>
      </c>
      <c r="D121" s="351">
        <f>IF(D$34=0,0,D$34/FBT_fec!D$34)</f>
        <v>0.4634233087710683</v>
      </c>
      <c r="E121" s="351">
        <f>IF(E$34=0,0,E$34/FBT_fec!E$34)</f>
        <v>0.46342330877106819</v>
      </c>
      <c r="F121" s="351">
        <f>IF(F$34=0,0,F$34/FBT_fec!F$34)</f>
        <v>0.46342330877106841</v>
      </c>
      <c r="G121" s="351">
        <f>IF(G$34=0,0,G$34/FBT_fec!G$34)</f>
        <v>0.46342330877106841</v>
      </c>
      <c r="H121" s="351">
        <f>IF(H$34=0,0,H$34/FBT_fec!H$34)</f>
        <v>0.46928380250825352</v>
      </c>
      <c r="I121" s="351">
        <f>IF(I$34=0,0,I$34/FBT_fec!I$34)</f>
        <v>0.46950284684257498</v>
      </c>
      <c r="J121" s="351">
        <f>IF(J$34=0,0,J$34/FBT_fec!J$34)</f>
        <v>0.46961963137002521</v>
      </c>
      <c r="K121" s="351">
        <f>IF(K$34=0,0,K$34/FBT_fec!K$34)</f>
        <v>0.47039648858384669</v>
      </c>
      <c r="L121" s="351">
        <f>IF(L$34=0,0,L$34/FBT_fec!L$34)</f>
        <v>0.47171971157271053</v>
      </c>
      <c r="M121" s="351">
        <f>IF(M$34=0,0,M$34/FBT_fec!M$34)</f>
        <v>0.47375017744856796</v>
      </c>
      <c r="N121" s="351">
        <f>IF(N$34=0,0,N$34/FBT_fec!N$34)</f>
        <v>0.44798043560333284</v>
      </c>
      <c r="O121" s="351">
        <f>IF(O$34=0,0,O$34/FBT_fec!O$34)</f>
        <v>0.44690067160375024</v>
      </c>
      <c r="P121" s="351">
        <f>IF(P$34=0,0,P$34/FBT_fec!P$34)</f>
        <v>0.44429720654065152</v>
      </c>
      <c r="Q121" s="351">
        <f>IF(Q$34=0,0,Q$34/FBT_fec!Q$34)</f>
        <v>0.44828432822586278</v>
      </c>
      <c r="R121" s="351">
        <f>IF(R$34=0,0,R$34/FBT_fec!R$34)</f>
        <v>0.44435122140917177</v>
      </c>
      <c r="S121" s="351">
        <f>IF(S$34=0,0,S$34/FBT_fec!S$34)</f>
        <v>0.44369250593733295</v>
      </c>
      <c r="T121" s="351">
        <f>IF(T$34=0,0,T$34/FBT_fec!T$34)</f>
        <v>0.44389624959098634</v>
      </c>
      <c r="U121" s="351">
        <f>IF(U$34=0,0,U$34/FBT_fec!U$34)</f>
        <v>0.44425248540253665</v>
      </c>
      <c r="V121" s="351">
        <f>IF(V$34=0,0,V$34/FBT_fec!V$34)</f>
        <v>0.44516309770714541</v>
      </c>
      <c r="W121" s="351">
        <f>IF(W$34=0,0,W$34/FBT_fec!W$34)</f>
        <v>0.44620031491680961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0.41262445753029309</v>
      </c>
      <c r="C122" s="351">
        <f>IF(C$45=0,0,C$45/FBT_fec!C$45)</f>
        <v>0.4126055326183829</v>
      </c>
      <c r="D122" s="351">
        <f>IF(D$45=0,0,D$45/FBT_fec!D$45)</f>
        <v>0.41250364311508197</v>
      </c>
      <c r="E122" s="351">
        <f>IF(E$45=0,0,E$45/FBT_fec!E$45)</f>
        <v>0.41246810628797548</v>
      </c>
      <c r="F122" s="351">
        <f>IF(F$45=0,0,F$45/FBT_fec!F$45)</f>
        <v>0.41238273420584859</v>
      </c>
      <c r="G122" s="351">
        <f>IF(G$45=0,0,G$45/FBT_fec!G$45)</f>
        <v>0.41230729573167568</v>
      </c>
      <c r="H122" s="351">
        <f>IF(H$45=0,0,H$45/FBT_fec!H$45)</f>
        <v>0.41708709052066006</v>
      </c>
      <c r="I122" s="351">
        <f>IF(I$45=0,0,I$45/FBT_fec!I$45)</f>
        <v>0.41700809018577378</v>
      </c>
      <c r="J122" s="351">
        <f>IF(J$45=0,0,J$45/FBT_fec!J$45)</f>
        <v>0.41689388871141858</v>
      </c>
      <c r="K122" s="351">
        <f>IF(K$45=0,0,K$45/FBT_fec!K$45)</f>
        <v>0.41739841418262918</v>
      </c>
      <c r="L122" s="351">
        <f>IF(L$45=0,0,L$45/FBT_fec!L$45)</f>
        <v>0.41813952571135565</v>
      </c>
      <c r="M122" s="351">
        <f>IF(M$45=0,0,M$45/FBT_fec!M$45)</f>
        <v>0.42045520529171632</v>
      </c>
      <c r="N122" s="351">
        <f>IF(N$45=0,0,N$45/FBT_fec!N$45)</f>
        <v>0.4061469372153223</v>
      </c>
      <c r="O122" s="351">
        <f>IF(O$45=0,0,O$45/FBT_fec!O$45)</f>
        <v>0.40567807570012843</v>
      </c>
      <c r="P122" s="351">
        <f>IF(P$45=0,0,P$45/FBT_fec!P$45)</f>
        <v>0.4046748575410139</v>
      </c>
      <c r="Q122" s="351">
        <f>IF(Q$45=0,0,Q$45/FBT_fec!Q$45)</f>
        <v>0.40615410638561816</v>
      </c>
      <c r="R122" s="351">
        <f>IF(R$45=0,0,R$45/FBT_fec!R$45)</f>
        <v>0.40427227848852609</v>
      </c>
      <c r="S122" s="351">
        <f>IF(S$45=0,0,S$45/FBT_fec!S$45)</f>
        <v>0.40338183929456672</v>
      </c>
      <c r="T122" s="351">
        <f>IF(T$45=0,0,T$45/FBT_fec!T$45)</f>
        <v>0.40398202208476119</v>
      </c>
      <c r="U122" s="351">
        <f>IF(U$45=0,0,U$45/FBT_fec!U$45)</f>
        <v>0.40462428182227389</v>
      </c>
      <c r="V122" s="351">
        <f>IF(V$45=0,0,V$45/FBT_fec!V$45)</f>
        <v>0.40492697114710718</v>
      </c>
      <c r="W122" s="351">
        <f>IF(W$45=0,0,W$45/FBT_fec!W$45)</f>
        <v>0.40521985462774041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0.74498815052062217</v>
      </c>
      <c r="C123" s="351">
        <f>IF(C$66=0,0,C$66/FBT_fec!C$66)</f>
        <v>0.74518945884217325</v>
      </c>
      <c r="D123" s="351">
        <f>IF(D$66=0,0,D$66/FBT_fec!D$66)</f>
        <v>0.74618787087508343</v>
      </c>
      <c r="E123" s="351">
        <f>IF(E$66=0,0,E$66/FBT_fec!E$66)</f>
        <v>0.74650558799620559</v>
      </c>
      <c r="F123" s="351">
        <f>IF(F$66=0,0,F$66/FBT_fec!F$66)</f>
        <v>0.74721306262986276</v>
      </c>
      <c r="G123" s="351">
        <f>IF(G$66=0,0,G$66/FBT_fec!G$66)</f>
        <v>0.74778008923212569</v>
      </c>
      <c r="H123" s="351">
        <f>IF(H$66=0,0,H$66/FBT_fec!H$66)</f>
        <v>0.74315411806902343</v>
      </c>
      <c r="I123" s="351">
        <f>IF(I$66=0,0,I$66/FBT_fec!I$66)</f>
        <v>0.74402797407759058</v>
      </c>
      <c r="J123" s="351">
        <f>IF(J$66=0,0,J$66/FBT_fec!J$66)</f>
        <v>0.74467005863070568</v>
      </c>
      <c r="K123" s="351">
        <f>IF(K$66=0,0,K$66/FBT_fec!K$66)</f>
        <v>0.73092234549445489</v>
      </c>
      <c r="L123" s="351">
        <f>IF(L$66=0,0,L$66/FBT_fec!L$66)</f>
        <v>0.72939484352017148</v>
      </c>
      <c r="M123" s="351">
        <f>IF(M$66=0,0,M$66/FBT_fec!M$66)</f>
        <v>0.72079790015371781</v>
      </c>
      <c r="N123" s="351">
        <f>IF(N$66=0,0,N$66/FBT_fec!N$66)</f>
        <v>0.69965497396264664</v>
      </c>
      <c r="O123" s="351">
        <f>IF(O$66=0,0,O$66/FBT_fec!O$66)</f>
        <v>0.70250649541458376</v>
      </c>
      <c r="P123" s="351">
        <f>IF(P$66=0,0,P$66/FBT_fec!P$66)</f>
        <v>0.69841640420057238</v>
      </c>
      <c r="Q123" s="351">
        <f>IF(Q$66=0,0,Q$66/FBT_fec!Q$66)</f>
        <v>0.69343031175714231</v>
      </c>
      <c r="R123" s="351">
        <f>IF(R$66=0,0,R$66/FBT_fec!R$66)</f>
        <v>0.69722703925835461</v>
      </c>
      <c r="S123" s="351">
        <f>IF(S$66=0,0,S$66/FBT_fec!S$66)</f>
        <v>0.68808972848146688</v>
      </c>
      <c r="T123" s="351">
        <f>IF(T$66=0,0,T$66/FBT_fec!T$66)</f>
        <v>0.69112967579327644</v>
      </c>
      <c r="U123" s="351">
        <f>IF(U$66=0,0,U$66/FBT_fec!U$66)</f>
        <v>0.68991704439640955</v>
      </c>
      <c r="V123" s="351">
        <f>IF(V$66=0,0,V$66/FBT_fec!V$66)</f>
        <v>0.69214996657454808</v>
      </c>
      <c r="W123" s="351">
        <f>IF(W$66=0,0,W$66/FBT_fec!W$66)</f>
        <v>0.69444720506291391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0.53371528259712231</v>
      </c>
      <c r="C124" s="339">
        <f>IF(C$80=0,0,C$80/FBT_fec!C$80)</f>
        <v>0.53371528259712264</v>
      </c>
      <c r="D124" s="339">
        <f>IF(D$80=0,0,D$80/FBT_fec!D$80)</f>
        <v>0.53371528259712231</v>
      </c>
      <c r="E124" s="339">
        <f>IF(E$80=0,0,E$80/FBT_fec!E$80)</f>
        <v>0.53371528259712242</v>
      </c>
      <c r="F124" s="339">
        <f>IF(F$80=0,0,F$80/FBT_fec!F$80)</f>
        <v>0.53371528259712253</v>
      </c>
      <c r="G124" s="339">
        <f>IF(G$80=0,0,G$80/FBT_fec!G$80)</f>
        <v>0.53371528259712264</v>
      </c>
      <c r="H124" s="339">
        <f>IF(H$80=0,0,H$80/FBT_fec!H$80)</f>
        <v>0.53371528259712253</v>
      </c>
      <c r="I124" s="339">
        <f>IF(I$80=0,0,I$80/FBT_fec!I$80)</f>
        <v>0.53371528259712242</v>
      </c>
      <c r="J124" s="339">
        <f>IF(J$80=0,0,J$80/FBT_fec!J$80)</f>
        <v>0.53371528259712264</v>
      </c>
      <c r="K124" s="339">
        <f>IF(K$80=0,0,K$80/FBT_fec!K$80)</f>
        <v>0.53371528259712253</v>
      </c>
      <c r="L124" s="339">
        <f>IF(L$80=0,0,L$80/FBT_fec!L$80)</f>
        <v>0.5337152825971222</v>
      </c>
      <c r="M124" s="339">
        <f>IF(M$80=0,0,M$80/FBT_fec!M$80)</f>
        <v>0.53371528259712253</v>
      </c>
      <c r="N124" s="339">
        <f>IF(N$80=0,0,N$80/FBT_fec!N$80)</f>
        <v>0.53371528259712231</v>
      </c>
      <c r="O124" s="339">
        <f>IF(O$80=0,0,O$80/FBT_fec!O$80)</f>
        <v>0.53371528259712264</v>
      </c>
      <c r="P124" s="339">
        <f>IF(P$80=0,0,P$80/FBT_fec!P$80)</f>
        <v>0.53371528259712264</v>
      </c>
      <c r="Q124" s="339">
        <f>IF(Q$80=0,0,Q$80/FBT_fec!Q$80)</f>
        <v>0.53371528259712253</v>
      </c>
      <c r="R124" s="339">
        <f>IF(R$80=0,0,R$80/FBT_fec!R$80)</f>
        <v>0.53371528259712242</v>
      </c>
      <c r="S124" s="339">
        <f>IF(S$80=0,0,S$80/FBT_fec!S$80)</f>
        <v>0.53371528259712264</v>
      </c>
      <c r="T124" s="339">
        <f>IF(T$80=0,0,T$80/FBT_fec!T$80)</f>
        <v>0.53371528259712242</v>
      </c>
      <c r="U124" s="339">
        <f>IF(U$80=0,0,U$80/FBT_fec!U$80)</f>
        <v>0.53371528259712253</v>
      </c>
      <c r="V124" s="339">
        <f>IF(V$80=0,0,V$80/FBT_fec!V$80)</f>
        <v>0.53371528259712242</v>
      </c>
      <c r="W124" s="339">
        <f>IF(W$80=0,0,W$80/FBT_fec!W$80)</f>
        <v>0.53371528259712242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CY: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12.85732330298551</v>
      </c>
      <c r="C5" s="225">
        <v>12.991955580402429</v>
      </c>
      <c r="D5" s="225">
        <v>12.453426470579149</v>
      </c>
      <c r="E5" s="225">
        <v>12.79000434600554</v>
      </c>
      <c r="F5" s="225">
        <v>11.51100616607725</v>
      </c>
      <c r="G5" s="225">
        <v>10.56858586132614</v>
      </c>
      <c r="H5" s="225">
        <v>20.599604163286021</v>
      </c>
      <c r="I5" s="225">
        <v>19.791816136230111</v>
      </c>
      <c r="J5" s="225">
        <v>19.383551602235439</v>
      </c>
      <c r="K5" s="225">
        <v>18.970964453883091</v>
      </c>
      <c r="L5" s="225">
        <v>18.038220720602428</v>
      </c>
      <c r="M5" s="225">
        <v>21.821162124479279</v>
      </c>
      <c r="N5" s="225">
        <v>52.856906402324967</v>
      </c>
      <c r="O5" s="225">
        <v>43.411394521447527</v>
      </c>
      <c r="P5" s="225">
        <v>43.473447001917329</v>
      </c>
      <c r="Q5" s="225">
        <v>56.12127768226857</v>
      </c>
      <c r="R5" s="225">
        <v>49.789359361666783</v>
      </c>
      <c r="S5" s="225">
        <v>71.15719860127993</v>
      </c>
      <c r="T5" s="225">
        <v>65.488770361864923</v>
      </c>
      <c r="U5" s="225">
        <v>66.513868921516163</v>
      </c>
      <c r="V5" s="225">
        <v>62.092682282025812</v>
      </c>
      <c r="W5" s="225">
        <v>64.144603081175163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3.3211426858602969E-2</v>
      </c>
      <c r="C10" s="262">
        <v>3.1962539430626158E-2</v>
      </c>
      <c r="D10" s="262">
        <v>2.354814761546023E-2</v>
      </c>
      <c r="E10" s="262">
        <v>2.2052127202907008E-2</v>
      </c>
      <c r="F10" s="262">
        <v>1.5870781132403099E-2</v>
      </c>
      <c r="G10" s="262">
        <v>1.1923680188878689E-2</v>
      </c>
      <c r="H10" s="262">
        <v>5.0308494634910141E-2</v>
      </c>
      <c r="I10" s="262">
        <v>3.9146119431771473E-2</v>
      </c>
      <c r="J10" s="262">
        <v>3.2587066504592699E-2</v>
      </c>
      <c r="K10" s="262">
        <v>3.3005710768455383E-2</v>
      </c>
      <c r="L10" s="262">
        <v>2.917627249537099E-2</v>
      </c>
      <c r="M10" s="262">
        <v>5.7270424268509493E-2</v>
      </c>
      <c r="N10" s="262">
        <v>0.19096469762985691</v>
      </c>
      <c r="O10" s="262">
        <v>0.1101794417031163</v>
      </c>
      <c r="P10" s="262">
        <v>0.13284230118666979</v>
      </c>
      <c r="Q10" s="262">
        <v>0.32031142694667258</v>
      </c>
      <c r="R10" s="262">
        <v>0.20815001099890379</v>
      </c>
      <c r="S10" s="262">
        <v>0.49313118487258301</v>
      </c>
      <c r="T10" s="262">
        <v>0.37363842665366209</v>
      </c>
      <c r="U10" s="262">
        <v>0.41977081443011649</v>
      </c>
      <c r="V10" s="262">
        <v>0.3667596451145364</v>
      </c>
      <c r="W10" s="262">
        <v>0.40635938653170539</v>
      </c>
      <c r="DA10" s="68" t="s">
        <v>2307</v>
      </c>
    </row>
    <row r="11" spans="1:105" ht="12" customHeight="1" x14ac:dyDescent="0.25">
      <c r="A11" s="37" t="s">
        <v>160</v>
      </c>
      <c r="B11" s="228">
        <v>3.3211426858602969E-2</v>
      </c>
      <c r="C11" s="228">
        <v>3.1962539430626158E-2</v>
      </c>
      <c r="D11" s="228">
        <v>2.354814761546023E-2</v>
      </c>
      <c r="E11" s="228">
        <v>2.2052127202907008E-2</v>
      </c>
      <c r="F11" s="228">
        <v>1.5870781132403099E-2</v>
      </c>
      <c r="G11" s="228">
        <v>1.1923680188878689E-2</v>
      </c>
      <c r="H11" s="228">
        <v>5.0308494634910141E-2</v>
      </c>
      <c r="I11" s="228">
        <v>3.9146119431771473E-2</v>
      </c>
      <c r="J11" s="228">
        <v>3.2587066504592699E-2</v>
      </c>
      <c r="K11" s="228">
        <v>3.3005710768455383E-2</v>
      </c>
      <c r="L11" s="228">
        <v>2.917627249537099E-2</v>
      </c>
      <c r="M11" s="228">
        <v>5.7270424268509493E-2</v>
      </c>
      <c r="N11" s="228">
        <v>0.19096469762985691</v>
      </c>
      <c r="O11" s="228">
        <v>0.1101794417031163</v>
      </c>
      <c r="P11" s="228">
        <v>0.13284230118666979</v>
      </c>
      <c r="Q11" s="228">
        <v>0.32031142694667258</v>
      </c>
      <c r="R11" s="228">
        <v>0.20815001099890379</v>
      </c>
      <c r="S11" s="228">
        <v>0.49313118487258301</v>
      </c>
      <c r="T11" s="228">
        <v>0.37363842665366209</v>
      </c>
      <c r="U11" s="228">
        <v>0.41977081443011649</v>
      </c>
      <c r="V11" s="228">
        <v>0.3667596451145364</v>
      </c>
      <c r="W11" s="228">
        <v>0.40635938653170539</v>
      </c>
      <c r="DA11" s="69" t="s">
        <v>2308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9.9634280575808892E-2</v>
      </c>
      <c r="C16" s="263">
        <f t="shared" si="0"/>
        <v>9.5887618291878474E-2</v>
      </c>
      <c r="D16" s="263">
        <f t="shared" si="0"/>
        <v>7.0644442846380662E-2</v>
      </c>
      <c r="E16" s="263">
        <f t="shared" si="0"/>
        <v>6.6156381608721018E-2</v>
      </c>
      <c r="F16" s="263">
        <f t="shared" si="0"/>
        <v>4.7612343397209281E-2</v>
      </c>
      <c r="G16" s="263">
        <f t="shared" si="0"/>
        <v>3.5771040566636068E-2</v>
      </c>
      <c r="H16" s="263">
        <f t="shared" si="0"/>
        <v>0.2433445704688954</v>
      </c>
      <c r="I16" s="263">
        <f t="shared" si="0"/>
        <v>0.19649291531625149</v>
      </c>
      <c r="J16" s="263">
        <f t="shared" si="0"/>
        <v>0.16724804559937581</v>
      </c>
      <c r="K16" s="263">
        <f t="shared" si="0"/>
        <v>0.1725947309859889</v>
      </c>
      <c r="L16" s="263">
        <f t="shared" si="0"/>
        <v>0.160243721843181</v>
      </c>
      <c r="M16" s="263">
        <f t="shared" si="0"/>
        <v>0.33902691424044817</v>
      </c>
      <c r="N16" s="263">
        <f t="shared" si="0"/>
        <v>2.13498932926325</v>
      </c>
      <c r="O16" s="263">
        <f t="shared" si="0"/>
        <v>1.573342693689417</v>
      </c>
      <c r="P16" s="263">
        <f t="shared" si="0"/>
        <v>1.832693980479037</v>
      </c>
      <c r="Q16" s="263">
        <f t="shared" si="0"/>
        <v>2.6937548574265899</v>
      </c>
      <c r="R16" s="263">
        <f t="shared" si="0"/>
        <v>2.1790467698941121</v>
      </c>
      <c r="S16" s="263">
        <f t="shared" si="0"/>
        <v>3.9546568895464369</v>
      </c>
      <c r="T16" s="263">
        <f t="shared" si="0"/>
        <v>3.4587713595818861</v>
      </c>
      <c r="U16" s="263">
        <f t="shared" si="0"/>
        <v>3.669871514320199</v>
      </c>
      <c r="V16" s="263">
        <f t="shared" si="0"/>
        <v>3.208017588244553</v>
      </c>
      <c r="W16" s="263">
        <f t="shared" si="0"/>
        <v>3.1144125117457682</v>
      </c>
      <c r="DA16" s="70"/>
    </row>
    <row r="17" spans="1:105" ht="12" customHeight="1" x14ac:dyDescent="0.25">
      <c r="A17" s="60" t="s">
        <v>2150</v>
      </c>
      <c r="B17" s="331">
        <v>9.9634280575808892E-2</v>
      </c>
      <c r="C17" s="331">
        <v>9.5887618291878474E-2</v>
      </c>
      <c r="D17" s="331">
        <v>7.0644442846380662E-2</v>
      </c>
      <c r="E17" s="331">
        <v>6.6156381608721018E-2</v>
      </c>
      <c r="F17" s="331">
        <v>4.7612343397209281E-2</v>
      </c>
      <c r="G17" s="331">
        <v>3.5771040566636068E-2</v>
      </c>
      <c r="H17" s="331">
        <v>0.2433445704688954</v>
      </c>
      <c r="I17" s="331">
        <v>0.19649291531625149</v>
      </c>
      <c r="J17" s="331">
        <v>0.16724804559937581</v>
      </c>
      <c r="K17" s="331">
        <v>0.1725947309859889</v>
      </c>
      <c r="L17" s="331">
        <v>0.160243721843181</v>
      </c>
      <c r="M17" s="331">
        <v>0.33902691424044817</v>
      </c>
      <c r="N17" s="331">
        <v>2.13498932926325</v>
      </c>
      <c r="O17" s="331">
        <v>1.573342693689417</v>
      </c>
      <c r="P17" s="331">
        <v>1.832693980479037</v>
      </c>
      <c r="Q17" s="331">
        <v>2.6937548574265899</v>
      </c>
      <c r="R17" s="331">
        <v>2.1790467698941121</v>
      </c>
      <c r="S17" s="331">
        <v>3.9546568895464369</v>
      </c>
      <c r="T17" s="331">
        <v>3.4587713595818861</v>
      </c>
      <c r="U17" s="331">
        <v>3.669871514320199</v>
      </c>
      <c r="V17" s="331">
        <v>3.208017588244553</v>
      </c>
      <c r="W17" s="331">
        <v>3.1144125117457682</v>
      </c>
      <c r="DA17" s="72" t="s">
        <v>2313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2314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0.1060327797833036</v>
      </c>
      <c r="I19" s="232">
        <v>8.907103833046201E-2</v>
      </c>
      <c r="J19" s="232">
        <v>7.7388042564371914E-2</v>
      </c>
      <c r="K19" s="232">
        <v>8.1603689488380746E-2</v>
      </c>
      <c r="L19" s="232">
        <v>7.9672011276049989E-2</v>
      </c>
      <c r="M19" s="232">
        <v>0.1859738083763447</v>
      </c>
      <c r="N19" s="232">
        <v>0.60495548794191689</v>
      </c>
      <c r="O19" s="232">
        <v>0.4337878746862131</v>
      </c>
      <c r="P19" s="232">
        <v>0.50483464457096972</v>
      </c>
      <c r="Q19" s="232">
        <v>0.72040035394417168</v>
      </c>
      <c r="R19" s="232">
        <v>0.52469098235915723</v>
      </c>
      <c r="S19" s="232">
        <v>0.92241720227154966</v>
      </c>
      <c r="T19" s="232">
        <v>0.91371910087660557</v>
      </c>
      <c r="U19" s="232">
        <v>1.060679146995994</v>
      </c>
      <c r="V19" s="232">
        <v>0.88719377091138096</v>
      </c>
      <c r="W19" s="232">
        <v>0.77140771484012238</v>
      </c>
      <c r="DA19" s="71" t="s">
        <v>2315</v>
      </c>
    </row>
    <row r="20" spans="1:105" ht="12" customHeight="1" x14ac:dyDescent="0.25">
      <c r="A20" s="59" t="s">
        <v>160</v>
      </c>
      <c r="B20" s="232">
        <v>9.9634280575808892E-2</v>
      </c>
      <c r="C20" s="232">
        <v>9.5887618291878474E-2</v>
      </c>
      <c r="D20" s="232">
        <v>7.0644442846380662E-2</v>
      </c>
      <c r="E20" s="232">
        <v>6.6156381608721018E-2</v>
      </c>
      <c r="F20" s="232">
        <v>4.7612343397209281E-2</v>
      </c>
      <c r="G20" s="232">
        <v>3.5771040566636068E-2</v>
      </c>
      <c r="H20" s="232">
        <v>0.13731179068559191</v>
      </c>
      <c r="I20" s="232">
        <v>0.10742187698578951</v>
      </c>
      <c r="J20" s="232">
        <v>8.986000303500391E-2</v>
      </c>
      <c r="K20" s="232">
        <v>9.099104149760813E-2</v>
      </c>
      <c r="L20" s="232">
        <v>8.0571710567131055E-2</v>
      </c>
      <c r="M20" s="232">
        <v>0.15305310586410351</v>
      </c>
      <c r="N20" s="232">
        <v>0.37846998229902751</v>
      </c>
      <c r="O20" s="232">
        <v>0.22597490747261961</v>
      </c>
      <c r="P20" s="232">
        <v>0.26263640561111712</v>
      </c>
      <c r="Q20" s="232">
        <v>0.59898199565037102</v>
      </c>
      <c r="R20" s="232">
        <v>0.41019056820595479</v>
      </c>
      <c r="S20" s="232">
        <v>0.83816615729373445</v>
      </c>
      <c r="T20" s="232">
        <v>0.65788530217251073</v>
      </c>
      <c r="U20" s="232">
        <v>0.73407634258761867</v>
      </c>
      <c r="V20" s="232">
        <v>0.66851930153193018</v>
      </c>
      <c r="W20" s="232">
        <v>0.7842448197539319</v>
      </c>
      <c r="DA20" s="71" t="s">
        <v>2316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1.1515638590223061</v>
      </c>
      <c r="O21" s="232">
        <v>0.91357991153058471</v>
      </c>
      <c r="P21" s="232">
        <v>1.06522293029695</v>
      </c>
      <c r="Q21" s="232">
        <v>1.374372507832047</v>
      </c>
      <c r="R21" s="232">
        <v>1.2441652193289989</v>
      </c>
      <c r="S21" s="232">
        <v>2.1940735299811531</v>
      </c>
      <c r="T21" s="232">
        <v>1.8871669565327689</v>
      </c>
      <c r="U21" s="232">
        <v>1.8751160247365859</v>
      </c>
      <c r="V21" s="232">
        <v>1.6523045158012419</v>
      </c>
      <c r="W21" s="232">
        <v>1.558759977151714</v>
      </c>
      <c r="DA21" s="71" t="s">
        <v>2317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8.3028567146507415E-2</v>
      </c>
      <c r="C25" s="263">
        <f t="shared" si="1"/>
        <v>7.9906348576565422E-2</v>
      </c>
      <c r="D25" s="263">
        <f t="shared" si="1"/>
        <v>5.8870369038650568E-2</v>
      </c>
      <c r="E25" s="263">
        <f t="shared" si="1"/>
        <v>5.5130318007267511E-2</v>
      </c>
      <c r="F25" s="263">
        <f t="shared" si="1"/>
        <v>3.967695283100775E-2</v>
      </c>
      <c r="G25" s="263">
        <f t="shared" si="1"/>
        <v>2.980920047219672E-2</v>
      </c>
      <c r="H25" s="263">
        <f t="shared" si="1"/>
        <v>0.20278714205741291</v>
      </c>
      <c r="I25" s="263">
        <f t="shared" si="1"/>
        <v>0.16374409609687629</v>
      </c>
      <c r="J25" s="263">
        <f t="shared" si="1"/>
        <v>0.13937337133281319</v>
      </c>
      <c r="K25" s="263">
        <f t="shared" si="1"/>
        <v>0.14382894248832409</v>
      </c>
      <c r="L25" s="263">
        <f t="shared" si="1"/>
        <v>0.13353643486931749</v>
      </c>
      <c r="M25" s="263">
        <f t="shared" si="1"/>
        <v>0.28252242853370702</v>
      </c>
      <c r="N25" s="263">
        <f t="shared" si="1"/>
        <v>1.7791577743860421</v>
      </c>
      <c r="O25" s="263">
        <f t="shared" si="1"/>
        <v>1.3111189114078481</v>
      </c>
      <c r="P25" s="263">
        <f t="shared" si="1"/>
        <v>1.527244983732531</v>
      </c>
      <c r="Q25" s="263">
        <f t="shared" si="1"/>
        <v>2.24479571452216</v>
      </c>
      <c r="R25" s="263">
        <f t="shared" si="1"/>
        <v>1.815872308245092</v>
      </c>
      <c r="S25" s="263">
        <f t="shared" si="1"/>
        <v>3.295547407955365</v>
      </c>
      <c r="T25" s="263">
        <f t="shared" si="1"/>
        <v>2.882309466318238</v>
      </c>
      <c r="U25" s="263">
        <f t="shared" si="1"/>
        <v>3.0582262619334988</v>
      </c>
      <c r="V25" s="263">
        <f t="shared" si="1"/>
        <v>2.6733479902037951</v>
      </c>
      <c r="W25" s="263">
        <f t="shared" si="1"/>
        <v>2.5953437597881388</v>
      </c>
      <c r="DA25" s="70"/>
    </row>
    <row r="26" spans="1:105" ht="12" customHeight="1" x14ac:dyDescent="0.25">
      <c r="A26" s="60" t="s">
        <v>2162</v>
      </c>
      <c r="B26" s="331">
        <v>8.3028567146507415E-2</v>
      </c>
      <c r="C26" s="331">
        <v>7.9906348576565422E-2</v>
      </c>
      <c r="D26" s="331">
        <v>5.8870369038650568E-2</v>
      </c>
      <c r="E26" s="331">
        <v>5.5130318007267511E-2</v>
      </c>
      <c r="F26" s="331">
        <v>3.967695283100775E-2</v>
      </c>
      <c r="G26" s="331">
        <v>2.980920047219672E-2</v>
      </c>
      <c r="H26" s="331">
        <v>0.20278714205741291</v>
      </c>
      <c r="I26" s="331">
        <v>0.16374409609687629</v>
      </c>
      <c r="J26" s="331">
        <v>0.13937337133281319</v>
      </c>
      <c r="K26" s="331">
        <v>0.14382894248832409</v>
      </c>
      <c r="L26" s="331">
        <v>0.13353643486931749</v>
      </c>
      <c r="M26" s="331">
        <v>0.28252242853370702</v>
      </c>
      <c r="N26" s="331">
        <v>1.7791577743860421</v>
      </c>
      <c r="O26" s="331">
        <v>1.3111189114078481</v>
      </c>
      <c r="P26" s="331">
        <v>1.527244983732531</v>
      </c>
      <c r="Q26" s="331">
        <v>2.24479571452216</v>
      </c>
      <c r="R26" s="331">
        <v>1.815872308245092</v>
      </c>
      <c r="S26" s="331">
        <v>3.295547407955365</v>
      </c>
      <c r="T26" s="331">
        <v>2.882309466318238</v>
      </c>
      <c r="U26" s="331">
        <v>3.0582262619334988</v>
      </c>
      <c r="V26" s="331">
        <v>2.6733479902037951</v>
      </c>
      <c r="W26" s="331">
        <v>2.5953437597881388</v>
      </c>
      <c r="DA26" s="72" t="s">
        <v>2321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2322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8.8360649819419684E-2</v>
      </c>
      <c r="I28" s="232">
        <v>7.4225865275385036E-2</v>
      </c>
      <c r="J28" s="232">
        <v>6.4490035470309945E-2</v>
      </c>
      <c r="K28" s="232">
        <v>6.8003074573650638E-2</v>
      </c>
      <c r="L28" s="232">
        <v>6.6393342730041646E-2</v>
      </c>
      <c r="M28" s="232">
        <v>0.15497817364695399</v>
      </c>
      <c r="N28" s="232">
        <v>0.50412957328493091</v>
      </c>
      <c r="O28" s="232">
        <v>0.36148989557184441</v>
      </c>
      <c r="P28" s="232">
        <v>0.42069553714247471</v>
      </c>
      <c r="Q28" s="232">
        <v>0.60033362828680992</v>
      </c>
      <c r="R28" s="232">
        <v>0.43724248529929749</v>
      </c>
      <c r="S28" s="232">
        <v>0.76868100189295818</v>
      </c>
      <c r="T28" s="232">
        <v>0.76143258406383829</v>
      </c>
      <c r="U28" s="232">
        <v>0.88389928916332883</v>
      </c>
      <c r="V28" s="232">
        <v>0.73932814242615097</v>
      </c>
      <c r="W28" s="232">
        <v>0.64283976236676865</v>
      </c>
      <c r="DA28" s="71" t="s">
        <v>2323</v>
      </c>
    </row>
    <row r="29" spans="1:105" ht="12" customHeight="1" x14ac:dyDescent="0.25">
      <c r="A29" s="59" t="s">
        <v>160</v>
      </c>
      <c r="B29" s="232">
        <v>8.3028567146507415E-2</v>
      </c>
      <c r="C29" s="232">
        <v>7.9906348576565422E-2</v>
      </c>
      <c r="D29" s="232">
        <v>5.8870369038650568E-2</v>
      </c>
      <c r="E29" s="232">
        <v>5.5130318007267511E-2</v>
      </c>
      <c r="F29" s="232">
        <v>3.967695283100775E-2</v>
      </c>
      <c r="G29" s="232">
        <v>2.980920047219672E-2</v>
      </c>
      <c r="H29" s="232">
        <v>0.1144264922379932</v>
      </c>
      <c r="I29" s="232">
        <v>8.9518230821491282E-2</v>
      </c>
      <c r="J29" s="232">
        <v>7.4883335862503272E-2</v>
      </c>
      <c r="K29" s="232">
        <v>7.5825867914673467E-2</v>
      </c>
      <c r="L29" s="232">
        <v>6.7143092139275856E-2</v>
      </c>
      <c r="M29" s="232">
        <v>0.127544254886753</v>
      </c>
      <c r="N29" s="232">
        <v>0.31539165191585639</v>
      </c>
      <c r="O29" s="232">
        <v>0.1883124228938497</v>
      </c>
      <c r="P29" s="232">
        <v>0.2188636713425976</v>
      </c>
      <c r="Q29" s="232">
        <v>0.499151663041976</v>
      </c>
      <c r="R29" s="232">
        <v>0.34182547350496228</v>
      </c>
      <c r="S29" s="232">
        <v>0.69847179774477863</v>
      </c>
      <c r="T29" s="232">
        <v>0.54823775181042556</v>
      </c>
      <c r="U29" s="232">
        <v>0.61173028548968233</v>
      </c>
      <c r="V29" s="232">
        <v>0.55709941794327522</v>
      </c>
      <c r="W29" s="232">
        <v>0.65353734979494305</v>
      </c>
      <c r="DA29" s="71" t="s">
        <v>2324</v>
      </c>
    </row>
    <row r="30" spans="1:105" ht="12" customHeight="1" x14ac:dyDescent="0.25">
      <c r="A30" s="59" t="s">
        <v>70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0.95963654918525498</v>
      </c>
      <c r="O30" s="232">
        <v>0.76131659294215404</v>
      </c>
      <c r="P30" s="232">
        <v>0.88768577524745873</v>
      </c>
      <c r="Q30" s="232">
        <v>1.1453104231933731</v>
      </c>
      <c r="R30" s="232">
        <v>1.0368043494408321</v>
      </c>
      <c r="S30" s="232">
        <v>1.828394608317627</v>
      </c>
      <c r="T30" s="232">
        <v>1.572639130443974</v>
      </c>
      <c r="U30" s="232">
        <v>1.562596687280488</v>
      </c>
      <c r="V30" s="232">
        <v>1.376920429834368</v>
      </c>
      <c r="W30" s="232">
        <v>1.2989666476264281</v>
      </c>
      <c r="DA30" s="71" t="s">
        <v>2325</v>
      </c>
    </row>
    <row r="31" spans="1:105" ht="12" customHeight="1" x14ac:dyDescent="0.25">
      <c r="A31" s="59" t="s">
        <v>162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10.79111730839151</v>
      </c>
      <c r="C34" s="263">
        <v>10.91297299799264</v>
      </c>
      <c r="D34" s="263">
        <v>10.49995655447894</v>
      </c>
      <c r="E34" s="263">
        <v>10.795570260251759</v>
      </c>
      <c r="F34" s="263">
        <v>9.7380771067312253</v>
      </c>
      <c r="G34" s="263">
        <v>8.9554999314692836</v>
      </c>
      <c r="H34" s="263">
        <v>17.160659354234571</v>
      </c>
      <c r="I34" s="263">
        <v>16.553958251623431</v>
      </c>
      <c r="J34" s="263">
        <v>16.256818359544599</v>
      </c>
      <c r="K34" s="263">
        <v>15.895896819051259</v>
      </c>
      <c r="L34" s="263">
        <v>15.122277097194781</v>
      </c>
      <c r="M34" s="263">
        <v>18.047732980660271</v>
      </c>
      <c r="N34" s="263">
        <v>41.615983527869993</v>
      </c>
      <c r="O34" s="263">
        <v>34.50094423426242</v>
      </c>
      <c r="P34" s="263">
        <v>33.947988318370179</v>
      </c>
      <c r="Q34" s="263">
        <v>43.388539990478833</v>
      </c>
      <c r="R34" s="263">
        <v>38.763784004981247</v>
      </c>
      <c r="S34" s="263">
        <v>53.920702710515613</v>
      </c>
      <c r="T34" s="263">
        <v>49.889572280184318</v>
      </c>
      <c r="U34" s="263">
        <v>50.265583235651249</v>
      </c>
      <c r="V34" s="263">
        <v>47.38283497110433</v>
      </c>
      <c r="W34" s="263">
        <v>49.334292957682088</v>
      </c>
      <c r="DA34" s="70" t="s">
        <v>2329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7.4774317369716101</v>
      </c>
      <c r="I37" s="231">
        <v>7.5039766577745306</v>
      </c>
      <c r="J37" s="231">
        <v>7.5222604046644577</v>
      </c>
      <c r="K37" s="231">
        <v>7.5156629681035909</v>
      </c>
      <c r="L37" s="231">
        <v>7.5186860211991808</v>
      </c>
      <c r="M37" s="231">
        <v>9.9001155778219001</v>
      </c>
      <c r="N37" s="231">
        <v>11.79201098394863</v>
      </c>
      <c r="O37" s="231">
        <v>9.5122895565450172</v>
      </c>
      <c r="P37" s="231">
        <v>9.3513269531906271</v>
      </c>
      <c r="Q37" s="231">
        <v>11.603550144916481</v>
      </c>
      <c r="R37" s="231">
        <v>9.3339014979105475</v>
      </c>
      <c r="S37" s="231">
        <v>12.55662143536154</v>
      </c>
      <c r="T37" s="231">
        <v>13.16191965654752</v>
      </c>
      <c r="U37" s="231">
        <v>14.44994736112073</v>
      </c>
      <c r="V37" s="231">
        <v>13.09434222447188</v>
      </c>
      <c r="W37" s="231">
        <v>12.21528326496397</v>
      </c>
      <c r="DA37" s="73" t="s">
        <v>2332</v>
      </c>
    </row>
    <row r="38" spans="1:105" ht="12" customHeight="1" x14ac:dyDescent="0.25">
      <c r="A38" s="64" t="s">
        <v>160</v>
      </c>
      <c r="B38" s="231">
        <v>10.79111730839151</v>
      </c>
      <c r="C38" s="231">
        <v>10.91297299799264</v>
      </c>
      <c r="D38" s="231">
        <v>10.49995655447894</v>
      </c>
      <c r="E38" s="231">
        <v>10.795570260251759</v>
      </c>
      <c r="F38" s="231">
        <v>9.7380771067312253</v>
      </c>
      <c r="G38" s="231">
        <v>8.9554999314692836</v>
      </c>
      <c r="H38" s="231">
        <v>9.683227617262963</v>
      </c>
      <c r="I38" s="231">
        <v>9.0499815938489014</v>
      </c>
      <c r="J38" s="231">
        <v>8.7345579548801418</v>
      </c>
      <c r="K38" s="231">
        <v>8.3802338509476684</v>
      </c>
      <c r="L38" s="231">
        <v>7.6035910759955998</v>
      </c>
      <c r="M38" s="231">
        <v>8.147617402838371</v>
      </c>
      <c r="N38" s="231">
        <v>7.3772736628078501</v>
      </c>
      <c r="O38" s="231">
        <v>4.9552762486686088</v>
      </c>
      <c r="P38" s="231">
        <v>4.8649571203013631</v>
      </c>
      <c r="Q38" s="231">
        <v>9.6478542582307636</v>
      </c>
      <c r="R38" s="231">
        <v>7.2970157439938008</v>
      </c>
      <c r="S38" s="231">
        <v>11.40973424080919</v>
      </c>
      <c r="T38" s="231">
        <v>9.4766909021719634</v>
      </c>
      <c r="U38" s="231">
        <v>10.00054025713318</v>
      </c>
      <c r="V38" s="231">
        <v>9.8668642690441022</v>
      </c>
      <c r="W38" s="231">
        <v>12.41855952187403</v>
      </c>
      <c r="DA38" s="73" t="s">
        <v>2333</v>
      </c>
    </row>
    <row r="39" spans="1:105" ht="12" customHeight="1" x14ac:dyDescent="0.25">
      <c r="A39" s="64" t="s">
        <v>70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22.446698881113502</v>
      </c>
      <c r="O39" s="231">
        <v>20.033378429048788</v>
      </c>
      <c r="P39" s="231">
        <v>19.731704244878181</v>
      </c>
      <c r="Q39" s="231">
        <v>22.137135587331581</v>
      </c>
      <c r="R39" s="231">
        <v>22.132866763076901</v>
      </c>
      <c r="S39" s="231">
        <v>29.86734272677867</v>
      </c>
      <c r="T39" s="231">
        <v>27.184218691002261</v>
      </c>
      <c r="U39" s="231">
        <v>25.54526307995754</v>
      </c>
      <c r="V39" s="231">
        <v>24.38682675456127</v>
      </c>
      <c r="W39" s="231">
        <v>24.68304930933083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8.7004307566216021E-2</v>
      </c>
      <c r="T40" s="231">
        <v>6.6743030462571518E-2</v>
      </c>
      <c r="U40" s="231">
        <v>0.26983253743980512</v>
      </c>
      <c r="V40" s="231">
        <v>3.4801723027080941E-2</v>
      </c>
      <c r="W40" s="231">
        <v>1.7400861513247691E-2</v>
      </c>
      <c r="DA40" s="73" t="s">
        <v>2335</v>
      </c>
    </row>
    <row r="41" spans="1:105" ht="12" customHeight="1" x14ac:dyDescent="0.25">
      <c r="A41" s="64" t="s">
        <v>162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1.7034285595216714</v>
      </c>
      <c r="C45" s="263">
        <f t="shared" si="2"/>
        <v>1.7226640525549428</v>
      </c>
      <c r="D45" s="263">
        <f t="shared" si="2"/>
        <v>1.657467466758753</v>
      </c>
      <c r="E45" s="263">
        <f t="shared" si="2"/>
        <v>1.7041314788910162</v>
      </c>
      <c r="F45" s="263">
        <f t="shared" si="2"/>
        <v>1.5372012169241001</v>
      </c>
      <c r="G45" s="263">
        <f t="shared" si="2"/>
        <v>1.4136677335716061</v>
      </c>
      <c r="H45" s="263">
        <f t="shared" si="2"/>
        <v>2.7088906930419729</v>
      </c>
      <c r="I45" s="263">
        <f t="shared" si="2"/>
        <v>2.6131200739534908</v>
      </c>
      <c r="J45" s="263">
        <f t="shared" si="2"/>
        <v>2.5662151461434028</v>
      </c>
      <c r="K45" s="263">
        <f t="shared" si="2"/>
        <v>2.509241985510184</v>
      </c>
      <c r="L45" s="263">
        <f t="shared" si="2"/>
        <v>2.3871224782563081</v>
      </c>
      <c r="M45" s="263">
        <f t="shared" si="2"/>
        <v>2.848919432093576</v>
      </c>
      <c r="N45" s="263">
        <f t="shared" si="2"/>
        <v>6.5692784952704617</v>
      </c>
      <c r="O45" s="263">
        <f t="shared" si="2"/>
        <v>5.4461361191399416</v>
      </c>
      <c r="P45" s="263">
        <f t="shared" si="2"/>
        <v>5.5705318743861945</v>
      </c>
      <c r="Q45" s="263">
        <f t="shared" si="2"/>
        <v>6.8832126992900715</v>
      </c>
      <c r="R45" s="263">
        <f t="shared" si="2"/>
        <v>6.294801654558956</v>
      </c>
      <c r="S45" s="263">
        <f t="shared" si="2"/>
        <v>8.7591194914282937</v>
      </c>
      <c r="T45" s="263">
        <f t="shared" si="2"/>
        <v>8.2053150656280707</v>
      </c>
      <c r="U45" s="263">
        <f t="shared" si="2"/>
        <v>8.4161345662979343</v>
      </c>
      <c r="V45" s="263">
        <f t="shared" si="2"/>
        <v>7.8166833938319211</v>
      </c>
      <c r="W45" s="263">
        <f t="shared" si="2"/>
        <v>8.0225899087374195</v>
      </c>
      <c r="DA45" s="70"/>
    </row>
    <row r="46" spans="1:105" ht="12" customHeight="1" x14ac:dyDescent="0.25">
      <c r="A46" s="165" t="s">
        <v>2186</v>
      </c>
      <c r="B46" s="348">
        <v>0.92354560455994228</v>
      </c>
      <c r="C46" s="348">
        <v>0.93397448632496916</v>
      </c>
      <c r="D46" s="348">
        <v>0.89862693980896247</v>
      </c>
      <c r="E46" s="348">
        <v>0.92392670542284028</v>
      </c>
      <c r="F46" s="348">
        <v>0.8334223465251146</v>
      </c>
      <c r="G46" s="348">
        <v>0.76644636157496704</v>
      </c>
      <c r="H46" s="348">
        <v>1.468675676950467</v>
      </c>
      <c r="I46" s="348">
        <v>1.416751847324182</v>
      </c>
      <c r="J46" s="348">
        <v>1.3913214647765439</v>
      </c>
      <c r="K46" s="348">
        <v>1.3604324017826299</v>
      </c>
      <c r="L46" s="348">
        <v>1.294223030379926</v>
      </c>
      <c r="M46" s="348">
        <v>1.544594872821818</v>
      </c>
      <c r="N46" s="348">
        <v>3.5616570155080818</v>
      </c>
      <c r="O46" s="348">
        <v>2.9527244019433421</v>
      </c>
      <c r="P46" s="348">
        <v>3.1170827376458621</v>
      </c>
      <c r="Q46" s="348">
        <v>3.7474871008910711</v>
      </c>
      <c r="R46" s="348">
        <v>3.493310988546618</v>
      </c>
      <c r="S46" s="348">
        <v>4.8622257999113803</v>
      </c>
      <c r="T46" s="348">
        <v>4.5997544976421363</v>
      </c>
      <c r="U46" s="348">
        <v>4.7833993761976163</v>
      </c>
      <c r="V46" s="348">
        <v>4.3922868002564837</v>
      </c>
      <c r="W46" s="348">
        <v>4.4571598357212174</v>
      </c>
      <c r="DA46" s="167" t="s">
        <v>2340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2341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0.63994756212195214</v>
      </c>
      <c r="I48" s="232">
        <v>0.6422193792313694</v>
      </c>
      <c r="J48" s="232">
        <v>0.64378417308843772</v>
      </c>
      <c r="K48" s="232">
        <v>0.64321953892099959</v>
      </c>
      <c r="L48" s="232">
        <v>0.64347826351077064</v>
      </c>
      <c r="M48" s="232">
        <v>0.84729022632557138</v>
      </c>
      <c r="N48" s="232">
        <v>1.009205960969358</v>
      </c>
      <c r="O48" s="232">
        <v>0.81409857368681204</v>
      </c>
      <c r="P48" s="232">
        <v>0.85863290473974085</v>
      </c>
      <c r="Q48" s="232">
        <v>1.0022036810217489</v>
      </c>
      <c r="R48" s="232">
        <v>0.84115164465039527</v>
      </c>
      <c r="S48" s="232">
        <v>1.1341061549542399</v>
      </c>
      <c r="T48" s="232">
        <v>1.2151377199870079</v>
      </c>
      <c r="U48" s="232">
        <v>1.3825148783243699</v>
      </c>
      <c r="V48" s="232">
        <v>1.214709515160791</v>
      </c>
      <c r="W48" s="232">
        <v>1.1039923165552541</v>
      </c>
      <c r="DA48" s="71" t="s">
        <v>2342</v>
      </c>
    </row>
    <row r="49" spans="1:105" ht="12" customHeight="1" x14ac:dyDescent="0.25">
      <c r="A49" s="59" t="s">
        <v>160</v>
      </c>
      <c r="B49" s="232">
        <v>0.92354560455994228</v>
      </c>
      <c r="C49" s="232">
        <v>0.93397448632496916</v>
      </c>
      <c r="D49" s="232">
        <v>0.89862693980896247</v>
      </c>
      <c r="E49" s="232">
        <v>0.92392670542284028</v>
      </c>
      <c r="F49" s="232">
        <v>0.8334223465251146</v>
      </c>
      <c r="G49" s="232">
        <v>0.76644636157496704</v>
      </c>
      <c r="H49" s="232">
        <v>0.82872811482851527</v>
      </c>
      <c r="I49" s="232">
        <v>0.77453246809281229</v>
      </c>
      <c r="J49" s="232">
        <v>0.74753729168810623</v>
      </c>
      <c r="K49" s="232">
        <v>0.71721286286163022</v>
      </c>
      <c r="L49" s="232">
        <v>0.65074476686915572</v>
      </c>
      <c r="M49" s="232">
        <v>0.69730464649624702</v>
      </c>
      <c r="N49" s="232">
        <v>0.63137564630344889</v>
      </c>
      <c r="O49" s="232">
        <v>0.42409172915573867</v>
      </c>
      <c r="P49" s="232">
        <v>0.44669727457378627</v>
      </c>
      <c r="Q49" s="232">
        <v>0.83328937530349456</v>
      </c>
      <c r="R49" s="232">
        <v>0.65759176861617996</v>
      </c>
      <c r="S49" s="232">
        <v>1.03052002447514</v>
      </c>
      <c r="T49" s="232">
        <v>0.87490919838265191</v>
      </c>
      <c r="U49" s="232">
        <v>0.95681287628553002</v>
      </c>
      <c r="V49" s="232">
        <v>0.91530935322650742</v>
      </c>
      <c r="W49" s="232">
        <v>1.1223640088769951</v>
      </c>
      <c r="DA49" s="71" t="s">
        <v>2343</v>
      </c>
    </row>
    <row r="50" spans="1:105" ht="12" customHeight="1" x14ac:dyDescent="0.25">
      <c r="A50" s="59" t="s">
        <v>70</v>
      </c>
      <c r="B50" s="232">
        <v>0</v>
      </c>
      <c r="C50" s="232">
        <v>0</v>
      </c>
      <c r="D50" s="232">
        <v>0</v>
      </c>
      <c r="E50" s="232">
        <v>0</v>
      </c>
      <c r="F50" s="232">
        <v>0</v>
      </c>
      <c r="G50" s="232">
        <v>0</v>
      </c>
      <c r="H50" s="232">
        <v>0</v>
      </c>
      <c r="I50" s="232">
        <v>0</v>
      </c>
      <c r="J50" s="232">
        <v>0</v>
      </c>
      <c r="K50" s="232">
        <v>0</v>
      </c>
      <c r="L50" s="232">
        <v>0</v>
      </c>
      <c r="M50" s="232">
        <v>0</v>
      </c>
      <c r="N50" s="232">
        <v>1.921075408235275</v>
      </c>
      <c r="O50" s="232">
        <v>1.7145340991007909</v>
      </c>
      <c r="P50" s="232">
        <v>1.8117525583323351</v>
      </c>
      <c r="Q50" s="232">
        <v>1.9119940445658281</v>
      </c>
      <c r="R50" s="232">
        <v>1.994567575280042</v>
      </c>
      <c r="S50" s="232">
        <v>2.6975996204819999</v>
      </c>
      <c r="T50" s="232">
        <v>2.5097075792724759</v>
      </c>
      <c r="U50" s="232">
        <v>2.444071621587717</v>
      </c>
      <c r="V50" s="232">
        <v>2.262267931869185</v>
      </c>
      <c r="W50" s="232">
        <v>2.2308035102889678</v>
      </c>
      <c r="DA50" s="71" t="s">
        <v>2344</v>
      </c>
    </row>
    <row r="51" spans="1:105" ht="12" customHeight="1" x14ac:dyDescent="0.25">
      <c r="A51" s="59" t="s">
        <v>162</v>
      </c>
      <c r="B51" s="232">
        <v>0</v>
      </c>
      <c r="C51" s="232">
        <v>0</v>
      </c>
      <c r="D51" s="232">
        <v>0</v>
      </c>
      <c r="E51" s="232">
        <v>0</v>
      </c>
      <c r="F51" s="232">
        <v>0</v>
      </c>
      <c r="G51" s="232">
        <v>0</v>
      </c>
      <c r="H51" s="232">
        <v>0</v>
      </c>
      <c r="I51" s="232">
        <v>0</v>
      </c>
      <c r="J51" s="232">
        <v>0</v>
      </c>
      <c r="K51" s="232">
        <v>0</v>
      </c>
      <c r="L51" s="232">
        <v>0</v>
      </c>
      <c r="M51" s="232">
        <v>0</v>
      </c>
      <c r="N51" s="232">
        <v>0</v>
      </c>
      <c r="O51" s="232">
        <v>0</v>
      </c>
      <c r="P51" s="232">
        <v>0</v>
      </c>
      <c r="Q51" s="232">
        <v>0</v>
      </c>
      <c r="R51" s="232">
        <v>0</v>
      </c>
      <c r="S51" s="232">
        <v>0</v>
      </c>
      <c r="T51" s="232">
        <v>0</v>
      </c>
      <c r="U51" s="232">
        <v>0</v>
      </c>
      <c r="V51" s="232">
        <v>0</v>
      </c>
      <c r="W51" s="232">
        <v>0</v>
      </c>
      <c r="DA51" s="71" t="s">
        <v>2345</v>
      </c>
    </row>
    <row r="52" spans="1:105" ht="12" customHeight="1" x14ac:dyDescent="0.25">
      <c r="A52" s="165" t="s">
        <v>2193</v>
      </c>
      <c r="B52" s="348">
        <v>0.77988295496172921</v>
      </c>
      <c r="C52" s="348">
        <v>0.78868956622997366</v>
      </c>
      <c r="D52" s="348">
        <v>0.75884052694979065</v>
      </c>
      <c r="E52" s="348">
        <v>0.78020477346817596</v>
      </c>
      <c r="F52" s="348">
        <v>0.70377887039898557</v>
      </c>
      <c r="G52" s="348">
        <v>0.64722137199663909</v>
      </c>
      <c r="H52" s="348">
        <v>1.240215016091506</v>
      </c>
      <c r="I52" s="348">
        <v>1.196368226629309</v>
      </c>
      <c r="J52" s="348">
        <v>1.1748936813668589</v>
      </c>
      <c r="K52" s="348">
        <v>1.148809583727554</v>
      </c>
      <c r="L52" s="348">
        <v>1.092899447876382</v>
      </c>
      <c r="M52" s="348">
        <v>1.3043245592717581</v>
      </c>
      <c r="N52" s="348">
        <v>3.0076214797623799</v>
      </c>
      <c r="O52" s="348">
        <v>2.493411717196599</v>
      </c>
      <c r="P52" s="348">
        <v>2.4534491367403319</v>
      </c>
      <c r="Q52" s="348">
        <v>3.1357255983990009</v>
      </c>
      <c r="R52" s="348">
        <v>2.801490666012338</v>
      </c>
      <c r="S52" s="348">
        <v>3.896893691516913</v>
      </c>
      <c r="T52" s="348">
        <v>3.6055605679859339</v>
      </c>
      <c r="U52" s="348">
        <v>3.632735190100318</v>
      </c>
      <c r="V52" s="348">
        <v>3.424396593575437</v>
      </c>
      <c r="W52" s="348">
        <v>3.565430073016203</v>
      </c>
      <c r="DA52" s="167" t="s">
        <v>2346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0.54040016356964848</v>
      </c>
      <c r="I55" s="231">
        <v>0.54231858690648971</v>
      </c>
      <c r="J55" s="231">
        <v>0.54363996838579187</v>
      </c>
      <c r="K55" s="231">
        <v>0.54316316619995531</v>
      </c>
      <c r="L55" s="231">
        <v>0.54338164474242845</v>
      </c>
      <c r="M55" s="231">
        <v>0.71548952445270475</v>
      </c>
      <c r="N55" s="231">
        <v>0.85221836704079124</v>
      </c>
      <c r="O55" s="231">
        <v>0.68746101777997448</v>
      </c>
      <c r="P55" s="231">
        <v>0.67582811757558725</v>
      </c>
      <c r="Q55" s="231">
        <v>0.83859814664668364</v>
      </c>
      <c r="R55" s="231">
        <v>0.67456876553937017</v>
      </c>
      <c r="S55" s="231">
        <v>0.90747739548067408</v>
      </c>
      <c r="T55" s="231">
        <v>0.95122279754432448</v>
      </c>
      <c r="U55" s="231">
        <v>1.0443096229033619</v>
      </c>
      <c r="V55" s="231">
        <v>0.94633892074920378</v>
      </c>
      <c r="W55" s="231">
        <v>0.88280860416247808</v>
      </c>
      <c r="DA55" s="73" t="s">
        <v>2349</v>
      </c>
    </row>
    <row r="56" spans="1:105" ht="12" customHeight="1" x14ac:dyDescent="0.25">
      <c r="A56" s="64" t="s">
        <v>160</v>
      </c>
      <c r="B56" s="231">
        <v>0.77988295496172921</v>
      </c>
      <c r="C56" s="231">
        <v>0.78868956622997366</v>
      </c>
      <c r="D56" s="231">
        <v>0.75884052694979065</v>
      </c>
      <c r="E56" s="231">
        <v>0.78020477346817596</v>
      </c>
      <c r="F56" s="231">
        <v>0.70377887039898557</v>
      </c>
      <c r="G56" s="231">
        <v>0.64722137199663909</v>
      </c>
      <c r="H56" s="231">
        <v>0.69981485252185716</v>
      </c>
      <c r="I56" s="231">
        <v>0.65404963972281926</v>
      </c>
      <c r="J56" s="231">
        <v>0.63125371298106758</v>
      </c>
      <c r="K56" s="231">
        <v>0.60564641752759873</v>
      </c>
      <c r="L56" s="231">
        <v>0.5495178031339536</v>
      </c>
      <c r="M56" s="231">
        <v>0.58883503481905308</v>
      </c>
      <c r="N56" s="231">
        <v>0.53316165687846784</v>
      </c>
      <c r="O56" s="231">
        <v>0.3581219046204015</v>
      </c>
      <c r="P56" s="231">
        <v>0.35159446666308819</v>
      </c>
      <c r="Q56" s="231">
        <v>0.69725839066711459</v>
      </c>
      <c r="R56" s="231">
        <v>0.52736135084017577</v>
      </c>
      <c r="S56" s="231">
        <v>0.82459091127947681</v>
      </c>
      <c r="T56" s="231">
        <v>0.68488827364498772</v>
      </c>
      <c r="U56" s="231">
        <v>0.72274729891795508</v>
      </c>
      <c r="V56" s="231">
        <v>0.71308642492140706</v>
      </c>
      <c r="W56" s="231">
        <v>0.8974995470353998</v>
      </c>
      <c r="DA56" s="73" t="s">
        <v>2350</v>
      </c>
    </row>
    <row r="57" spans="1:105" ht="12" customHeight="1" x14ac:dyDescent="0.25">
      <c r="A57" s="64" t="s">
        <v>70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1.6222414558431211</v>
      </c>
      <c r="O57" s="231">
        <v>1.447828794796223</v>
      </c>
      <c r="P57" s="231">
        <v>1.4260265525016571</v>
      </c>
      <c r="Q57" s="231">
        <v>1.5998690610852031</v>
      </c>
      <c r="R57" s="231">
        <v>1.599560549632792</v>
      </c>
      <c r="S57" s="231">
        <v>2.158537511634822</v>
      </c>
      <c r="T57" s="231">
        <v>1.9646259228948</v>
      </c>
      <c r="U57" s="231">
        <v>1.8461772480760481</v>
      </c>
      <c r="V57" s="231">
        <v>1.7624560986560061</v>
      </c>
      <c r="W57" s="231">
        <v>1.7838643471939359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6.2878731219402966E-3</v>
      </c>
      <c r="T58" s="231">
        <v>4.8235739018214477E-3</v>
      </c>
      <c r="U58" s="231">
        <v>1.9501020202952819E-2</v>
      </c>
      <c r="V58" s="231">
        <v>2.5151492488190868E-3</v>
      </c>
      <c r="W58" s="231">
        <v>1.257574624388383E-3</v>
      </c>
      <c r="DA58" s="73" t="s">
        <v>2352</v>
      </c>
    </row>
    <row r="59" spans="1:105" ht="12" customHeight="1" x14ac:dyDescent="0.25">
      <c r="A59" s="64" t="s">
        <v>162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0.146903160491406</v>
      </c>
      <c r="C66" s="263">
        <f t="shared" si="3"/>
        <v>0.14856202355578449</v>
      </c>
      <c r="D66" s="263">
        <f t="shared" si="3"/>
        <v>0.14293948984095781</v>
      </c>
      <c r="E66" s="263">
        <f t="shared" si="3"/>
        <v>0.14696378004386701</v>
      </c>
      <c r="F66" s="263">
        <f t="shared" si="3"/>
        <v>0.1325677650613048</v>
      </c>
      <c r="G66" s="263">
        <f t="shared" si="3"/>
        <v>0.1219142750575386</v>
      </c>
      <c r="H66" s="263">
        <f t="shared" si="3"/>
        <v>0.23361390884826139</v>
      </c>
      <c r="I66" s="263">
        <f t="shared" si="3"/>
        <v>0.2253546798082908</v>
      </c>
      <c r="J66" s="263">
        <f t="shared" si="3"/>
        <v>0.221309613110655</v>
      </c>
      <c r="K66" s="263">
        <f t="shared" si="3"/>
        <v>0.21639626507887441</v>
      </c>
      <c r="L66" s="263">
        <f t="shared" si="3"/>
        <v>0.20586471594347361</v>
      </c>
      <c r="M66" s="263">
        <f t="shared" si="3"/>
        <v>0.24568994468276881</v>
      </c>
      <c r="N66" s="263">
        <f t="shared" si="3"/>
        <v>0.56653257790537903</v>
      </c>
      <c r="O66" s="263">
        <f t="shared" si="3"/>
        <v>0.46967312124478849</v>
      </c>
      <c r="P66" s="263">
        <f t="shared" si="3"/>
        <v>0.46214554376272188</v>
      </c>
      <c r="Q66" s="263">
        <f t="shared" si="3"/>
        <v>0.59066299360424401</v>
      </c>
      <c r="R66" s="263">
        <f t="shared" si="3"/>
        <v>0.52770461298847371</v>
      </c>
      <c r="S66" s="263">
        <f t="shared" si="3"/>
        <v>0.73404091696163443</v>
      </c>
      <c r="T66" s="263">
        <f t="shared" si="3"/>
        <v>0.67916376349873531</v>
      </c>
      <c r="U66" s="263">
        <f t="shared" si="3"/>
        <v>0.68428252888316243</v>
      </c>
      <c r="V66" s="263">
        <f t="shared" si="3"/>
        <v>0.64503869352667498</v>
      </c>
      <c r="W66" s="263">
        <f t="shared" si="3"/>
        <v>0.67160455669003261</v>
      </c>
      <c r="DA66" s="70"/>
    </row>
    <row r="67" spans="1:105" ht="12" customHeight="1" x14ac:dyDescent="0.25">
      <c r="A67" s="165" t="s">
        <v>2212</v>
      </c>
      <c r="B67" s="348">
        <v>0</v>
      </c>
      <c r="C67" s="348">
        <v>0</v>
      </c>
      <c r="D67" s="348">
        <v>0</v>
      </c>
      <c r="E67" s="348">
        <v>0</v>
      </c>
      <c r="F67" s="348">
        <v>0</v>
      </c>
      <c r="G67" s="348">
        <v>0</v>
      </c>
      <c r="H67" s="348">
        <v>0</v>
      </c>
      <c r="I67" s="348">
        <v>0</v>
      </c>
      <c r="J67" s="348">
        <v>0</v>
      </c>
      <c r="K67" s="348">
        <v>0</v>
      </c>
      <c r="L67" s="348">
        <v>0</v>
      </c>
      <c r="M67" s="348">
        <v>0</v>
      </c>
      <c r="N67" s="348">
        <v>0</v>
      </c>
      <c r="O67" s="348">
        <v>0</v>
      </c>
      <c r="P67" s="348">
        <v>0</v>
      </c>
      <c r="Q67" s="348">
        <v>0</v>
      </c>
      <c r="R67" s="348">
        <v>0</v>
      </c>
      <c r="S67" s="348">
        <v>0</v>
      </c>
      <c r="T67" s="348">
        <v>0</v>
      </c>
      <c r="U67" s="348">
        <v>0</v>
      </c>
      <c r="V67" s="348">
        <v>0</v>
      </c>
      <c r="W67" s="348">
        <v>0</v>
      </c>
      <c r="DA67" s="167" t="s">
        <v>2360</v>
      </c>
    </row>
    <row r="68" spans="1:105" ht="12" customHeight="1" x14ac:dyDescent="0.25">
      <c r="A68" s="165" t="s">
        <v>2214</v>
      </c>
      <c r="B68" s="348">
        <v>0.146903160491406</v>
      </c>
      <c r="C68" s="348">
        <v>0.14856202355578449</v>
      </c>
      <c r="D68" s="348">
        <v>0.14293948984095781</v>
      </c>
      <c r="E68" s="348">
        <v>0.14696378004386701</v>
      </c>
      <c r="F68" s="348">
        <v>0.1325677650613048</v>
      </c>
      <c r="G68" s="348">
        <v>0.1219142750575386</v>
      </c>
      <c r="H68" s="348">
        <v>0.23361390884826139</v>
      </c>
      <c r="I68" s="348">
        <v>0.2253546798082908</v>
      </c>
      <c r="J68" s="348">
        <v>0.221309613110655</v>
      </c>
      <c r="K68" s="348">
        <v>0.21639626507887441</v>
      </c>
      <c r="L68" s="348">
        <v>0.20586471594347361</v>
      </c>
      <c r="M68" s="348">
        <v>0.24568994468276881</v>
      </c>
      <c r="N68" s="348">
        <v>0.56653257790537903</v>
      </c>
      <c r="O68" s="348">
        <v>0.46967312124478849</v>
      </c>
      <c r="P68" s="348">
        <v>0.46214554376272188</v>
      </c>
      <c r="Q68" s="348">
        <v>0.59066299360424401</v>
      </c>
      <c r="R68" s="348">
        <v>0.52770461298847371</v>
      </c>
      <c r="S68" s="348">
        <v>0.73404091696163443</v>
      </c>
      <c r="T68" s="348">
        <v>0.67916376349873531</v>
      </c>
      <c r="U68" s="348">
        <v>0.68428252888316243</v>
      </c>
      <c r="V68" s="348">
        <v>0.64503869352667498</v>
      </c>
      <c r="W68" s="348">
        <v>0.67160455669003261</v>
      </c>
      <c r="DA68" s="167" t="s">
        <v>2361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0.10179282859483681</v>
      </c>
      <c r="I71" s="231">
        <v>0.10215419365551601</v>
      </c>
      <c r="J71" s="231">
        <v>0.1024030965380439</v>
      </c>
      <c r="K71" s="231">
        <v>0.1023132833839251</v>
      </c>
      <c r="L71" s="231">
        <v>0.1023544372368009</v>
      </c>
      <c r="M71" s="231">
        <v>0.1347736500354125</v>
      </c>
      <c r="N71" s="231">
        <v>0.1605286674758277</v>
      </c>
      <c r="O71" s="231">
        <v>0.12949404213029991</v>
      </c>
      <c r="P71" s="231">
        <v>0.1273028033106369</v>
      </c>
      <c r="Q71" s="231">
        <v>0.1579630857949432</v>
      </c>
      <c r="R71" s="231">
        <v>0.1270655846445351</v>
      </c>
      <c r="S71" s="231">
        <v>0.17093757033984991</v>
      </c>
      <c r="T71" s="231">
        <v>0.1791777014764932</v>
      </c>
      <c r="U71" s="231">
        <v>0.19671206193193519</v>
      </c>
      <c r="V71" s="231">
        <v>0.17825774684472531</v>
      </c>
      <c r="W71" s="231">
        <v>0.1662908174045665</v>
      </c>
      <c r="DA71" s="73" t="s">
        <v>2364</v>
      </c>
    </row>
    <row r="72" spans="1:105" ht="12" customHeight="1" x14ac:dyDescent="0.25">
      <c r="A72" s="64" t="s">
        <v>160</v>
      </c>
      <c r="B72" s="231">
        <v>0.146903160491406</v>
      </c>
      <c r="C72" s="231">
        <v>0.14856202355578449</v>
      </c>
      <c r="D72" s="231">
        <v>0.14293948984095781</v>
      </c>
      <c r="E72" s="231">
        <v>0.14696378004386701</v>
      </c>
      <c r="F72" s="231">
        <v>0.1325677650613048</v>
      </c>
      <c r="G72" s="231">
        <v>0.1219142750575386</v>
      </c>
      <c r="H72" s="231">
        <v>0.13182108025342459</v>
      </c>
      <c r="I72" s="231">
        <v>0.12320048615277469</v>
      </c>
      <c r="J72" s="231">
        <v>0.1189065165726111</v>
      </c>
      <c r="K72" s="231">
        <v>0.1140829816949494</v>
      </c>
      <c r="L72" s="231">
        <v>0.1035102787066727</v>
      </c>
      <c r="M72" s="231">
        <v>0.1109162946473562</v>
      </c>
      <c r="N72" s="231">
        <v>0.10042934256990529</v>
      </c>
      <c r="O72" s="231">
        <v>6.7457865690269486E-2</v>
      </c>
      <c r="P72" s="231">
        <v>6.6228320590277001E-2</v>
      </c>
      <c r="Q72" s="231">
        <v>0.13133953065197729</v>
      </c>
      <c r="R72" s="231">
        <v>9.9336764147179943E-2</v>
      </c>
      <c r="S72" s="231">
        <v>0.15532460378671589</v>
      </c>
      <c r="T72" s="231">
        <v>0.1290094255065351</v>
      </c>
      <c r="U72" s="231">
        <v>0.1361407654471494</v>
      </c>
      <c r="V72" s="231">
        <v>0.13432098862785499</v>
      </c>
      <c r="W72" s="231">
        <v>0.16905808642218059</v>
      </c>
      <c r="DA72" s="73" t="s">
        <v>2365</v>
      </c>
    </row>
    <row r="73" spans="1:105" ht="12" customHeight="1" x14ac:dyDescent="0.25">
      <c r="A73" s="64" t="s">
        <v>70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0.3055745678596461</v>
      </c>
      <c r="O73" s="231">
        <v>0.27272121342421918</v>
      </c>
      <c r="P73" s="231">
        <v>0.26861441986180801</v>
      </c>
      <c r="Q73" s="231">
        <v>0.3013603771573235</v>
      </c>
      <c r="R73" s="231">
        <v>0.30130226419675871</v>
      </c>
      <c r="S73" s="231">
        <v>0.40659432352124059</v>
      </c>
      <c r="T73" s="231">
        <v>0.37006804087769091</v>
      </c>
      <c r="U73" s="231">
        <v>0.34775637913897861</v>
      </c>
      <c r="V73" s="231">
        <v>0.33198619032855531</v>
      </c>
      <c r="W73" s="231">
        <v>0.3360187690005198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1.1844193138280891E-3</v>
      </c>
      <c r="T74" s="231">
        <v>9.0859563801622839E-4</v>
      </c>
      <c r="U74" s="231">
        <v>3.6733223650991459E-3</v>
      </c>
      <c r="V74" s="231">
        <v>4.7376772553932929E-4</v>
      </c>
      <c r="W74" s="231">
        <v>2.368838627656789E-4</v>
      </c>
      <c r="DA74" s="73" t="s">
        <v>2367</v>
      </c>
    </row>
    <row r="75" spans="1:105" ht="12" customHeight="1" x14ac:dyDescent="0.25">
      <c r="A75" s="64" t="s">
        <v>162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0.99999999999999978</v>
      </c>
      <c r="C84" s="234">
        <f t="shared" si="4"/>
        <v>1.0000000000000007</v>
      </c>
      <c r="D84" s="234">
        <f t="shared" si="4"/>
        <v>0.99999999999999944</v>
      </c>
      <c r="E84" s="234">
        <f t="shared" si="4"/>
        <v>0.99999999999999978</v>
      </c>
      <c r="F84" s="234">
        <f t="shared" si="4"/>
        <v>1</v>
      </c>
      <c r="G84" s="234">
        <f t="shared" si="4"/>
        <v>1</v>
      </c>
      <c r="H84" s="234">
        <f t="shared" si="4"/>
        <v>1.0000000000000002</v>
      </c>
      <c r="I84" s="234">
        <f t="shared" si="4"/>
        <v>1.0000000000000002</v>
      </c>
      <c r="J84" s="234">
        <f t="shared" si="4"/>
        <v>0.99999999999999989</v>
      </c>
      <c r="K84" s="234">
        <f t="shared" si="4"/>
        <v>0.99999999999999956</v>
      </c>
      <c r="L84" s="234">
        <f t="shared" si="4"/>
        <v>1.0000000000000002</v>
      </c>
      <c r="M84" s="234">
        <f t="shared" si="4"/>
        <v>0.99999999999999989</v>
      </c>
      <c r="N84" s="234">
        <f t="shared" si="4"/>
        <v>1.0000000000000004</v>
      </c>
      <c r="O84" s="234">
        <f t="shared" si="4"/>
        <v>1.0000000000000002</v>
      </c>
      <c r="P84" s="234">
        <f t="shared" si="4"/>
        <v>1</v>
      </c>
      <c r="Q84" s="234">
        <f t="shared" si="4"/>
        <v>1</v>
      </c>
      <c r="R84" s="234">
        <f t="shared" si="4"/>
        <v>1</v>
      </c>
      <c r="S84" s="234">
        <f t="shared" si="4"/>
        <v>0.99999999999999989</v>
      </c>
      <c r="T84" s="234">
        <f t="shared" si="4"/>
        <v>0.99999999999999967</v>
      </c>
      <c r="U84" s="234">
        <f t="shared" si="4"/>
        <v>0.99999999999999989</v>
      </c>
      <c r="V84" s="234">
        <f t="shared" si="4"/>
        <v>0.99999999999999989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2.5830747252728083E-3</v>
      </c>
      <c r="C89" s="302">
        <f t="shared" si="9"/>
        <v>2.4601792419025582E-3</v>
      </c>
      <c r="D89" s="302">
        <f t="shared" si="9"/>
        <v>1.890897069259776E-3</v>
      </c>
      <c r="E89" s="302">
        <f t="shared" si="9"/>
        <v>1.7241688592384357E-3</v>
      </c>
      <c r="F89" s="302">
        <f t="shared" si="9"/>
        <v>1.378748382497964E-3</v>
      </c>
      <c r="G89" s="302">
        <f t="shared" si="9"/>
        <v>1.1282190773044931E-3</v>
      </c>
      <c r="H89" s="302">
        <f t="shared" si="9"/>
        <v>2.4422068616528699E-3</v>
      </c>
      <c r="I89" s="302">
        <f t="shared" si="9"/>
        <v>1.9778942549952324E-3</v>
      </c>
      <c r="J89" s="302">
        <f t="shared" si="9"/>
        <v>1.6811710863572878E-3</v>
      </c>
      <c r="K89" s="302">
        <f t="shared" si="9"/>
        <v>1.7398014132960738E-3</v>
      </c>
      <c r="L89" s="302">
        <f t="shared" si="9"/>
        <v>1.6174695357867083E-3</v>
      </c>
      <c r="M89" s="302">
        <f t="shared" si="9"/>
        <v>2.6245359409278546E-3</v>
      </c>
      <c r="N89" s="302">
        <f t="shared" si="9"/>
        <v>3.6128617928622687E-3</v>
      </c>
      <c r="O89" s="302">
        <f t="shared" si="9"/>
        <v>2.5380304622253458E-3</v>
      </c>
      <c r="P89" s="302">
        <f t="shared" si="9"/>
        <v>3.055711252452813E-3</v>
      </c>
      <c r="Q89" s="302">
        <f t="shared" si="9"/>
        <v>5.7074863612357578E-3</v>
      </c>
      <c r="R89" s="302">
        <f t="shared" si="9"/>
        <v>4.1806123570884927E-3</v>
      </c>
      <c r="S89" s="302">
        <f t="shared" si="9"/>
        <v>6.9301658098680809E-3</v>
      </c>
      <c r="T89" s="302">
        <f t="shared" si="9"/>
        <v>5.7053816186971385E-3</v>
      </c>
      <c r="U89" s="302">
        <f t="shared" si="9"/>
        <v>6.3110268765966702E-3</v>
      </c>
      <c r="V89" s="302">
        <f t="shared" si="9"/>
        <v>5.9066484428665694E-3</v>
      </c>
      <c r="W89" s="302">
        <f t="shared" si="9"/>
        <v>6.3350518517895655E-3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7.7492241758184231E-3</v>
      </c>
      <c r="C90" s="303">
        <f t="shared" si="10"/>
        <v>7.380537725707674E-3</v>
      </c>
      <c r="D90" s="303">
        <f t="shared" si="10"/>
        <v>5.6726912077793255E-3</v>
      </c>
      <c r="E90" s="303">
        <f t="shared" si="10"/>
        <v>5.1725065777153065E-3</v>
      </c>
      <c r="F90" s="303">
        <f t="shared" si="10"/>
        <v>4.1362451474938906E-3</v>
      </c>
      <c r="G90" s="303">
        <f t="shared" si="10"/>
        <v>3.3846572319134794E-3</v>
      </c>
      <c r="H90" s="303">
        <f t="shared" si="10"/>
        <v>1.1813070219213252E-2</v>
      </c>
      <c r="I90" s="303">
        <f t="shared" si="10"/>
        <v>9.9279881120439162E-3</v>
      </c>
      <c r="J90" s="303">
        <f t="shared" si="10"/>
        <v>8.628348871838722E-3</v>
      </c>
      <c r="K90" s="303">
        <f t="shared" si="10"/>
        <v>9.0978364018104076E-3</v>
      </c>
      <c r="L90" s="303">
        <f t="shared" si="10"/>
        <v>8.8835658641297135E-3</v>
      </c>
      <c r="M90" s="303">
        <f t="shared" si="10"/>
        <v>1.5536611309079781E-2</v>
      </c>
      <c r="N90" s="303">
        <f t="shared" si="10"/>
        <v>4.0391870704891281E-2</v>
      </c>
      <c r="O90" s="303">
        <f t="shared" si="10"/>
        <v>3.624262042335688E-2</v>
      </c>
      <c r="P90" s="303">
        <f t="shared" si="10"/>
        <v>4.2156629088974905E-2</v>
      </c>
      <c r="Q90" s="303">
        <f t="shared" si="10"/>
        <v>4.7998815577174177E-2</v>
      </c>
      <c r="R90" s="303">
        <f t="shared" si="10"/>
        <v>4.3765310456510456E-2</v>
      </c>
      <c r="S90" s="303">
        <f t="shared" si="10"/>
        <v>5.5576343184978942E-2</v>
      </c>
      <c r="T90" s="303">
        <f t="shared" si="10"/>
        <v>5.2814724424814968E-2</v>
      </c>
      <c r="U90" s="303">
        <f t="shared" si="10"/>
        <v>5.5174530873410892E-2</v>
      </c>
      <c r="V90" s="303">
        <f t="shared" si="10"/>
        <v>5.1664986441940022E-2</v>
      </c>
      <c r="W90" s="303">
        <f t="shared" si="10"/>
        <v>4.8552993738295816E-2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7.7492241758184231E-3</v>
      </c>
      <c r="C91" s="304">
        <f t="shared" si="11"/>
        <v>7.380537725707674E-3</v>
      </c>
      <c r="D91" s="304">
        <f t="shared" si="11"/>
        <v>5.6726912077793255E-3</v>
      </c>
      <c r="E91" s="304">
        <f t="shared" si="11"/>
        <v>5.1725065777153065E-3</v>
      </c>
      <c r="F91" s="304">
        <f t="shared" si="11"/>
        <v>4.1362451474938906E-3</v>
      </c>
      <c r="G91" s="304">
        <f t="shared" si="11"/>
        <v>3.3846572319134794E-3</v>
      </c>
      <c r="H91" s="304">
        <f t="shared" si="11"/>
        <v>1.1813070219213252E-2</v>
      </c>
      <c r="I91" s="304">
        <f t="shared" si="11"/>
        <v>9.9279881120439162E-3</v>
      </c>
      <c r="J91" s="304">
        <f t="shared" si="11"/>
        <v>8.628348871838722E-3</v>
      </c>
      <c r="K91" s="304">
        <f t="shared" si="11"/>
        <v>9.0978364018104076E-3</v>
      </c>
      <c r="L91" s="304">
        <f t="shared" si="11"/>
        <v>8.8835658641297135E-3</v>
      </c>
      <c r="M91" s="304">
        <f t="shared" si="11"/>
        <v>1.5536611309079781E-2</v>
      </c>
      <c r="N91" s="304">
        <f t="shared" si="11"/>
        <v>4.0391870704891281E-2</v>
      </c>
      <c r="O91" s="304">
        <f t="shared" si="11"/>
        <v>3.624262042335688E-2</v>
      </c>
      <c r="P91" s="304">
        <f t="shared" si="11"/>
        <v>4.2156629088974905E-2</v>
      </c>
      <c r="Q91" s="304">
        <f t="shared" si="11"/>
        <v>4.7998815577174177E-2</v>
      </c>
      <c r="R91" s="304">
        <f t="shared" si="11"/>
        <v>4.3765310456510456E-2</v>
      </c>
      <c r="S91" s="304">
        <f t="shared" si="11"/>
        <v>5.5576343184978942E-2</v>
      </c>
      <c r="T91" s="304">
        <f t="shared" si="11"/>
        <v>5.2814724424814968E-2</v>
      </c>
      <c r="U91" s="304">
        <f t="shared" si="11"/>
        <v>5.5174530873410892E-2</v>
      </c>
      <c r="V91" s="304">
        <f t="shared" si="11"/>
        <v>5.1664986441940022E-2</v>
      </c>
      <c r="W91" s="304">
        <f t="shared" si="11"/>
        <v>4.8552993738295816E-2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6.4576868131820198E-3</v>
      </c>
      <c r="C94" s="303">
        <f t="shared" si="14"/>
        <v>6.1504481047563973E-3</v>
      </c>
      <c r="D94" s="303">
        <f t="shared" si="14"/>
        <v>4.7272426731494394E-3</v>
      </c>
      <c r="E94" s="303">
        <f t="shared" si="14"/>
        <v>4.3104221480960887E-3</v>
      </c>
      <c r="F94" s="303">
        <f t="shared" si="14"/>
        <v>3.4468709562449104E-3</v>
      </c>
      <c r="G94" s="303">
        <f t="shared" si="14"/>
        <v>2.8205476932612323E-3</v>
      </c>
      <c r="H94" s="303">
        <f t="shared" si="14"/>
        <v>9.8442251826777131E-3</v>
      </c>
      <c r="I94" s="303">
        <f t="shared" si="14"/>
        <v>8.2733234267032656E-3</v>
      </c>
      <c r="J94" s="303">
        <f t="shared" si="14"/>
        <v>7.1902907265322695E-3</v>
      </c>
      <c r="K94" s="303">
        <f t="shared" si="14"/>
        <v>7.5815303348420069E-3</v>
      </c>
      <c r="L94" s="303">
        <f t="shared" si="14"/>
        <v>7.4029715534414267E-3</v>
      </c>
      <c r="M94" s="303">
        <f t="shared" si="14"/>
        <v>1.2947176090899827E-2</v>
      </c>
      <c r="N94" s="303">
        <f t="shared" si="14"/>
        <v>3.3659892254076069E-2</v>
      </c>
      <c r="O94" s="303">
        <f t="shared" si="14"/>
        <v>3.0202183686130746E-2</v>
      </c>
      <c r="P94" s="303">
        <f t="shared" si="14"/>
        <v>3.5130524240812429E-2</v>
      </c>
      <c r="Q94" s="303">
        <f t="shared" si="14"/>
        <v>3.9999012980978507E-2</v>
      </c>
      <c r="R94" s="303">
        <f t="shared" si="14"/>
        <v>3.6471092047092021E-2</v>
      </c>
      <c r="S94" s="303">
        <f t="shared" si="14"/>
        <v>4.6313619320815798E-2</v>
      </c>
      <c r="T94" s="303">
        <f t="shared" si="14"/>
        <v>4.4012270354012471E-2</v>
      </c>
      <c r="U94" s="303">
        <f t="shared" si="14"/>
        <v>4.5978775727842404E-2</v>
      </c>
      <c r="V94" s="303">
        <f t="shared" si="14"/>
        <v>4.3054155368283366E-2</v>
      </c>
      <c r="W94" s="303">
        <f t="shared" si="14"/>
        <v>4.046082811524649E-2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6.4576868131820198E-3</v>
      </c>
      <c r="C95" s="304">
        <f t="shared" si="15"/>
        <v>6.1504481047563973E-3</v>
      </c>
      <c r="D95" s="304">
        <f t="shared" si="15"/>
        <v>4.7272426731494394E-3</v>
      </c>
      <c r="E95" s="304">
        <f t="shared" si="15"/>
        <v>4.3104221480960887E-3</v>
      </c>
      <c r="F95" s="304">
        <f t="shared" si="15"/>
        <v>3.4468709562449104E-3</v>
      </c>
      <c r="G95" s="304">
        <f t="shared" si="15"/>
        <v>2.8205476932612323E-3</v>
      </c>
      <c r="H95" s="304">
        <f t="shared" si="15"/>
        <v>9.8442251826777131E-3</v>
      </c>
      <c r="I95" s="304">
        <f t="shared" si="15"/>
        <v>8.2733234267032656E-3</v>
      </c>
      <c r="J95" s="304">
        <f t="shared" si="15"/>
        <v>7.1902907265322695E-3</v>
      </c>
      <c r="K95" s="304">
        <f t="shared" si="15"/>
        <v>7.5815303348420069E-3</v>
      </c>
      <c r="L95" s="304">
        <f t="shared" si="15"/>
        <v>7.4029715534414267E-3</v>
      </c>
      <c r="M95" s="304">
        <f t="shared" si="15"/>
        <v>1.2947176090899827E-2</v>
      </c>
      <c r="N95" s="304">
        <f t="shared" si="15"/>
        <v>3.3659892254076069E-2</v>
      </c>
      <c r="O95" s="304">
        <f t="shared" si="15"/>
        <v>3.0202183686130746E-2</v>
      </c>
      <c r="P95" s="304">
        <f t="shared" si="15"/>
        <v>3.5130524240812429E-2</v>
      </c>
      <c r="Q95" s="304">
        <f t="shared" si="15"/>
        <v>3.9999012980978507E-2</v>
      </c>
      <c r="R95" s="304">
        <f t="shared" si="15"/>
        <v>3.6471092047092021E-2</v>
      </c>
      <c r="S95" s="304">
        <f t="shared" si="15"/>
        <v>4.6313619320815798E-2</v>
      </c>
      <c r="T95" s="304">
        <f t="shared" si="15"/>
        <v>4.4012270354012471E-2</v>
      </c>
      <c r="U95" s="304">
        <f t="shared" si="15"/>
        <v>4.5978775727842404E-2</v>
      </c>
      <c r="V95" s="304">
        <f t="shared" si="15"/>
        <v>4.3054155368283366E-2</v>
      </c>
      <c r="W95" s="304">
        <f t="shared" si="15"/>
        <v>4.046082811524649E-2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0.83929734471915929</v>
      </c>
      <c r="C98" s="303">
        <f t="shared" si="18"/>
        <v>0.83997924180515149</v>
      </c>
      <c r="D98" s="303">
        <f t="shared" si="18"/>
        <v>0.84313795719473483</v>
      </c>
      <c r="E98" s="303">
        <f t="shared" si="18"/>
        <v>0.84406306426497313</v>
      </c>
      <c r="F98" s="303">
        <f t="shared" si="18"/>
        <v>0.84597966209323927</v>
      </c>
      <c r="G98" s="303">
        <f t="shared" si="18"/>
        <v>0.8473697473793862</v>
      </c>
      <c r="H98" s="303">
        <f t="shared" si="18"/>
        <v>0.83305772374109188</v>
      </c>
      <c r="I98" s="303">
        <f t="shared" si="18"/>
        <v>0.83640420554030992</v>
      </c>
      <c r="J98" s="303">
        <f t="shared" si="18"/>
        <v>0.83869141698829619</v>
      </c>
      <c r="K98" s="303">
        <f t="shared" si="18"/>
        <v>0.83790662608076261</v>
      </c>
      <c r="L98" s="303">
        <f t="shared" si="18"/>
        <v>0.83834638301785547</v>
      </c>
      <c r="M98" s="303">
        <f t="shared" si="18"/>
        <v>0.82707478537149381</v>
      </c>
      <c r="N98" s="303">
        <f t="shared" si="18"/>
        <v>0.78733294020475386</v>
      </c>
      <c r="O98" s="303">
        <f t="shared" si="18"/>
        <v>0.79474397481557812</v>
      </c>
      <c r="P98" s="303">
        <f t="shared" si="18"/>
        <v>0.7808901906690987</v>
      </c>
      <c r="Q98" s="303">
        <f t="shared" si="18"/>
        <v>0.77312102971218299</v>
      </c>
      <c r="R98" s="303">
        <f t="shared" si="18"/>
        <v>0.77855558902462574</v>
      </c>
      <c r="S98" s="303">
        <f t="shared" si="18"/>
        <v>0.75776876788887138</v>
      </c>
      <c r="T98" s="303">
        <f t="shared" si="18"/>
        <v>0.76180346652585418</v>
      </c>
      <c r="U98" s="303">
        <f t="shared" si="18"/>
        <v>0.75571582364217493</v>
      </c>
      <c r="V98" s="303">
        <f t="shared" si="18"/>
        <v>0.76309853640870018</v>
      </c>
      <c r="W98" s="303">
        <f t="shared" si="18"/>
        <v>0.76911058121677689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0.13248702855019054</v>
      </c>
      <c r="C99" s="303">
        <f t="shared" si="19"/>
        <v>0.13259466920849669</v>
      </c>
      <c r="D99" s="303">
        <f t="shared" si="19"/>
        <v>0.13309328727113542</v>
      </c>
      <c r="E99" s="303">
        <f t="shared" si="19"/>
        <v>0.13323931976795891</v>
      </c>
      <c r="F99" s="303">
        <f t="shared" si="19"/>
        <v>0.13354186373856763</v>
      </c>
      <c r="G99" s="303">
        <f t="shared" si="19"/>
        <v>0.13376129523105562</v>
      </c>
      <c r="H99" s="303">
        <f t="shared" si="19"/>
        <v>0.13150207506753636</v>
      </c>
      <c r="I99" s="303">
        <f t="shared" si="19"/>
        <v>0.13203033293998812</v>
      </c>
      <c r="J99" s="303">
        <f t="shared" si="19"/>
        <v>0.1323913800114655</v>
      </c>
      <c r="K99" s="303">
        <f t="shared" si="19"/>
        <v>0.13226749708007476</v>
      </c>
      <c r="L99" s="303">
        <f t="shared" si="19"/>
        <v>0.13233691477839865</v>
      </c>
      <c r="M99" s="303">
        <f t="shared" si="19"/>
        <v>0.13055764014042218</v>
      </c>
      <c r="N99" s="303">
        <f t="shared" si="19"/>
        <v>0.12428420318941528</v>
      </c>
      <c r="O99" s="303">
        <f t="shared" si="19"/>
        <v>0.12545406981683718</v>
      </c>
      <c r="P99" s="303">
        <f t="shared" si="19"/>
        <v>0.12813642024154456</v>
      </c>
      <c r="Q99" s="303">
        <f t="shared" si="19"/>
        <v>0.12264889509927911</v>
      </c>
      <c r="R99" s="303">
        <f t="shared" si="19"/>
        <v>0.12642865333602532</v>
      </c>
      <c r="S99" s="303">
        <f t="shared" si="19"/>
        <v>0.12309533910277828</v>
      </c>
      <c r="T99" s="303">
        <f t="shared" si="19"/>
        <v>0.12529346665525648</v>
      </c>
      <c r="U99" s="303">
        <f t="shared" si="19"/>
        <v>0.12653202561752427</v>
      </c>
      <c r="V99" s="303">
        <f t="shared" si="19"/>
        <v>0.12588735268881507</v>
      </c>
      <c r="W99" s="303">
        <f t="shared" si="19"/>
        <v>0.1250703804119703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7.1830316683838241E-2</v>
      </c>
      <c r="C100" s="304">
        <f t="shared" si="20"/>
        <v>7.1888676076895808E-2</v>
      </c>
      <c r="D100" s="304">
        <f t="shared" si="20"/>
        <v>7.215901117109752E-2</v>
      </c>
      <c r="E100" s="304">
        <f t="shared" si="20"/>
        <v>7.2238185416363274E-2</v>
      </c>
      <c r="F100" s="304">
        <f t="shared" si="20"/>
        <v>7.2402215279946322E-2</v>
      </c>
      <c r="G100" s="304">
        <f t="shared" si="20"/>
        <v>7.2521184161415689E-2</v>
      </c>
      <c r="H100" s="304">
        <f t="shared" si="20"/>
        <v>7.1296305759507655E-2</v>
      </c>
      <c r="I100" s="304">
        <f t="shared" si="20"/>
        <v>7.1582710630114052E-2</v>
      </c>
      <c r="J100" s="304">
        <f t="shared" si="20"/>
        <v>7.1778459042360826E-2</v>
      </c>
      <c r="K100" s="304">
        <f t="shared" si="20"/>
        <v>7.1711293597630898E-2</v>
      </c>
      <c r="L100" s="304">
        <f t="shared" si="20"/>
        <v>7.1748929699131797E-2</v>
      </c>
      <c r="M100" s="304">
        <f t="shared" si="20"/>
        <v>7.0784262726734895E-2</v>
      </c>
      <c r="N100" s="304">
        <f t="shared" si="20"/>
        <v>6.7383001729201059E-2</v>
      </c>
      <c r="O100" s="304">
        <f t="shared" si="20"/>
        <v>6.8017266768164747E-2</v>
      </c>
      <c r="P100" s="304">
        <f t="shared" si="20"/>
        <v>7.1700841608174942E-2</v>
      </c>
      <c r="Q100" s="304">
        <f t="shared" si="20"/>
        <v>6.6774800141000415E-2</v>
      </c>
      <c r="R100" s="304">
        <f t="shared" si="20"/>
        <v>7.0161798290502717E-2</v>
      </c>
      <c r="S100" s="304">
        <f t="shared" si="20"/>
        <v>6.8330764778363848E-2</v>
      </c>
      <c r="T100" s="304">
        <f t="shared" si="20"/>
        <v>7.0237301330071111E-2</v>
      </c>
      <c r="U100" s="304">
        <f t="shared" si="20"/>
        <v>7.1915819268337039E-2</v>
      </c>
      <c r="V100" s="304">
        <f t="shared" si="20"/>
        <v>7.0737591594234192E-2</v>
      </c>
      <c r="W100" s="304">
        <f t="shared" si="20"/>
        <v>6.9486123876714462E-2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6.0656711866352311E-2</v>
      </c>
      <c r="C101" s="304">
        <f t="shared" si="21"/>
        <v>6.0705993131600883E-2</v>
      </c>
      <c r="D101" s="304">
        <f t="shared" si="21"/>
        <v>6.0934276100037918E-2</v>
      </c>
      <c r="E101" s="304">
        <f t="shared" si="21"/>
        <v>6.1001134351595626E-2</v>
      </c>
      <c r="F101" s="304">
        <f t="shared" si="21"/>
        <v>6.1139648458621333E-2</v>
      </c>
      <c r="G101" s="304">
        <f t="shared" si="21"/>
        <v>6.124011106963994E-2</v>
      </c>
      <c r="H101" s="304">
        <f t="shared" si="21"/>
        <v>6.0205769308028713E-2</v>
      </c>
      <c r="I101" s="304">
        <f t="shared" si="21"/>
        <v>6.0447622309874077E-2</v>
      </c>
      <c r="J101" s="304">
        <f t="shared" si="21"/>
        <v>6.0612920969104672E-2</v>
      </c>
      <c r="K101" s="304">
        <f t="shared" si="21"/>
        <v>6.0556203482443866E-2</v>
      </c>
      <c r="L101" s="304">
        <f t="shared" si="21"/>
        <v>6.0587985079266847E-2</v>
      </c>
      <c r="M101" s="304">
        <f t="shared" si="21"/>
        <v>5.9773377413687274E-2</v>
      </c>
      <c r="N101" s="304">
        <f t="shared" si="21"/>
        <v>5.6901201460214226E-2</v>
      </c>
      <c r="O101" s="304">
        <f t="shared" si="21"/>
        <v>5.7436803048672436E-2</v>
      </c>
      <c r="P101" s="304">
        <f t="shared" si="21"/>
        <v>5.6435578633369614E-2</v>
      </c>
      <c r="Q101" s="304">
        <f t="shared" si="21"/>
        <v>5.5874094958278692E-2</v>
      </c>
      <c r="R101" s="304">
        <f t="shared" si="21"/>
        <v>5.626685504552259E-2</v>
      </c>
      <c r="S101" s="304">
        <f t="shared" si="21"/>
        <v>5.4764574324414429E-2</v>
      </c>
      <c r="T101" s="304">
        <f t="shared" si="21"/>
        <v>5.5056165325185355E-2</v>
      </c>
      <c r="U101" s="304">
        <f t="shared" si="21"/>
        <v>5.4616206349187228E-2</v>
      </c>
      <c r="V101" s="304">
        <f t="shared" si="21"/>
        <v>5.5149761094580856E-2</v>
      </c>
      <c r="W101" s="304">
        <f t="shared" si="21"/>
        <v>5.5584256535255845E-2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1.1425641016376609E-2</v>
      </c>
      <c r="C105" s="303">
        <f t="shared" si="25"/>
        <v>1.143492391398576E-2</v>
      </c>
      <c r="D105" s="303">
        <f t="shared" si="25"/>
        <v>1.1477924583940662E-2</v>
      </c>
      <c r="E105" s="303">
        <f t="shared" si="25"/>
        <v>1.149051838201802E-2</v>
      </c>
      <c r="F105" s="303">
        <f t="shared" si="25"/>
        <v>1.1516609681956376E-2</v>
      </c>
      <c r="G105" s="303">
        <f t="shared" si="25"/>
        <v>1.1535533387078986E-2</v>
      </c>
      <c r="H105" s="303">
        <f t="shared" si="25"/>
        <v>1.1340698927828116E-2</v>
      </c>
      <c r="I105" s="303">
        <f t="shared" si="25"/>
        <v>1.1386255725959655E-2</v>
      </c>
      <c r="J105" s="303">
        <f t="shared" si="25"/>
        <v>1.1417392315510028E-2</v>
      </c>
      <c r="K105" s="303">
        <f t="shared" si="25"/>
        <v>1.14067086892138E-2</v>
      </c>
      <c r="L105" s="303">
        <f t="shared" si="25"/>
        <v>1.1412695250388214E-2</v>
      </c>
      <c r="M105" s="303">
        <f t="shared" si="25"/>
        <v>1.125925114717655E-2</v>
      </c>
      <c r="N105" s="303">
        <f t="shared" si="25"/>
        <v>1.0718231854001571E-2</v>
      </c>
      <c r="O105" s="303">
        <f t="shared" si="25"/>
        <v>1.0819120795871809E-2</v>
      </c>
      <c r="P105" s="303">
        <f t="shared" si="25"/>
        <v>1.0630524507116716E-2</v>
      </c>
      <c r="Q105" s="303">
        <f t="shared" si="25"/>
        <v>1.052476026914945E-2</v>
      </c>
      <c r="R105" s="303">
        <f t="shared" si="25"/>
        <v>1.0598742778657995E-2</v>
      </c>
      <c r="S105" s="303">
        <f t="shared" si="25"/>
        <v>1.031576469268748E-2</v>
      </c>
      <c r="T105" s="303">
        <f t="shared" si="25"/>
        <v>1.0370690421364551E-2</v>
      </c>
      <c r="U105" s="303">
        <f t="shared" si="25"/>
        <v>1.0287817262450779E-2</v>
      </c>
      <c r="V105" s="303">
        <f t="shared" si="25"/>
        <v>1.0388320649394728E-2</v>
      </c>
      <c r="W105" s="303">
        <f t="shared" si="25"/>
        <v>1.0470164665920769E-2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0</v>
      </c>
      <c r="C106" s="304">
        <f t="shared" si="26"/>
        <v>0</v>
      </c>
      <c r="D106" s="304">
        <f t="shared" si="26"/>
        <v>0</v>
      </c>
      <c r="E106" s="304">
        <f t="shared" si="26"/>
        <v>0</v>
      </c>
      <c r="F106" s="304">
        <f t="shared" si="26"/>
        <v>0</v>
      </c>
      <c r="G106" s="304">
        <f t="shared" si="26"/>
        <v>0</v>
      </c>
      <c r="H106" s="304">
        <f t="shared" si="26"/>
        <v>0</v>
      </c>
      <c r="I106" s="304">
        <f t="shared" si="26"/>
        <v>0</v>
      </c>
      <c r="J106" s="304">
        <f t="shared" si="26"/>
        <v>0</v>
      </c>
      <c r="K106" s="304">
        <f t="shared" si="26"/>
        <v>0</v>
      </c>
      <c r="L106" s="304">
        <f t="shared" si="26"/>
        <v>0</v>
      </c>
      <c r="M106" s="304">
        <f t="shared" si="26"/>
        <v>0</v>
      </c>
      <c r="N106" s="304">
        <f t="shared" si="26"/>
        <v>0</v>
      </c>
      <c r="O106" s="304">
        <f t="shared" si="26"/>
        <v>0</v>
      </c>
      <c r="P106" s="304">
        <f t="shared" si="26"/>
        <v>0</v>
      </c>
      <c r="Q106" s="304">
        <f t="shared" si="26"/>
        <v>0</v>
      </c>
      <c r="R106" s="304">
        <f t="shared" si="26"/>
        <v>0</v>
      </c>
      <c r="S106" s="304">
        <f t="shared" si="26"/>
        <v>0</v>
      </c>
      <c r="T106" s="304">
        <f t="shared" si="26"/>
        <v>0</v>
      </c>
      <c r="U106" s="304">
        <f t="shared" si="26"/>
        <v>0</v>
      </c>
      <c r="V106" s="304">
        <f t="shared" si="26"/>
        <v>0</v>
      </c>
      <c r="W106" s="304">
        <f t="shared" si="26"/>
        <v>0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1.1425641016376609E-2</v>
      </c>
      <c r="C107" s="304">
        <f t="shared" si="27"/>
        <v>1.143492391398576E-2</v>
      </c>
      <c r="D107" s="304">
        <f t="shared" si="27"/>
        <v>1.1477924583940662E-2</v>
      </c>
      <c r="E107" s="304">
        <f t="shared" si="27"/>
        <v>1.149051838201802E-2</v>
      </c>
      <c r="F107" s="304">
        <f t="shared" si="27"/>
        <v>1.1516609681956376E-2</v>
      </c>
      <c r="G107" s="304">
        <f t="shared" si="27"/>
        <v>1.1535533387078986E-2</v>
      </c>
      <c r="H107" s="304">
        <f t="shared" si="27"/>
        <v>1.1340698927828116E-2</v>
      </c>
      <c r="I107" s="304">
        <f t="shared" si="27"/>
        <v>1.1386255725959655E-2</v>
      </c>
      <c r="J107" s="304">
        <f t="shared" si="27"/>
        <v>1.1417392315510028E-2</v>
      </c>
      <c r="K107" s="304">
        <f t="shared" si="27"/>
        <v>1.14067086892138E-2</v>
      </c>
      <c r="L107" s="304">
        <f t="shared" si="27"/>
        <v>1.1412695250388214E-2</v>
      </c>
      <c r="M107" s="304">
        <f t="shared" si="27"/>
        <v>1.125925114717655E-2</v>
      </c>
      <c r="N107" s="304">
        <f t="shared" si="27"/>
        <v>1.0718231854001571E-2</v>
      </c>
      <c r="O107" s="304">
        <f t="shared" si="27"/>
        <v>1.0819120795871809E-2</v>
      </c>
      <c r="P107" s="304">
        <f t="shared" si="27"/>
        <v>1.0630524507116716E-2</v>
      </c>
      <c r="Q107" s="304">
        <f t="shared" si="27"/>
        <v>1.052476026914945E-2</v>
      </c>
      <c r="R107" s="304">
        <f t="shared" si="27"/>
        <v>1.0598742778657995E-2</v>
      </c>
      <c r="S107" s="304">
        <f t="shared" si="27"/>
        <v>1.031576469268748E-2</v>
      </c>
      <c r="T107" s="304">
        <f t="shared" si="27"/>
        <v>1.0370690421364551E-2</v>
      </c>
      <c r="U107" s="304">
        <f t="shared" si="27"/>
        <v>1.0287817262450779E-2</v>
      </c>
      <c r="V107" s="304">
        <f t="shared" si="27"/>
        <v>1.0388320649394728E-2</v>
      </c>
      <c r="W107" s="304">
        <f t="shared" si="27"/>
        <v>1.0470164665920769E-2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0.85349484925784935</v>
      </c>
      <c r="C113" s="322">
        <f>IF(C$5=0,0,C$5/FBT_fec!C$5)</f>
        <v>0.83616000361311682</v>
      </c>
      <c r="D113" s="322">
        <f>IF(D$5=0,0,D$5/FBT_fec!D$5)</f>
        <v>0.74778165714912459</v>
      </c>
      <c r="E113" s="322">
        <f>IF(E$5=0,0,E$5/FBT_fec!E$5)</f>
        <v>0.71877659300561614</v>
      </c>
      <c r="F113" s="322">
        <f>IF(F$5=0,0,F$5/FBT_fec!F$5)</f>
        <v>0.65255782639326765</v>
      </c>
      <c r="G113" s="322">
        <f>IF(G$5=0,0,G$5/FBT_fec!G$5)</f>
        <v>0.59777089539995298</v>
      </c>
      <c r="H113" s="322">
        <f>IF(H$5=0,0,H$5/FBT_fec!H$5)</f>
        <v>0.94293185064846996</v>
      </c>
      <c r="I113" s="322">
        <f>IF(I$5=0,0,I$5/FBT_fec!I$5)</f>
        <v>0.87505585450898726</v>
      </c>
      <c r="J113" s="322">
        <f>IF(J$5=0,0,J$5/FBT_fec!J$5)</f>
        <v>0.82420091242294147</v>
      </c>
      <c r="K113" s="322">
        <f>IF(K$5=0,0,K$5/FBT_fec!K$5)</f>
        <v>0.80483205898751586</v>
      </c>
      <c r="L113" s="322">
        <f>IF(L$5=0,0,L$5/FBT_fec!L$5)</f>
        <v>0.75244429380097622</v>
      </c>
      <c r="M113" s="322">
        <f>IF(M$5=0,0,M$5/FBT_fec!M$5)</f>
        <v>0.86551288028664419</v>
      </c>
      <c r="N113" s="322">
        <f>IF(N$5=0,0,N$5/FBT_fec!N$5)</f>
        <v>1.5111254214823975</v>
      </c>
      <c r="O113" s="322">
        <f>IF(O$5=0,0,O$5/FBT_fec!O$5)</f>
        <v>1.4205491105558536</v>
      </c>
      <c r="P113" s="322">
        <f>IF(P$5=0,0,P$5/FBT_fec!P$5)</f>
        <v>1.4100073028451314</v>
      </c>
      <c r="Q113" s="322">
        <f>IF(Q$5=0,0,Q$5/FBT_fec!Q$5)</f>
        <v>1.6370711860343607</v>
      </c>
      <c r="R113" s="322">
        <f>IF(R$5=0,0,R$5/FBT_fec!R$5)</f>
        <v>1.4892846379762528</v>
      </c>
      <c r="S113" s="322">
        <f>IF(S$5=0,0,S$5/FBT_fec!S$5)</f>
        <v>1.7229166557009132</v>
      </c>
      <c r="T113" s="322">
        <f>IF(T$5=0,0,T$5/FBT_fec!T$5)</f>
        <v>1.6199265776523382</v>
      </c>
      <c r="U113" s="322">
        <f>IF(U$5=0,0,U$5/FBT_fec!U$5)</f>
        <v>1.5941462830495607</v>
      </c>
      <c r="V113" s="322">
        <f>IF(V$5=0,0,V$5/FBT_fec!V$5)</f>
        <v>1.5825286585479892</v>
      </c>
      <c r="W113" s="322">
        <f>IF(W$5=0,0,W$5/FBT_fec!W$5)</f>
        <v>1.5884983909231523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6.6630115630853998E-2</v>
      </c>
      <c r="C118" s="334">
        <f>IF(C$10=0,0,C$10/FBT_fec!C$10)</f>
        <v>6.1593691325545472E-2</v>
      </c>
      <c r="D118" s="334">
        <f>IF(D$10=0,0,D$10/FBT_fec!D$10)</f>
        <v>4.0382473518380951E-2</v>
      </c>
      <c r="E118" s="334">
        <f>IF(E$10=0,0,E$10/FBT_fec!E$10)</f>
        <v>3.4853396372009841E-2</v>
      </c>
      <c r="F118" s="334">
        <f>IF(F$10=0,0,F$10/FBT_fec!F$10)</f>
        <v>2.4437704786935233E-2</v>
      </c>
      <c r="G118" s="334">
        <f>IF(G$10=0,0,G$10/FBT_fec!G$10)</f>
        <v>1.7804731637813195E-2</v>
      </c>
      <c r="H118" s="334">
        <f>IF(H$10=0,0,H$10/FBT_fec!H$10)</f>
        <v>7.0785614592762724E-2</v>
      </c>
      <c r="I118" s="334">
        <f>IF(I$10=0,0,I$10/FBT_fec!I$10)</f>
        <v>5.1252962853118825E-2</v>
      </c>
      <c r="J118" s="334">
        <f>IF(J$10=0,0,J$10/FBT_fec!J$10)</f>
        <v>3.9930083615013885E-2</v>
      </c>
      <c r="K118" s="334">
        <f>IF(K$10=0,0,K$10/FBT_fec!K$10)</f>
        <v>4.1015787274875266E-2</v>
      </c>
      <c r="L118" s="334">
        <f>IF(L$10=0,0,L$10/FBT_fec!L$10)</f>
        <v>3.5536678677797813E-2</v>
      </c>
      <c r="M118" s="334">
        <f>IF(M$10=0,0,M$10/FBT_fec!M$10)</f>
        <v>7.4513089799625384E-2</v>
      </c>
      <c r="N118" s="334">
        <f>IF(N$10=0,0,N$10/FBT_fec!N$10)</f>
        <v>0.22479054532188339</v>
      </c>
      <c r="O118" s="334">
        <f>IF(O$10=0,0,O$10/FBT_fec!O$10)</f>
        <v>0.14180399901995586</v>
      </c>
      <c r="P118" s="334">
        <f>IF(P$10=0,0,P$10/FBT_fec!P$10)</f>
        <v>0.17791669451216843</v>
      </c>
      <c r="Q118" s="334">
        <f>IF(Q$10=0,0,Q$10/FBT_fec!Q$10)</f>
        <v>0.4166988790052582</v>
      </c>
      <c r="R118" s="334">
        <f>IF(R$10=0,0,R$10/FBT_fec!R$10)</f>
        <v>0.26364974622818016</v>
      </c>
      <c r="S118" s="334">
        <f>IF(S$10=0,0,S$10/FBT_fec!S$10)</f>
        <v>0.5648971823112906</v>
      </c>
      <c r="T118" s="334">
        <f>IF(T$10=0,0,T$10/FBT_fec!T$10)</f>
        <v>0.42308865436340604</v>
      </c>
      <c r="U118" s="334">
        <f>IF(U$10=0,0,U$10/FBT_fec!U$10)</f>
        <v>0.46852828877676217</v>
      </c>
      <c r="V118" s="334">
        <f>IF(V$10=0,0,V$10/FBT_fec!V$10)</f>
        <v>0.42411172922423107</v>
      </c>
      <c r="W118" s="334">
        <f>IF(W$10=0,0,W$10/FBT_fec!W$10)</f>
        <v>0.44880311918247656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6.5116997800126725E-2</v>
      </c>
      <c r="C119" s="350">
        <f>IF(C$16=0,0,C$16/FBT_fec!C$16)</f>
        <v>6.019905604684854E-2</v>
      </c>
      <c r="D119" s="350">
        <f>IF(D$16=0,0,D$16/FBT_fec!D$16)</f>
        <v>3.9481997225681575E-2</v>
      </c>
      <c r="E119" s="350">
        <f>IF(E$16=0,0,E$16/FBT_fec!E$16)</f>
        <v>3.40801674366768E-2</v>
      </c>
      <c r="F119" s="350">
        <f>IF(F$16=0,0,F$16/FBT_fec!F$16)</f>
        <v>2.3901878175748414E-2</v>
      </c>
      <c r="G119" s="350">
        <f>IF(G$16=0,0,G$16/FBT_fec!G$16)</f>
        <v>1.7418134432806213E-2</v>
      </c>
      <c r="H119" s="350">
        <f>IF(H$16=0,0,H$16/FBT_fec!H$16)</f>
        <v>0.12004029358085178</v>
      </c>
      <c r="I119" s="350">
        <f>IF(I$16=0,0,I$16/FBT_fec!I$16)</f>
        <v>9.013975707615246E-2</v>
      </c>
      <c r="J119" s="350">
        <f>IF(J$16=0,0,J$16/FBT_fec!J$16)</f>
        <v>7.1687020433498297E-2</v>
      </c>
      <c r="K119" s="350">
        <f>IF(K$16=0,0,K$16/FBT_fec!K$16)</f>
        <v>7.4969549966311236E-2</v>
      </c>
      <c r="L119" s="350">
        <f>IF(L$16=0,0,L$16/FBT_fec!L$16)</f>
        <v>6.8148991130131439E-2</v>
      </c>
      <c r="M119" s="350">
        <f>IF(M$16=0,0,M$16/FBT_fec!M$16)</f>
        <v>0.15579378114502976</v>
      </c>
      <c r="N119" s="350">
        <f>IF(N$16=0,0,N$16/FBT_fec!N$16)</f>
        <v>0.91903345690163019</v>
      </c>
      <c r="O119" s="350">
        <f>IF(O$16=0,0,O$16/FBT_fec!O$16)</f>
        <v>0.75284385661999331</v>
      </c>
      <c r="P119" s="350">
        <f>IF(P$16=0,0,P$16/FBT_fec!P$16)</f>
        <v>0.89663020746194166</v>
      </c>
      <c r="Q119" s="350">
        <f>IF(Q$16=0,0,Q$16/FBT_fec!Q$16)</f>
        <v>1.2333567734961273</v>
      </c>
      <c r="R119" s="350">
        <f>IF(R$16=0,0,R$16/FBT_fec!R$16)</f>
        <v>0.99522884509991516</v>
      </c>
      <c r="S119" s="350">
        <f>IF(S$16=0,0,S$16/FBT_fec!S$16)</f>
        <v>1.5415701590829731</v>
      </c>
      <c r="T119" s="350">
        <f>IF(T$16=0,0,T$16/FBT_fec!T$16)</f>
        <v>1.3619946633530398</v>
      </c>
      <c r="U119" s="350">
        <f>IF(U$16=0,0,U$16/FBT_fec!U$16)</f>
        <v>1.4094335112498868</v>
      </c>
      <c r="V119" s="350">
        <f>IF(V$16=0,0,V$16/FBT_fec!V$16)</f>
        <v>1.2949026972428654</v>
      </c>
      <c r="W119" s="350">
        <f>IF(W$16=0,0,W$16/FBT_fec!W$16)</f>
        <v>1.2075055458405837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6.5116997800126697E-2</v>
      </c>
      <c r="C120" s="350">
        <f>IF(C$25=0,0,C$25/FBT_fec!C$25)</f>
        <v>6.0199056046848567E-2</v>
      </c>
      <c r="D120" s="350">
        <f>IF(D$25=0,0,D$25/FBT_fec!D$25)</f>
        <v>3.9481997225681582E-2</v>
      </c>
      <c r="E120" s="350">
        <f>IF(E$25=0,0,E$25/FBT_fec!E$25)</f>
        <v>3.4080167436676807E-2</v>
      </c>
      <c r="F120" s="350">
        <f>IF(F$25=0,0,F$25/FBT_fec!F$25)</f>
        <v>2.3901878175748421E-2</v>
      </c>
      <c r="G120" s="350">
        <f>IF(G$25=0,0,G$25/FBT_fec!G$25)</f>
        <v>1.7418134432806216E-2</v>
      </c>
      <c r="H120" s="350">
        <f>IF(H$25=0,0,H$25/FBT_fec!H$25)</f>
        <v>0.1200402935808518</v>
      </c>
      <c r="I120" s="350">
        <f>IF(I$25=0,0,I$25/FBT_fec!I$25)</f>
        <v>9.0139757076152488E-2</v>
      </c>
      <c r="J120" s="350">
        <f>IF(J$25=0,0,J$25/FBT_fec!J$25)</f>
        <v>7.1687020433498297E-2</v>
      </c>
      <c r="K120" s="350">
        <f>IF(K$25=0,0,K$25/FBT_fec!K$25)</f>
        <v>7.4969549966311208E-2</v>
      </c>
      <c r="L120" s="350">
        <f>IF(L$25=0,0,L$25/FBT_fec!L$25)</f>
        <v>6.8148991130131426E-2</v>
      </c>
      <c r="M120" s="350">
        <f>IF(M$25=0,0,M$25/FBT_fec!M$25)</f>
        <v>0.15579378114502987</v>
      </c>
      <c r="N120" s="350">
        <f>IF(N$25=0,0,N$25/FBT_fec!N$25)</f>
        <v>0.91903345690162996</v>
      </c>
      <c r="O120" s="350">
        <f>IF(O$25=0,0,O$25/FBT_fec!O$25)</f>
        <v>0.7528438566199932</v>
      </c>
      <c r="P120" s="350">
        <f>IF(P$25=0,0,P$25/FBT_fec!P$25)</f>
        <v>0.89663020746194144</v>
      </c>
      <c r="Q120" s="350">
        <f>IF(Q$25=0,0,Q$25/FBT_fec!Q$25)</f>
        <v>1.2333567734961279</v>
      </c>
      <c r="R120" s="350">
        <f>IF(R$25=0,0,R$25/FBT_fec!R$25)</f>
        <v>0.99522884509991494</v>
      </c>
      <c r="S120" s="350">
        <f>IF(S$25=0,0,S$25/FBT_fec!S$25)</f>
        <v>1.5415701590829738</v>
      </c>
      <c r="T120" s="350">
        <f>IF(T$25=0,0,T$25/FBT_fec!T$25)</f>
        <v>1.3619946633530389</v>
      </c>
      <c r="U120" s="350">
        <f>IF(U$25=0,0,U$25/FBT_fec!U$25)</f>
        <v>1.4094335112498866</v>
      </c>
      <c r="V120" s="350">
        <f>IF(V$25=0,0,V$25/FBT_fec!V$25)</f>
        <v>1.2949026972428659</v>
      </c>
      <c r="W120" s="350">
        <f>IF(W$25=0,0,W$25/FBT_fec!W$25)</f>
        <v>1.2075055458405832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3.1024188000000006</v>
      </c>
      <c r="C121" s="350">
        <f>IF(C$34=0,0,C$34/FBT_fec!C$34)</f>
        <v>3.102418800000001</v>
      </c>
      <c r="D121" s="350">
        <f>IF(D$34=0,0,D$34/FBT_fec!D$34)</f>
        <v>3.1024187999999988</v>
      </c>
      <c r="E121" s="350">
        <f>IF(E$34=0,0,E$34/FBT_fec!E$34)</f>
        <v>3.1024187999999988</v>
      </c>
      <c r="F121" s="350">
        <f>IF(F$34=0,0,F$34/FBT_fec!F$34)</f>
        <v>3.1024187999999993</v>
      </c>
      <c r="G121" s="350">
        <f>IF(G$34=0,0,G$34/FBT_fec!G$34)</f>
        <v>3.1024187999999997</v>
      </c>
      <c r="H121" s="350">
        <f>IF(H$34=0,0,H$34/FBT_fec!H$34)</f>
        <v>2.8833975105111023</v>
      </c>
      <c r="I121" s="350">
        <f>IF(I$34=0,0,I$34/FBT_fec!I$34)</f>
        <v>2.8752112766015054</v>
      </c>
      <c r="J121" s="350">
        <f>IF(J$34=0,0,J$34/FBT_fec!J$34)</f>
        <v>2.8708467471025254</v>
      </c>
      <c r="K121" s="350">
        <f>IF(K$34=0,0,K$34/FBT_fec!K$34)</f>
        <v>2.7793683991379905</v>
      </c>
      <c r="L121" s="350">
        <f>IF(L$34=0,0,L$34/FBT_fec!L$34)</f>
        <v>2.6296557112652303</v>
      </c>
      <c r="M121" s="350">
        <f>IF(M$34=0,0,M$34/FBT_fec!M$34)</f>
        <v>2.4081240503601666</v>
      </c>
      <c r="N121" s="350">
        <f>IF(N$34=0,0,N$34/FBT_fec!N$34)</f>
        <v>2.8263751733367877</v>
      </c>
      <c r="O121" s="350">
        <f>IF(O$34=0,0,O$34/FBT_fec!O$34)</f>
        <v>2.791838800098386</v>
      </c>
      <c r="P121" s="350">
        <f>IF(P$34=0,0,P$34/FBT_fec!P$34)</f>
        <v>2.5930513610567671</v>
      </c>
      <c r="Q121" s="350">
        <f>IF(Q$34=0,0,Q$34/FBT_fec!Q$34)</f>
        <v>2.8185929585136278</v>
      </c>
      <c r="R121" s="350">
        <f>IF(R$34=0,0,R$34/FBT_fec!R$34)</f>
        <v>2.6876130584552174</v>
      </c>
      <c r="S121" s="350">
        <f>IF(S$34=0,0,S$34/FBT_fec!S$34)</f>
        <v>2.7537997044343538</v>
      </c>
      <c r="T121" s="350">
        <f>IF(T$34=0,0,T$34/FBT_fec!T$34)</f>
        <v>2.6661923866578938</v>
      </c>
      <c r="U121" s="350">
        <f>IF(U$34=0,0,U$34/FBT_fec!U$34)</f>
        <v>2.5658140141151069</v>
      </c>
      <c r="V121" s="350">
        <f>IF(V$34=0,0,V$34/FBT_fec!V$34)</f>
        <v>2.6341016506299937</v>
      </c>
      <c r="W121" s="350">
        <f>IF(W$34=0,0,W$34/FBT_fec!W$34)</f>
        <v>2.721424097034677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1.6754475581971076</v>
      </c>
      <c r="C122" s="350">
        <f>IF(C$45=0,0,C$45/FBT_fec!C$45)</f>
        <v>1.6553695011932563</v>
      </c>
      <c r="D122" s="350">
        <f>IF(D$45=0,0,D$45/FBT_fec!D$45)</f>
        <v>1.5472716001258642</v>
      </c>
      <c r="E122" s="350">
        <f>IF(E$45=0,0,E$45/FBT_fec!E$45)</f>
        <v>1.5095694198585572</v>
      </c>
      <c r="F122" s="350">
        <f>IF(F$45=0,0,F$45/FBT_fec!F$45)</f>
        <v>1.418995390260968</v>
      </c>
      <c r="G122" s="350">
        <f>IF(G$45=0,0,G$45/FBT_fec!G$45)</f>
        <v>1.3389602497054511</v>
      </c>
      <c r="H122" s="350">
        <f>IF(H$45=0,0,H$45/FBT_fec!H$45)</f>
        <v>1.719818403499807</v>
      </c>
      <c r="I122" s="350">
        <f>IF(I$45=0,0,I$45/FBT_fec!I$45)</f>
        <v>1.6486793879067558</v>
      </c>
      <c r="J122" s="350">
        <f>IF(J$45=0,0,J$45/FBT_fec!J$45)</f>
        <v>1.5926580641955603</v>
      </c>
      <c r="K122" s="350">
        <f>IF(K$45=0,0,K$45/FBT_fec!K$45)</f>
        <v>1.5543375252080913</v>
      </c>
      <c r="L122" s="350">
        <f>IF(L$45=0,0,L$45/FBT_fec!L$45)</f>
        <v>1.4612505234035695</v>
      </c>
      <c r="M122" s="350">
        <f>IF(M$45=0,0,M$45/FBT_fec!M$45)</f>
        <v>1.5164461167154033</v>
      </c>
      <c r="N122" s="350">
        <f>IF(N$45=0,0,N$45/FBT_fec!N$45)</f>
        <v>2.1429231096510075</v>
      </c>
      <c r="O122" s="350">
        <f>IF(O$45=0,0,O$45/FBT_fec!O$45)</f>
        <v>2.0738903725837128</v>
      </c>
      <c r="P122" s="350">
        <f>IF(P$45=0,0,P$45/FBT_fec!P$45)</f>
        <v>2.0590449534580544</v>
      </c>
      <c r="Q122" s="350">
        <f>IF(Q$45=0,0,Q$45/FBT_fec!Q$45)</f>
        <v>2.2207192628655079</v>
      </c>
      <c r="R122" s="350">
        <f>IF(R$45=0,0,R$45/FBT_fec!R$45)</f>
        <v>2.1273164003218308</v>
      </c>
      <c r="S122" s="350">
        <f>IF(S$45=0,0,S$45/FBT_fec!S$45)</f>
        <v>2.288980167935164</v>
      </c>
      <c r="T122" s="350">
        <f>IF(T$45=0,0,T$45/FBT_fec!T$45)</f>
        <v>2.2180797019478526</v>
      </c>
      <c r="U122" s="350">
        <f>IF(U$45=0,0,U$45/FBT_fec!U$45)</f>
        <v>2.1924493094113728</v>
      </c>
      <c r="V122" s="350">
        <f>IF(V$45=0,0,V$45/FBT_fec!V$45)</f>
        <v>2.1876482136445738</v>
      </c>
      <c r="W122" s="350">
        <f>IF(W$45=0,0,W$45/FBT_fec!W$45)</f>
        <v>2.2012734979752624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7.9825944115824526E-2</v>
      </c>
      <c r="C123" s="350">
        <f>IF(C$66=0,0,C$66/FBT_fec!C$66)</f>
        <v>7.782645783397478E-2</v>
      </c>
      <c r="D123" s="350">
        <f>IF(D$66=0,0,D$66/FBT_fec!D$66)</f>
        <v>6.7909773078692268E-2</v>
      </c>
      <c r="E123" s="350">
        <f>IF(E$66=0,0,E$66/FBT_fec!E$66)</f>
        <v>6.4754061380850839E-2</v>
      </c>
      <c r="F123" s="350">
        <f>IF(F$66=0,0,F$66/FBT_fec!F$66)</f>
        <v>5.7727099882909819E-2</v>
      </c>
      <c r="G123" s="350">
        <f>IF(G$66=0,0,G$66/FBT_fec!G$66)</f>
        <v>5.2095132441461585E-2</v>
      </c>
      <c r="H123" s="350">
        <f>IF(H$66=0,0,H$66/FBT_fec!H$66)</f>
        <v>9.2776158123928365E-2</v>
      </c>
      <c r="I123" s="350">
        <f>IF(I$66=0,0,I$66/FBT_fec!I$66)</f>
        <v>8.438004126747839E-2</v>
      </c>
      <c r="J123" s="350">
        <f>IF(J$66=0,0,J$66/FBT_fec!J$66)</f>
        <v>7.8267572808089589E-2</v>
      </c>
      <c r="K123" s="350">
        <f>IF(K$66=0,0,K$66/FBT_fec!K$66)</f>
        <v>7.3176801369227218E-2</v>
      </c>
      <c r="L123" s="350">
        <f>IF(L$66=0,0,L$66/FBT_fec!L$66)</f>
        <v>6.7818735100730804E-2</v>
      </c>
      <c r="M123" s="350">
        <f>IF(M$66=0,0,M$66/FBT_fec!M$66)</f>
        <v>8.1630216043856549E-2</v>
      </c>
      <c r="N123" s="350">
        <f>IF(N$66=0,0,N$66/FBT_fec!N$66)</f>
        <v>0.16280086996476573</v>
      </c>
      <c r="O123" s="350">
        <f>IF(O$66=0,0,O$66/FBT_fec!O$66)</f>
        <v>0.14993771562903985</v>
      </c>
      <c r="P123" s="350">
        <f>IF(P$66=0,0,P$66/FBT_fec!P$66)</f>
        <v>0.15172340371076865</v>
      </c>
      <c r="Q123" s="350">
        <f>IF(Q$66=0,0,Q$66/FBT_fec!Q$66)</f>
        <v>0.18267882968997892</v>
      </c>
      <c r="R123" s="350">
        <f>IF(R$66=0,0,R$66/FBT_fec!R$66)</f>
        <v>0.16181581073281065</v>
      </c>
      <c r="S123" s="350">
        <f>IF(S$66=0,0,S$66/FBT_fec!S$66)</f>
        <v>0.19999867387294401</v>
      </c>
      <c r="T123" s="350">
        <f>IF(T$66=0,0,T$66/FBT_fec!T$66)</f>
        <v>0.18437478223024154</v>
      </c>
      <c r="U123" s="350">
        <f>IF(U$66=0,0,U$66/FBT_fec!U$66)</f>
        <v>0.18291824793068157</v>
      </c>
      <c r="V123" s="350">
        <f>IF(V$66=0,0,V$66/FBT_fec!V$66)</f>
        <v>0.17858773829566058</v>
      </c>
      <c r="W123" s="350">
        <f>IF(W$66=0,0,W$66/FBT_fec!W$66)</f>
        <v>0.17701557104615406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CY: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8.2304526748971192</v>
      </c>
      <c r="C3" s="205">
        <v>8.8630955271720655</v>
      </c>
      <c r="D3" s="205">
        <v>9.4815535160760955</v>
      </c>
      <c r="E3" s="205">
        <v>8.3267908548045586</v>
      </c>
      <c r="F3" s="205">
        <v>7.6792404533078908</v>
      </c>
      <c r="G3" s="205">
        <v>7.2865551671922857</v>
      </c>
      <c r="H3" s="205">
        <v>7.5195452886731324</v>
      </c>
      <c r="I3" s="205">
        <v>8.4567513064596582</v>
      </c>
      <c r="J3" s="205">
        <v>7.2759022118742722</v>
      </c>
      <c r="K3" s="205">
        <v>7.5352578789267346</v>
      </c>
      <c r="L3" s="205">
        <v>6.2805303558967198</v>
      </c>
      <c r="M3" s="205">
        <v>5.1587533337226734</v>
      </c>
      <c r="N3" s="205">
        <v>2.973221821529962</v>
      </c>
      <c r="O3" s="205">
        <v>2.8016616752004642</v>
      </c>
      <c r="P3" s="205">
        <v>3.0789400500576058</v>
      </c>
      <c r="Q3" s="205">
        <v>4.4000000000000004</v>
      </c>
      <c r="R3" s="205">
        <v>5.4329235165100496</v>
      </c>
      <c r="S3" s="205">
        <v>5.6904968702267213</v>
      </c>
      <c r="T3" s="205">
        <v>6.3400861855465864</v>
      </c>
      <c r="U3" s="205">
        <v>6.421545257299643</v>
      </c>
      <c r="V3" s="205">
        <v>6.4110036134747643</v>
      </c>
      <c r="W3" s="205">
        <v>7.6174515815733841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2.009840715441555</v>
      </c>
      <c r="C5" s="205">
        <v>2.054590500564609</v>
      </c>
      <c r="D5" s="205">
        <v>2.1449217530639149</v>
      </c>
      <c r="E5" s="205">
        <v>2.029142079725637</v>
      </c>
      <c r="F5" s="205">
        <v>1.9809178904162861</v>
      </c>
      <c r="G5" s="205">
        <v>2.066906891149602</v>
      </c>
      <c r="H5" s="205">
        <v>2.2739951888103049</v>
      </c>
      <c r="I5" s="205">
        <v>2.3482301786765092</v>
      </c>
      <c r="J5" s="205">
        <v>2.3232167967799651</v>
      </c>
      <c r="K5" s="205">
        <v>2.1918639043115551</v>
      </c>
      <c r="L5" s="205">
        <v>2.4623684201091969</v>
      </c>
      <c r="M5" s="205">
        <v>2.7225648693642142</v>
      </c>
      <c r="N5" s="205">
        <v>5.3340868405455053</v>
      </c>
      <c r="O5" s="205">
        <v>5.3051980982221476</v>
      </c>
      <c r="P5" s="205">
        <v>6.0615801491305561</v>
      </c>
      <c r="Q5" s="205">
        <v>6.3873073208107813</v>
      </c>
      <c r="R5" s="205">
        <v>6.4022641914786451</v>
      </c>
      <c r="S5" s="205">
        <v>6.3680483421702538</v>
      </c>
      <c r="T5" s="205">
        <v>6.3980398549936401</v>
      </c>
      <c r="U5" s="205">
        <v>6.38690028355989</v>
      </c>
      <c r="V5" s="205">
        <v>5.5740474363834753</v>
      </c>
      <c r="W5" s="205">
        <v>5.1546918494404714</v>
      </c>
      <c r="DA5" s="112" t="s">
        <v>2375</v>
      </c>
    </row>
    <row r="6" spans="1:105" ht="12" customHeight="1" x14ac:dyDescent="0.25">
      <c r="A6" s="154" t="s">
        <v>2114</v>
      </c>
      <c r="B6" s="340">
        <v>2.5123008943019429</v>
      </c>
      <c r="C6" s="340">
        <v>2.3866858495868462</v>
      </c>
      <c r="D6" s="340">
        <v>2.2610708048717481</v>
      </c>
      <c r="E6" s="340">
        <v>2.2610708048717481</v>
      </c>
      <c r="F6" s="340">
        <v>2.1354557601566508</v>
      </c>
      <c r="G6" s="340">
        <v>2.2610708048717481</v>
      </c>
      <c r="H6" s="340">
        <v>2.5123008943019429</v>
      </c>
      <c r="I6" s="340">
        <v>2.5123008943019429</v>
      </c>
      <c r="J6" s="340">
        <v>2.5123008943019429</v>
      </c>
      <c r="K6" s="340">
        <v>2.5123008943019429</v>
      </c>
      <c r="L6" s="340">
        <v>2.6379159390170401</v>
      </c>
      <c r="M6" s="340">
        <v>2.889146028447235</v>
      </c>
      <c r="N6" s="340">
        <v>5.6526770121793719</v>
      </c>
      <c r="O6" s="340">
        <v>5.6526770121793719</v>
      </c>
      <c r="P6" s="340">
        <v>6.4063672804699552</v>
      </c>
      <c r="Q6" s="340">
        <v>6.7832124146152468</v>
      </c>
      <c r="R6" s="340">
        <v>6.7832124146152468</v>
      </c>
      <c r="S6" s="340">
        <v>6.7832124146152468</v>
      </c>
      <c r="T6" s="340">
        <v>6.7832124146152468</v>
      </c>
      <c r="U6" s="340">
        <v>6.7832124146152468</v>
      </c>
      <c r="V6" s="340">
        <v>6.6575973699001496</v>
      </c>
      <c r="W6" s="340">
        <v>6.6575973699001496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0.25123008943019431</v>
      </c>
      <c r="H7" s="342">
        <v>0.25123008943019431</v>
      </c>
      <c r="I7" s="342">
        <v>0.12561504471509721</v>
      </c>
      <c r="J7" s="342">
        <v>0.12561504471509721</v>
      </c>
      <c r="K7" s="342">
        <v>0</v>
      </c>
      <c r="L7" s="342">
        <v>0.25123008943019431</v>
      </c>
      <c r="M7" s="342">
        <v>0.25123008943019431</v>
      </c>
      <c r="N7" s="342">
        <v>2.889146028447235</v>
      </c>
      <c r="O7" s="342">
        <v>0.12561504471509721</v>
      </c>
      <c r="P7" s="342">
        <v>0.87930531300568004</v>
      </c>
      <c r="Q7" s="342">
        <v>0.37684513414529153</v>
      </c>
      <c r="R7" s="342">
        <v>0.12561504471509721</v>
      </c>
      <c r="S7" s="342">
        <v>0.12561504471509721</v>
      </c>
      <c r="T7" s="342">
        <v>0</v>
      </c>
      <c r="U7" s="342">
        <v>0.12561504471509721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0.12561504471509677</v>
      </c>
      <c r="D8" s="344">
        <f t="shared" si="0"/>
        <v>0.1256150447150981</v>
      </c>
      <c r="E8" s="344">
        <f t="shared" si="0"/>
        <v>0</v>
      </c>
      <c r="F8" s="344">
        <f t="shared" si="0"/>
        <v>0.12561504471509721</v>
      </c>
      <c r="G8" s="344">
        <f t="shared" si="0"/>
        <v>0.12561504471509721</v>
      </c>
      <c r="H8" s="344">
        <f t="shared" si="0"/>
        <v>0</v>
      </c>
      <c r="I8" s="344">
        <f t="shared" si="0"/>
        <v>0.12561504471509721</v>
      </c>
      <c r="J8" s="344">
        <f t="shared" si="0"/>
        <v>0.12561504471509721</v>
      </c>
      <c r="K8" s="344">
        <f t="shared" si="0"/>
        <v>0</v>
      </c>
      <c r="L8" s="344">
        <f t="shared" si="0"/>
        <v>0.12561504471509721</v>
      </c>
      <c r="M8" s="344">
        <f t="shared" si="0"/>
        <v>0</v>
      </c>
      <c r="N8" s="344">
        <f t="shared" si="0"/>
        <v>0.1256150447150981</v>
      </c>
      <c r="O8" s="344">
        <f t="shared" si="0"/>
        <v>0.12561504471509721</v>
      </c>
      <c r="P8" s="344">
        <f t="shared" si="0"/>
        <v>0.12561504471509632</v>
      </c>
      <c r="Q8" s="344">
        <f t="shared" si="0"/>
        <v>0</v>
      </c>
      <c r="R8" s="344">
        <f t="shared" si="0"/>
        <v>0.12561504471509721</v>
      </c>
      <c r="S8" s="344">
        <f t="shared" si="0"/>
        <v>0.12561504471509721</v>
      </c>
      <c r="T8" s="344">
        <f t="shared" si="0"/>
        <v>0</v>
      </c>
      <c r="U8" s="344">
        <f t="shared" si="0"/>
        <v>0.12561504471509721</v>
      </c>
      <c r="V8" s="344">
        <f t="shared" si="0"/>
        <v>0.12561504471509721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0.50246017886038796</v>
      </c>
      <c r="C9" s="345">
        <f t="shared" si="1"/>
        <v>0.33209534902223714</v>
      </c>
      <c r="D9" s="345">
        <f t="shared" si="1"/>
        <v>0.11614905180783319</v>
      </c>
      <c r="E9" s="345">
        <f t="shared" si="1"/>
        <v>0.23192872514611107</v>
      </c>
      <c r="F9" s="345">
        <f t="shared" si="1"/>
        <v>0.15453786974036476</v>
      </c>
      <c r="G9" s="345">
        <f t="shared" si="1"/>
        <v>0.19416391372214603</v>
      </c>
      <c r="H9" s="345">
        <f t="shared" si="1"/>
        <v>0.23830570549163799</v>
      </c>
      <c r="I9" s="345">
        <f t="shared" si="1"/>
        <v>0.16407071562543374</v>
      </c>
      <c r="J9" s="345">
        <f t="shared" si="1"/>
        <v>0.18908409752197786</v>
      </c>
      <c r="K9" s="345">
        <f t="shared" si="1"/>
        <v>0.32043698999038783</v>
      </c>
      <c r="L9" s="345">
        <f t="shared" si="1"/>
        <v>0.17554751890784326</v>
      </c>
      <c r="M9" s="345">
        <f t="shared" si="1"/>
        <v>0.16658115908302085</v>
      </c>
      <c r="N9" s="345">
        <f t="shared" si="1"/>
        <v>0.3185901716338666</v>
      </c>
      <c r="O9" s="345">
        <f t="shared" si="1"/>
        <v>0.3474789139572243</v>
      </c>
      <c r="P9" s="345">
        <f t="shared" si="1"/>
        <v>0.34478713133939909</v>
      </c>
      <c r="Q9" s="345">
        <f t="shared" si="1"/>
        <v>0.39590509380446548</v>
      </c>
      <c r="R9" s="345">
        <f t="shared" si="1"/>
        <v>0.3809482231366017</v>
      </c>
      <c r="S9" s="345">
        <f t="shared" si="1"/>
        <v>0.41516407244499298</v>
      </c>
      <c r="T9" s="345">
        <f t="shared" si="1"/>
        <v>0.38517255962160668</v>
      </c>
      <c r="U9" s="345">
        <f t="shared" si="1"/>
        <v>0.39631213105535679</v>
      </c>
      <c r="V9" s="345">
        <f t="shared" si="1"/>
        <v>1.0835499335166743</v>
      </c>
      <c r="W9" s="345">
        <f t="shared" si="1"/>
        <v>1.5029055204596782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8.5984522785898534E-2</v>
      </c>
      <c r="C12" s="212">
        <v>8.5984522785898534E-2</v>
      </c>
      <c r="D12" s="212">
        <v>8.5984522785898534E-2</v>
      </c>
      <c r="E12" s="212">
        <v>8.5984522785898534E-2</v>
      </c>
      <c r="F12" s="212">
        <v>8.5984522785898534E-2</v>
      </c>
      <c r="G12" s="212">
        <v>8.5984522785898534E-2</v>
      </c>
      <c r="H12" s="212">
        <v>8.5984522785898534E-2</v>
      </c>
      <c r="I12" s="212">
        <v>8.5984522785898534E-2</v>
      </c>
      <c r="J12" s="212">
        <v>8.5984522785898534E-2</v>
      </c>
      <c r="K12" s="212">
        <v>8.5984522785898534E-2</v>
      </c>
      <c r="L12" s="212">
        <v>8.5984522785898534E-2</v>
      </c>
      <c r="M12" s="212">
        <v>8.5984522785898534E-2</v>
      </c>
      <c r="N12" s="212">
        <v>0.1719690455717971</v>
      </c>
      <c r="O12" s="212">
        <v>0.1719690455717971</v>
      </c>
      <c r="P12" s="212">
        <v>0.1719690455717971</v>
      </c>
      <c r="Q12" s="212">
        <v>0.1719690455717971</v>
      </c>
      <c r="R12" s="212">
        <v>0.1719690455717971</v>
      </c>
      <c r="S12" s="212">
        <v>0.16620808254514191</v>
      </c>
      <c r="T12" s="212">
        <v>0.1717110920034394</v>
      </c>
      <c r="U12" s="212">
        <v>0.168615649183147</v>
      </c>
      <c r="V12" s="212">
        <v>0.1629406706792777</v>
      </c>
      <c r="W12" s="212">
        <v>0.14935511607910579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</v>
      </c>
      <c r="T14" s="206">
        <f t="shared" si="2"/>
        <v>0</v>
      </c>
      <c r="U14" s="206">
        <f t="shared" si="2"/>
        <v>0</v>
      </c>
      <c r="V14" s="206">
        <f t="shared" si="2"/>
        <v>0</v>
      </c>
      <c r="W14" s="206">
        <f t="shared" si="2"/>
        <v>0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2381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0</v>
      </c>
      <c r="W17" s="206">
        <v>0</v>
      </c>
      <c r="DA17" s="71" t="s">
        <v>2382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0</v>
      </c>
      <c r="N20" s="206">
        <f t="shared" si="3"/>
        <v>0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0</v>
      </c>
      <c r="S20" s="206">
        <f t="shared" si="3"/>
        <v>0</v>
      </c>
      <c r="T20" s="206">
        <f t="shared" si="3"/>
        <v>0</v>
      </c>
      <c r="U20" s="206">
        <f t="shared" si="3"/>
        <v>0</v>
      </c>
      <c r="V20" s="206">
        <f t="shared" si="3"/>
        <v>0</v>
      </c>
      <c r="W20" s="206">
        <f t="shared" si="3"/>
        <v>0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2393</v>
      </c>
    </row>
    <row r="31" spans="1:105" ht="12" customHeight="1" x14ac:dyDescent="0.25">
      <c r="A31" s="21" t="s">
        <v>38</v>
      </c>
      <c r="B31" s="209">
        <v>8.5984522785898534E-2</v>
      </c>
      <c r="C31" s="209">
        <v>8.5984522785898534E-2</v>
      </c>
      <c r="D31" s="209">
        <v>8.5984522785898534E-2</v>
      </c>
      <c r="E31" s="209">
        <v>8.5984522785898534E-2</v>
      </c>
      <c r="F31" s="209">
        <v>8.5984522785898534E-2</v>
      </c>
      <c r="G31" s="209">
        <v>8.5984522785898534E-2</v>
      </c>
      <c r="H31" s="209">
        <v>8.5984522785898534E-2</v>
      </c>
      <c r="I31" s="209">
        <v>8.5984522785898534E-2</v>
      </c>
      <c r="J31" s="209">
        <v>8.5984522785898534E-2</v>
      </c>
      <c r="K31" s="209">
        <v>8.5984522785898534E-2</v>
      </c>
      <c r="L31" s="209">
        <v>8.5984522785898534E-2</v>
      </c>
      <c r="M31" s="209">
        <v>8.5984522785898534E-2</v>
      </c>
      <c r="N31" s="209">
        <v>0.1719690455717971</v>
      </c>
      <c r="O31" s="209">
        <v>0.1719690455717971</v>
      </c>
      <c r="P31" s="209">
        <v>0.1719690455717971</v>
      </c>
      <c r="Q31" s="209">
        <v>0.1719690455717971</v>
      </c>
      <c r="R31" s="209">
        <v>0.1719690455717971</v>
      </c>
      <c r="S31" s="209">
        <v>0.16620808254514191</v>
      </c>
      <c r="T31" s="209">
        <v>0.1717110920034394</v>
      </c>
      <c r="U31" s="209">
        <v>0.168615649183147</v>
      </c>
      <c r="V31" s="209">
        <v>0.1629406706792777</v>
      </c>
      <c r="W31" s="209">
        <v>0.14935511607910579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0</v>
      </c>
      <c r="C33" s="205">
        <f>TRE_emi!C5</f>
        <v>0</v>
      </c>
      <c r="D33" s="205">
        <f>TRE_emi!D5</f>
        <v>0</v>
      </c>
      <c r="E33" s="205">
        <f>TRE_emi!E5</f>
        <v>0</v>
      </c>
      <c r="F33" s="205">
        <f>TRE_emi!F5</f>
        <v>0</v>
      </c>
      <c r="G33" s="205">
        <f>TRE_emi!G5</f>
        <v>0</v>
      </c>
      <c r="H33" s="205">
        <f>TRE_emi!H5</f>
        <v>0</v>
      </c>
      <c r="I33" s="205">
        <f>TRE_emi!I5</f>
        <v>0</v>
      </c>
      <c r="J33" s="205">
        <f>TRE_emi!J5</f>
        <v>0</v>
      </c>
      <c r="K33" s="205">
        <f>TRE_emi!K5</f>
        <v>0</v>
      </c>
      <c r="L33" s="205">
        <f>TRE_emi!L5</f>
        <v>0</v>
      </c>
      <c r="M33" s="205">
        <f>TRE_emi!M5</f>
        <v>0</v>
      </c>
      <c r="N33" s="205">
        <f>TRE_emi!N5</f>
        <v>0</v>
      </c>
      <c r="O33" s="205">
        <f>TRE_emi!O5</f>
        <v>0</v>
      </c>
      <c r="P33" s="205">
        <f>TRE_emi!P5</f>
        <v>0</v>
      </c>
      <c r="Q33" s="205">
        <f>TRE_emi!Q5</f>
        <v>0</v>
      </c>
      <c r="R33" s="205">
        <f>TRE_emi!R5</f>
        <v>0</v>
      </c>
      <c r="S33" s="205">
        <f>TRE_emi!S5</f>
        <v>0</v>
      </c>
      <c r="T33" s="205">
        <f>TRE_emi!T5</f>
        <v>0</v>
      </c>
      <c r="U33" s="205">
        <f>TRE_emi!U5</f>
        <v>0</v>
      </c>
      <c r="V33" s="205">
        <f>TRE_emi!V5</f>
        <v>0</v>
      </c>
      <c r="W33" s="205">
        <f>TRE_emi!W5</f>
        <v>0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10.447119518486671</v>
      </c>
      <c r="C35" s="286">
        <f t="shared" si="5"/>
        <v>9.7014099105996543</v>
      </c>
      <c r="D35" s="286">
        <f t="shared" si="5"/>
        <v>9.0686112397204397</v>
      </c>
      <c r="E35" s="286">
        <f t="shared" si="5"/>
        <v>10.326249846456209</v>
      </c>
      <c r="F35" s="286">
        <f t="shared" si="5"/>
        <v>11.19700878084369</v>
      </c>
      <c r="G35" s="286">
        <f t="shared" si="5"/>
        <v>11.800435296646603</v>
      </c>
      <c r="H35" s="286">
        <f t="shared" si="5"/>
        <v>11.434803500075867</v>
      </c>
      <c r="I35" s="286">
        <f t="shared" si="5"/>
        <v>10.167559582864826</v>
      </c>
      <c r="J35" s="286">
        <f t="shared" si="5"/>
        <v>11.817712811693896</v>
      </c>
      <c r="K35" s="286">
        <f t="shared" si="5"/>
        <v>11.410959540796171</v>
      </c>
      <c r="L35" s="286">
        <f t="shared" si="5"/>
        <v>13.690646794688067</v>
      </c>
      <c r="M35" s="286">
        <f t="shared" si="5"/>
        <v>16.667694154674798</v>
      </c>
      <c r="N35" s="286">
        <f t="shared" si="5"/>
        <v>57.839292153218892</v>
      </c>
      <c r="O35" s="286">
        <f t="shared" si="5"/>
        <v>61.38108933495419</v>
      </c>
      <c r="P35" s="286">
        <f t="shared" si="5"/>
        <v>55.853327046292961</v>
      </c>
      <c r="Q35" s="286">
        <f t="shared" si="5"/>
        <v>39.083873993590245</v>
      </c>
      <c r="R35" s="286">
        <f t="shared" si="5"/>
        <v>31.653132065857786</v>
      </c>
      <c r="S35" s="286">
        <f t="shared" si="5"/>
        <v>29.208008779472333</v>
      </c>
      <c r="T35" s="286">
        <f t="shared" si="5"/>
        <v>27.083400284823728</v>
      </c>
      <c r="U35" s="286">
        <f t="shared" si="5"/>
        <v>26.257799708173735</v>
      </c>
      <c r="V35" s="286">
        <f t="shared" si="5"/>
        <v>25.415782068318606</v>
      </c>
      <c r="W35" s="286">
        <f t="shared" si="5"/>
        <v>19.606966251074809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42.781759830658039</v>
      </c>
      <c r="C36" s="346">
        <f t="shared" si="6"/>
        <v>41.849956359804871</v>
      </c>
      <c r="D36" s="346">
        <f t="shared" si="6"/>
        <v>40.087486950549078</v>
      </c>
      <c r="E36" s="346">
        <f t="shared" si="6"/>
        <v>42.374816256101994</v>
      </c>
      <c r="F36" s="346">
        <f t="shared" si="6"/>
        <v>43.406404274449287</v>
      </c>
      <c r="G36" s="346">
        <f t="shared" si="6"/>
        <v>41.600578697608597</v>
      </c>
      <c r="H36" s="346">
        <f t="shared" si="6"/>
        <v>37.812095297740449</v>
      </c>
      <c r="I36" s="346">
        <f t="shared" si="6"/>
        <v>36.616735261600482</v>
      </c>
      <c r="J36" s="346">
        <f t="shared" si="6"/>
        <v>37.010976722049868</v>
      </c>
      <c r="K36" s="346">
        <f t="shared" si="6"/>
        <v>39.228951495008765</v>
      </c>
      <c r="L36" s="346">
        <f t="shared" si="6"/>
        <v>34.919438571294478</v>
      </c>
      <c r="M36" s="346">
        <f t="shared" si="6"/>
        <v>31.582175967024074</v>
      </c>
      <c r="N36" s="346">
        <f t="shared" si="6"/>
        <v>32.23964114431444</v>
      </c>
      <c r="O36" s="346">
        <f t="shared" si="6"/>
        <v>32.415197771677278</v>
      </c>
      <c r="P36" s="346">
        <f t="shared" si="6"/>
        <v>28.370332708784442</v>
      </c>
      <c r="Q36" s="346">
        <f t="shared" si="6"/>
        <v>26.923559010773882</v>
      </c>
      <c r="R36" s="346">
        <f t="shared" si="6"/>
        <v>26.860660608271417</v>
      </c>
      <c r="S36" s="346">
        <f t="shared" si="6"/>
        <v>26.100317336551122</v>
      </c>
      <c r="T36" s="346">
        <f t="shared" si="6"/>
        <v>26.838077894969611</v>
      </c>
      <c r="U36" s="346">
        <f t="shared" si="6"/>
        <v>26.40023199002648</v>
      </c>
      <c r="V36" s="346">
        <f t="shared" si="6"/>
        <v>29.232020814124255</v>
      </c>
      <c r="W36" s="346">
        <f t="shared" si="6"/>
        <v>28.974596433988175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24.283975142995732</v>
      </c>
      <c r="C37" s="346">
        <f>IF(TRE_ued!C$5=0,"",TRE_ued!C$5/C$5*1000)</f>
        <v>23.755060661358627</v>
      </c>
      <c r="D37" s="346">
        <f>IF(TRE_ued!D$5=0,"",TRE_ued!D$5/D$5*1000)</f>
        <v>22.754639839632933</v>
      </c>
      <c r="E37" s="346">
        <f>IF(TRE_ued!E$5=0,"",TRE_ued!E$5/E$5*1000)</f>
        <v>24.052983998913824</v>
      </c>
      <c r="F37" s="346">
        <f>IF(TRE_ued!F$5=0,"",TRE_ued!F$5/F$5*1000)</f>
        <v>24.638538634686562</v>
      </c>
      <c r="G37" s="346">
        <f>IF(TRE_ued!G$5=0,"",TRE_ued!G$5/G$5*1000)</f>
        <v>23.613507789902105</v>
      </c>
      <c r="H37" s="346">
        <f>IF(TRE_ued!H$5=0,"",TRE_ued!H$5/H$5*1000)</f>
        <v>21.463071784552884</v>
      </c>
      <c r="I37" s="346">
        <f>IF(TRE_ued!I$5=0,"",TRE_ued!I$5/I$5*1000)</f>
        <v>20.784556138645502</v>
      </c>
      <c r="J37" s="346">
        <f>IF(TRE_ued!J$5=0,"",TRE_ued!J$5/J$5*1000)</f>
        <v>21.008337251526008</v>
      </c>
      <c r="K37" s="346">
        <f>IF(TRE_ued!K$5=0,"",TRE_ued!K$5/K$5*1000)</f>
        <v>22.267314078742167</v>
      </c>
      <c r="L37" s="346">
        <f>IF(TRE_ued!L$5=0,"",TRE_ued!L$5/L$5*1000)</f>
        <v>19.821128949094899</v>
      </c>
      <c r="M37" s="346">
        <f>IF(TRE_ued!M$5=0,"",TRE_ued!M$5/M$5*1000)</f>
        <v>17.926816923396608</v>
      </c>
      <c r="N37" s="346">
        <f>IF(TRE_ued!N$5=0,"",TRE_ued!N$5/N$5*1000)</f>
        <v>18.300010267613903</v>
      </c>
      <c r="O37" s="346">
        <f>IF(TRE_ued!O$5=0,"",TRE_ued!O$5/O$5*1000)</f>
        <v>18.399660510893803</v>
      </c>
      <c r="P37" s="346">
        <f>IF(TRE_ued!P$5=0,"",TRE_ued!P$5/P$5*1000)</f>
        <v>16.103695991601828</v>
      </c>
      <c r="Q37" s="346">
        <f>IF(TRE_ued!Q$5=0,"",TRE_ued!Q$5/Q$5*1000)</f>
        <v>15.28247179093556</v>
      </c>
      <c r="R37" s="346">
        <f>IF(TRE_ued!R$5=0,"",TRE_ued!R$5/R$5*1000)</f>
        <v>15.246769116502577</v>
      </c>
      <c r="S37" s="346">
        <f>IF(TRE_ued!S$5=0,"",TRE_ued!S$5/S$5*1000)</f>
        <v>14.815179645109026</v>
      </c>
      <c r="T37" s="346">
        <f>IF(TRE_ued!T$5=0,"",TRE_ued!T$5/T$5*1000)</f>
        <v>15.233950615097934</v>
      </c>
      <c r="U37" s="346">
        <f>IF(TRE_ued!U$5=0,"",TRE_ued!U$5/U$5*1000)</f>
        <v>14.985418551101773</v>
      </c>
      <c r="V37" s="346">
        <f>IF(TRE_ued!V$5=0,"",TRE_ued!V$5/V$5*1000)</f>
        <v>16.592811273766824</v>
      </c>
      <c r="W37" s="346">
        <f>IF(TRE_ued!W$5=0,"",TRE_ued!W$5/W$5*1000)</f>
        <v>16.446690888042383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</v>
      </c>
      <c r="C38" s="347">
        <f t="shared" si="7"/>
        <v>0</v>
      </c>
      <c r="D38" s="347">
        <f t="shared" si="7"/>
        <v>0</v>
      </c>
      <c r="E38" s="347">
        <f t="shared" si="7"/>
        <v>0</v>
      </c>
      <c r="F38" s="347">
        <f t="shared" si="7"/>
        <v>0</v>
      </c>
      <c r="G38" s="347">
        <f t="shared" si="7"/>
        <v>0</v>
      </c>
      <c r="H38" s="347">
        <f t="shared" si="7"/>
        <v>0</v>
      </c>
      <c r="I38" s="347">
        <f t="shared" si="7"/>
        <v>0</v>
      </c>
      <c r="J38" s="347">
        <f t="shared" si="7"/>
        <v>0</v>
      </c>
      <c r="K38" s="347">
        <f t="shared" si="7"/>
        <v>0</v>
      </c>
      <c r="L38" s="347">
        <f t="shared" si="7"/>
        <v>0</v>
      </c>
      <c r="M38" s="347">
        <f t="shared" si="7"/>
        <v>0</v>
      </c>
      <c r="N38" s="347">
        <f t="shared" si="7"/>
        <v>0</v>
      </c>
      <c r="O38" s="347">
        <f t="shared" si="7"/>
        <v>0</v>
      </c>
      <c r="P38" s="347">
        <f t="shared" si="7"/>
        <v>0</v>
      </c>
      <c r="Q38" s="347">
        <f t="shared" si="7"/>
        <v>0</v>
      </c>
      <c r="R38" s="347">
        <f t="shared" si="7"/>
        <v>0</v>
      </c>
      <c r="S38" s="347">
        <f t="shared" si="7"/>
        <v>0</v>
      </c>
      <c r="T38" s="347">
        <f t="shared" si="7"/>
        <v>0</v>
      </c>
      <c r="U38" s="347">
        <f t="shared" si="7"/>
        <v>0</v>
      </c>
      <c r="V38" s="347">
        <f t="shared" si="7"/>
        <v>0</v>
      </c>
      <c r="W38" s="347">
        <f t="shared" si="7"/>
        <v>0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CY: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8.5984522785898548E-2</v>
      </c>
      <c r="C5" s="225">
        <v>8.5984522785898548E-2</v>
      </c>
      <c r="D5" s="225">
        <v>8.5984522785898548E-2</v>
      </c>
      <c r="E5" s="225">
        <v>8.5984522785898548E-2</v>
      </c>
      <c r="F5" s="225">
        <v>8.5984522785898548E-2</v>
      </c>
      <c r="G5" s="225">
        <v>8.5984522785898548E-2</v>
      </c>
      <c r="H5" s="225">
        <v>8.5984522785898548E-2</v>
      </c>
      <c r="I5" s="225">
        <v>8.5984522785898548E-2</v>
      </c>
      <c r="J5" s="225">
        <v>8.5984522785898548E-2</v>
      </c>
      <c r="K5" s="225">
        <v>8.5984522785898548E-2</v>
      </c>
      <c r="L5" s="225">
        <v>8.5984522785898548E-2</v>
      </c>
      <c r="M5" s="225">
        <v>8.5984522785898548E-2</v>
      </c>
      <c r="N5" s="225">
        <v>0.1719690455717971</v>
      </c>
      <c r="O5" s="225">
        <v>0.1719690455717971</v>
      </c>
      <c r="P5" s="225">
        <v>0.1719690455717971</v>
      </c>
      <c r="Q5" s="225">
        <v>0.1719690455717971</v>
      </c>
      <c r="R5" s="225">
        <v>0.1719690455717971</v>
      </c>
      <c r="S5" s="225">
        <v>0.16620808254514199</v>
      </c>
      <c r="T5" s="225">
        <v>0.1717110920034394</v>
      </c>
      <c r="U5" s="225">
        <v>0.16861564918314689</v>
      </c>
      <c r="V5" s="225">
        <v>0.1629406706792777</v>
      </c>
      <c r="W5" s="225">
        <v>0.14935511607910579</v>
      </c>
      <c r="DA5" s="89" t="s">
        <v>2378</v>
      </c>
    </row>
    <row r="6" spans="1:105" ht="12" customHeight="1" x14ac:dyDescent="0.25">
      <c r="A6" s="55" t="s">
        <v>92</v>
      </c>
      <c r="B6" s="261">
        <v>2.6678124835780872E-3</v>
      </c>
      <c r="C6" s="261">
        <v>2.6678124835780872E-3</v>
      </c>
      <c r="D6" s="261">
        <v>2.6678124835780872E-3</v>
      </c>
      <c r="E6" s="261">
        <v>2.6678124835780872E-3</v>
      </c>
      <c r="F6" s="261">
        <v>2.6678124835780872E-3</v>
      </c>
      <c r="G6" s="261">
        <v>2.6678124835780872E-3</v>
      </c>
      <c r="H6" s="261">
        <v>2.6678124835780872E-3</v>
      </c>
      <c r="I6" s="261">
        <v>2.6678124835780872E-3</v>
      </c>
      <c r="J6" s="261">
        <v>2.6678124835780872E-3</v>
      </c>
      <c r="K6" s="261">
        <v>2.6678124835780872E-3</v>
      </c>
      <c r="L6" s="261">
        <v>2.6678124835780872E-3</v>
      </c>
      <c r="M6" s="261">
        <v>2.6678124835780872E-3</v>
      </c>
      <c r="N6" s="261">
        <v>5.3356249671561752E-3</v>
      </c>
      <c r="O6" s="261">
        <v>5.3356249671561752E-3</v>
      </c>
      <c r="P6" s="261">
        <v>5.3356249671561752E-3</v>
      </c>
      <c r="Q6" s="261">
        <v>5.3356249671561752E-3</v>
      </c>
      <c r="R6" s="261">
        <v>5.3356249671561752E-3</v>
      </c>
      <c r="S6" s="261">
        <v>5.1568815307564426E-3</v>
      </c>
      <c r="T6" s="261">
        <v>5.3276215297054404E-3</v>
      </c>
      <c r="U6" s="261">
        <v>5.2315802802966249E-3</v>
      </c>
      <c r="V6" s="261">
        <v>5.055504656380474E-3</v>
      </c>
      <c r="W6" s="261">
        <v>4.633990283975137E-3</v>
      </c>
      <c r="DA6" s="67" t="s">
        <v>2395</v>
      </c>
    </row>
    <row r="7" spans="1:105" ht="12" customHeight="1" x14ac:dyDescent="0.25">
      <c r="A7" s="202" t="s">
        <v>93</v>
      </c>
      <c r="B7" s="226">
        <v>3.6282249776661982E-3</v>
      </c>
      <c r="C7" s="226">
        <v>3.6282249776661982E-3</v>
      </c>
      <c r="D7" s="226">
        <v>3.6282249776661982E-3</v>
      </c>
      <c r="E7" s="226">
        <v>3.6282249776661982E-3</v>
      </c>
      <c r="F7" s="226">
        <v>3.6282249776661982E-3</v>
      </c>
      <c r="G7" s="226">
        <v>3.6282249776661982E-3</v>
      </c>
      <c r="H7" s="226">
        <v>3.6282249776661982E-3</v>
      </c>
      <c r="I7" s="226">
        <v>3.6282249776661982E-3</v>
      </c>
      <c r="J7" s="226">
        <v>3.6282249776661982E-3</v>
      </c>
      <c r="K7" s="226">
        <v>3.6282249776661982E-3</v>
      </c>
      <c r="L7" s="226">
        <v>3.6282249776661982E-3</v>
      </c>
      <c r="M7" s="226">
        <v>3.6282249776661982E-3</v>
      </c>
      <c r="N7" s="226">
        <v>7.2564499553323981E-3</v>
      </c>
      <c r="O7" s="226">
        <v>7.2564499553323981E-3</v>
      </c>
      <c r="P7" s="226">
        <v>7.2564499553323981E-3</v>
      </c>
      <c r="Q7" s="226">
        <v>7.2564499553323981E-3</v>
      </c>
      <c r="R7" s="226">
        <v>7.2564499553323981E-3</v>
      </c>
      <c r="S7" s="226">
        <v>7.0133588818287636E-3</v>
      </c>
      <c r="T7" s="226">
        <v>7.2455652803993988E-3</v>
      </c>
      <c r="U7" s="226">
        <v>7.1149491812034114E-3</v>
      </c>
      <c r="V7" s="226">
        <v>6.8754863326774456E-3</v>
      </c>
      <c r="W7" s="226">
        <v>6.302226786206188E-3</v>
      </c>
      <c r="DA7" s="174" t="s">
        <v>2396</v>
      </c>
    </row>
    <row r="8" spans="1:105" ht="12" customHeight="1" x14ac:dyDescent="0.25">
      <c r="A8" s="202" t="s">
        <v>94</v>
      </c>
      <c r="B8" s="226">
        <v>4.4819249724111871E-3</v>
      </c>
      <c r="C8" s="226">
        <v>4.4819249724111871E-3</v>
      </c>
      <c r="D8" s="226">
        <v>4.4819249724111871E-3</v>
      </c>
      <c r="E8" s="226">
        <v>4.4819249724111871E-3</v>
      </c>
      <c r="F8" s="226">
        <v>4.4819249724111871E-3</v>
      </c>
      <c r="G8" s="226">
        <v>4.4819249724111871E-3</v>
      </c>
      <c r="H8" s="226">
        <v>4.4819249724111871E-3</v>
      </c>
      <c r="I8" s="226">
        <v>4.4819249724111871E-3</v>
      </c>
      <c r="J8" s="226">
        <v>4.4819249724111871E-3</v>
      </c>
      <c r="K8" s="226">
        <v>4.4819249724111871E-3</v>
      </c>
      <c r="L8" s="226">
        <v>4.4819249724111871E-3</v>
      </c>
      <c r="M8" s="226">
        <v>4.4819249724111871E-3</v>
      </c>
      <c r="N8" s="226">
        <v>8.9638499448223708E-3</v>
      </c>
      <c r="O8" s="226">
        <v>8.9638499448223708E-3</v>
      </c>
      <c r="P8" s="226">
        <v>8.9638499448223708E-3</v>
      </c>
      <c r="Q8" s="226">
        <v>8.9638499448223708E-3</v>
      </c>
      <c r="R8" s="226">
        <v>8.9638499448223708E-3</v>
      </c>
      <c r="S8" s="226">
        <v>8.6635609716708244E-3</v>
      </c>
      <c r="T8" s="226">
        <v>8.9504041699051372E-3</v>
      </c>
      <c r="U8" s="226">
        <v>8.7890548708983336E-3</v>
      </c>
      <c r="V8" s="226">
        <v>8.493247822719199E-3</v>
      </c>
      <c r="W8" s="226">
        <v>7.7851036770782318E-3</v>
      </c>
      <c r="DA8" s="174" t="s">
        <v>2397</v>
      </c>
    </row>
    <row r="9" spans="1:105" ht="12" customHeight="1" x14ac:dyDescent="0.25">
      <c r="A9" s="202" t="s">
        <v>95</v>
      </c>
      <c r="B9" s="226">
        <v>2.7745249829212101E-3</v>
      </c>
      <c r="C9" s="226">
        <v>2.7745249829212101E-3</v>
      </c>
      <c r="D9" s="226">
        <v>2.7745249829212101E-3</v>
      </c>
      <c r="E9" s="226">
        <v>2.7745249829212101E-3</v>
      </c>
      <c r="F9" s="226">
        <v>2.7745249829212101E-3</v>
      </c>
      <c r="G9" s="226">
        <v>2.7745249829212101E-3</v>
      </c>
      <c r="H9" s="226">
        <v>2.7745249829212101E-3</v>
      </c>
      <c r="I9" s="226">
        <v>2.7745249829212101E-3</v>
      </c>
      <c r="J9" s="226">
        <v>2.7745249829212101E-3</v>
      </c>
      <c r="K9" s="226">
        <v>2.7745249829212101E-3</v>
      </c>
      <c r="L9" s="226">
        <v>2.7745249829212101E-3</v>
      </c>
      <c r="M9" s="226">
        <v>2.7745249829212101E-3</v>
      </c>
      <c r="N9" s="226">
        <v>5.5490499658424203E-3</v>
      </c>
      <c r="O9" s="226">
        <v>5.5490499658424203E-3</v>
      </c>
      <c r="P9" s="226">
        <v>5.5490499658424203E-3</v>
      </c>
      <c r="Q9" s="226">
        <v>5.5490499658424203E-3</v>
      </c>
      <c r="R9" s="226">
        <v>5.5490499658424203E-3</v>
      </c>
      <c r="S9" s="226">
        <v>5.3631567919867019E-3</v>
      </c>
      <c r="T9" s="226">
        <v>5.5407263908936579E-3</v>
      </c>
      <c r="U9" s="226">
        <v>5.4408434915084909E-3</v>
      </c>
      <c r="V9" s="226">
        <v>5.2577248426356922E-3</v>
      </c>
      <c r="W9" s="226">
        <v>4.8193498953341433E-3</v>
      </c>
      <c r="DA9" s="174" t="s">
        <v>2398</v>
      </c>
    </row>
    <row r="10" spans="1:105" ht="12" customHeight="1" x14ac:dyDescent="0.25">
      <c r="A10" s="56" t="s">
        <v>96</v>
      </c>
      <c r="B10" s="262">
        <v>2.881237482264334E-3</v>
      </c>
      <c r="C10" s="262">
        <v>2.881237482264334E-3</v>
      </c>
      <c r="D10" s="262">
        <v>2.881237482264334E-3</v>
      </c>
      <c r="E10" s="262">
        <v>2.881237482264334E-3</v>
      </c>
      <c r="F10" s="262">
        <v>2.881237482264334E-3</v>
      </c>
      <c r="G10" s="262">
        <v>2.881237482264334E-3</v>
      </c>
      <c r="H10" s="262">
        <v>2.881237482264334E-3</v>
      </c>
      <c r="I10" s="262">
        <v>2.881237482264334E-3</v>
      </c>
      <c r="J10" s="262">
        <v>2.881237482264334E-3</v>
      </c>
      <c r="K10" s="262">
        <v>2.881237482264334E-3</v>
      </c>
      <c r="L10" s="262">
        <v>2.881237482264334E-3</v>
      </c>
      <c r="M10" s="262">
        <v>2.881237482264334E-3</v>
      </c>
      <c r="N10" s="262">
        <v>5.7624749645286688E-3</v>
      </c>
      <c r="O10" s="262">
        <v>5.7624749645286688E-3</v>
      </c>
      <c r="P10" s="262">
        <v>5.7624749645286688E-3</v>
      </c>
      <c r="Q10" s="262">
        <v>5.7624749645286688E-3</v>
      </c>
      <c r="R10" s="262">
        <v>5.7624749645286688E-3</v>
      </c>
      <c r="S10" s="262">
        <v>5.5694320532169586E-3</v>
      </c>
      <c r="T10" s="262">
        <v>5.7538312520818754E-3</v>
      </c>
      <c r="U10" s="262">
        <v>5.650106702720357E-3</v>
      </c>
      <c r="V10" s="262">
        <v>5.459945028890913E-3</v>
      </c>
      <c r="W10" s="262">
        <v>5.0047095066931479E-3</v>
      </c>
      <c r="DA10" s="68" t="s">
        <v>2399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2400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2.881237482264334E-3</v>
      </c>
      <c r="C15" s="228">
        <v>2.881237482264334E-3</v>
      </c>
      <c r="D15" s="228">
        <v>2.881237482264334E-3</v>
      </c>
      <c r="E15" s="228">
        <v>2.881237482264334E-3</v>
      </c>
      <c r="F15" s="228">
        <v>2.881237482264334E-3</v>
      </c>
      <c r="G15" s="228">
        <v>2.881237482264334E-3</v>
      </c>
      <c r="H15" s="228">
        <v>2.881237482264334E-3</v>
      </c>
      <c r="I15" s="228">
        <v>2.881237482264334E-3</v>
      </c>
      <c r="J15" s="228">
        <v>2.881237482264334E-3</v>
      </c>
      <c r="K15" s="228">
        <v>2.881237482264334E-3</v>
      </c>
      <c r="L15" s="228">
        <v>2.881237482264334E-3</v>
      </c>
      <c r="M15" s="228">
        <v>2.881237482264334E-3</v>
      </c>
      <c r="N15" s="228">
        <v>5.7624749645286688E-3</v>
      </c>
      <c r="O15" s="228">
        <v>5.7624749645286688E-3</v>
      </c>
      <c r="P15" s="228">
        <v>5.7624749645286688E-3</v>
      </c>
      <c r="Q15" s="228">
        <v>5.7624749645286688E-3</v>
      </c>
      <c r="R15" s="228">
        <v>5.7624749645286688E-3</v>
      </c>
      <c r="S15" s="228">
        <v>5.5694320532169586E-3</v>
      </c>
      <c r="T15" s="228">
        <v>5.7538312520818754E-3</v>
      </c>
      <c r="U15" s="228">
        <v>5.650106702720357E-3</v>
      </c>
      <c r="V15" s="228">
        <v>5.459945028890913E-3</v>
      </c>
      <c r="W15" s="228">
        <v>5.0047095066931479E-3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1.8674687385046611E-2</v>
      </c>
      <c r="C16" s="263">
        <f t="shared" si="0"/>
        <v>1.8674687385046611E-2</v>
      </c>
      <c r="D16" s="263">
        <f t="shared" si="0"/>
        <v>1.8674687385046611E-2</v>
      </c>
      <c r="E16" s="263">
        <f t="shared" si="0"/>
        <v>1.8674687385046611E-2</v>
      </c>
      <c r="F16" s="263">
        <f t="shared" si="0"/>
        <v>1.8674687385046611E-2</v>
      </c>
      <c r="G16" s="263">
        <f t="shared" si="0"/>
        <v>1.8674687385046611E-2</v>
      </c>
      <c r="H16" s="263">
        <f t="shared" si="0"/>
        <v>1.8674687385046611E-2</v>
      </c>
      <c r="I16" s="263">
        <f t="shared" si="0"/>
        <v>1.8674687385046611E-2</v>
      </c>
      <c r="J16" s="263">
        <f t="shared" si="0"/>
        <v>1.8674687385046611E-2</v>
      </c>
      <c r="K16" s="263">
        <f t="shared" si="0"/>
        <v>1.8674687385046611E-2</v>
      </c>
      <c r="L16" s="263">
        <f t="shared" si="0"/>
        <v>1.8674687385046611E-2</v>
      </c>
      <c r="M16" s="263">
        <f t="shared" si="0"/>
        <v>1.8674687385046611E-2</v>
      </c>
      <c r="N16" s="263">
        <f t="shared" si="0"/>
        <v>3.7349374770093223E-2</v>
      </c>
      <c r="O16" s="263">
        <f t="shared" si="0"/>
        <v>3.7349374770093223E-2</v>
      </c>
      <c r="P16" s="263">
        <f t="shared" si="0"/>
        <v>3.7349374770093223E-2</v>
      </c>
      <c r="Q16" s="263">
        <f t="shared" si="0"/>
        <v>3.7349374770093223E-2</v>
      </c>
      <c r="R16" s="263">
        <f t="shared" si="0"/>
        <v>3.7349374770093223E-2</v>
      </c>
      <c r="S16" s="263">
        <f t="shared" si="0"/>
        <v>3.6098170715295107E-2</v>
      </c>
      <c r="T16" s="263">
        <f t="shared" si="0"/>
        <v>3.7293350707938079E-2</v>
      </c>
      <c r="U16" s="263">
        <f t="shared" si="0"/>
        <v>3.662106196207638E-2</v>
      </c>
      <c r="V16" s="263">
        <f t="shared" si="0"/>
        <v>3.5388532594663312E-2</v>
      </c>
      <c r="W16" s="263">
        <f t="shared" si="0"/>
        <v>3.2437931987825949E-2</v>
      </c>
      <c r="DA16" s="70"/>
    </row>
    <row r="17" spans="1:105" ht="12" customHeight="1" x14ac:dyDescent="0.25">
      <c r="A17" s="60" t="s">
        <v>2406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0</v>
      </c>
      <c r="U17" s="331">
        <v>0</v>
      </c>
      <c r="V17" s="331">
        <v>0</v>
      </c>
      <c r="W17" s="331">
        <v>0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2409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2410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2412</v>
      </c>
    </row>
    <row r="23" spans="1:105" ht="12" customHeight="1" x14ac:dyDescent="0.25">
      <c r="A23" s="60" t="s">
        <v>2413</v>
      </c>
      <c r="B23" s="331">
        <v>1.8674687385046611E-2</v>
      </c>
      <c r="C23" s="331">
        <v>1.8674687385046611E-2</v>
      </c>
      <c r="D23" s="331">
        <v>1.8674687385046611E-2</v>
      </c>
      <c r="E23" s="331">
        <v>1.8674687385046611E-2</v>
      </c>
      <c r="F23" s="331">
        <v>1.8674687385046611E-2</v>
      </c>
      <c r="G23" s="331">
        <v>1.8674687385046611E-2</v>
      </c>
      <c r="H23" s="331">
        <v>1.8674687385046611E-2</v>
      </c>
      <c r="I23" s="331">
        <v>1.8674687385046611E-2</v>
      </c>
      <c r="J23" s="331">
        <v>1.8674687385046611E-2</v>
      </c>
      <c r="K23" s="331">
        <v>1.8674687385046611E-2</v>
      </c>
      <c r="L23" s="331">
        <v>1.8674687385046611E-2</v>
      </c>
      <c r="M23" s="331">
        <v>1.8674687385046611E-2</v>
      </c>
      <c r="N23" s="331">
        <v>3.7349374770093223E-2</v>
      </c>
      <c r="O23" s="331">
        <v>3.7349374770093223E-2</v>
      </c>
      <c r="P23" s="331">
        <v>3.7349374770093223E-2</v>
      </c>
      <c r="Q23" s="331">
        <v>3.7349374770093223E-2</v>
      </c>
      <c r="R23" s="331">
        <v>3.7349374770093223E-2</v>
      </c>
      <c r="S23" s="331">
        <v>3.6098170715295107E-2</v>
      </c>
      <c r="T23" s="331">
        <v>3.7293350707938079E-2</v>
      </c>
      <c r="U23" s="331">
        <v>3.662106196207638E-2</v>
      </c>
      <c r="V23" s="331">
        <v>3.5388532594663312E-2</v>
      </c>
      <c r="W23" s="331">
        <v>3.2437931987825949E-2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2.7211687332496489E-3</v>
      </c>
      <c r="C24" s="263">
        <f t="shared" si="1"/>
        <v>2.7211687332496489E-3</v>
      </c>
      <c r="D24" s="263">
        <f t="shared" si="1"/>
        <v>2.7211687332496489E-3</v>
      </c>
      <c r="E24" s="263">
        <f t="shared" si="1"/>
        <v>2.7211687332496489E-3</v>
      </c>
      <c r="F24" s="263">
        <f t="shared" si="1"/>
        <v>2.7211687332496489E-3</v>
      </c>
      <c r="G24" s="263">
        <f t="shared" si="1"/>
        <v>2.7211687332496489E-3</v>
      </c>
      <c r="H24" s="263">
        <f t="shared" si="1"/>
        <v>2.7211687332496489E-3</v>
      </c>
      <c r="I24" s="263">
        <f t="shared" si="1"/>
        <v>2.7211687332496489E-3</v>
      </c>
      <c r="J24" s="263">
        <f t="shared" si="1"/>
        <v>2.7211687332496489E-3</v>
      </c>
      <c r="K24" s="263">
        <f t="shared" si="1"/>
        <v>2.7211687332496489E-3</v>
      </c>
      <c r="L24" s="263">
        <f t="shared" si="1"/>
        <v>2.7211687332496489E-3</v>
      </c>
      <c r="M24" s="263">
        <f t="shared" si="1"/>
        <v>2.7211687332496489E-3</v>
      </c>
      <c r="N24" s="263">
        <f t="shared" si="1"/>
        <v>5.4423374664992986E-3</v>
      </c>
      <c r="O24" s="263">
        <f t="shared" si="1"/>
        <v>5.4423374664992986E-3</v>
      </c>
      <c r="P24" s="263">
        <f t="shared" si="1"/>
        <v>5.4423374664992986E-3</v>
      </c>
      <c r="Q24" s="263">
        <f t="shared" si="1"/>
        <v>5.4423374664992986E-3</v>
      </c>
      <c r="R24" s="263">
        <f t="shared" si="1"/>
        <v>5.4423374664992986E-3</v>
      </c>
      <c r="S24" s="263">
        <f t="shared" si="1"/>
        <v>5.2600191613715744E-3</v>
      </c>
      <c r="T24" s="263">
        <f t="shared" si="1"/>
        <v>5.4341739602995513E-3</v>
      </c>
      <c r="U24" s="263">
        <f t="shared" si="1"/>
        <v>5.3362118859025609E-3</v>
      </c>
      <c r="V24" s="263">
        <f t="shared" si="1"/>
        <v>5.1566147495080853E-3</v>
      </c>
      <c r="W24" s="263">
        <f t="shared" si="1"/>
        <v>4.726670089654641E-3</v>
      </c>
      <c r="DA24" s="70"/>
    </row>
    <row r="25" spans="1:105" ht="12" customHeight="1" x14ac:dyDescent="0.25">
      <c r="A25" s="60" t="s">
        <v>2416</v>
      </c>
      <c r="B25" s="264">
        <v>0</v>
      </c>
      <c r="C25" s="264">
        <v>0</v>
      </c>
      <c r="D25" s="264">
        <v>0</v>
      </c>
      <c r="E25" s="264">
        <v>0</v>
      </c>
      <c r="F25" s="264">
        <v>0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</v>
      </c>
      <c r="U25" s="264">
        <v>0</v>
      </c>
      <c r="V25" s="264">
        <v>0</v>
      </c>
      <c r="W25" s="264">
        <v>0</v>
      </c>
      <c r="DA25" s="72" t="s">
        <v>2417</v>
      </c>
    </row>
    <row r="26" spans="1:105" ht="12" customHeight="1" x14ac:dyDescent="0.25">
      <c r="A26" s="60" t="s">
        <v>2418</v>
      </c>
      <c r="B26" s="264">
        <v>2.7211687332496489E-3</v>
      </c>
      <c r="C26" s="264">
        <v>2.7211687332496489E-3</v>
      </c>
      <c r="D26" s="264">
        <v>2.7211687332496489E-3</v>
      </c>
      <c r="E26" s="264">
        <v>2.7211687332496489E-3</v>
      </c>
      <c r="F26" s="264">
        <v>2.7211687332496489E-3</v>
      </c>
      <c r="G26" s="264">
        <v>2.7211687332496489E-3</v>
      </c>
      <c r="H26" s="264">
        <v>2.7211687332496489E-3</v>
      </c>
      <c r="I26" s="264">
        <v>2.7211687332496489E-3</v>
      </c>
      <c r="J26" s="264">
        <v>2.7211687332496489E-3</v>
      </c>
      <c r="K26" s="264">
        <v>2.7211687332496489E-3</v>
      </c>
      <c r="L26" s="264">
        <v>2.7211687332496489E-3</v>
      </c>
      <c r="M26" s="264">
        <v>2.7211687332496489E-3</v>
      </c>
      <c r="N26" s="264">
        <v>5.4423374664992986E-3</v>
      </c>
      <c r="O26" s="264">
        <v>5.4423374664992986E-3</v>
      </c>
      <c r="P26" s="264">
        <v>5.4423374664992986E-3</v>
      </c>
      <c r="Q26" s="264">
        <v>5.4423374664992986E-3</v>
      </c>
      <c r="R26" s="264">
        <v>5.4423374664992986E-3</v>
      </c>
      <c r="S26" s="264">
        <v>5.2600191613715744E-3</v>
      </c>
      <c r="T26" s="264">
        <v>5.4341739602995513E-3</v>
      </c>
      <c r="U26" s="264">
        <v>5.3362118859025609E-3</v>
      </c>
      <c r="V26" s="264">
        <v>5.1566147495080853E-3</v>
      </c>
      <c r="W26" s="264">
        <v>4.726670089654641E-3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2.6678124835780869E-2</v>
      </c>
      <c r="C27" s="263">
        <f t="shared" si="2"/>
        <v>2.6678124835780869E-2</v>
      </c>
      <c r="D27" s="263">
        <f t="shared" si="2"/>
        <v>2.6678124835780869E-2</v>
      </c>
      <c r="E27" s="263">
        <f t="shared" si="2"/>
        <v>2.6678124835780869E-2</v>
      </c>
      <c r="F27" s="263">
        <f t="shared" si="2"/>
        <v>2.6678124835780869E-2</v>
      </c>
      <c r="G27" s="263">
        <f t="shared" si="2"/>
        <v>2.6678124835780869E-2</v>
      </c>
      <c r="H27" s="263">
        <f t="shared" si="2"/>
        <v>2.6678124835780869E-2</v>
      </c>
      <c r="I27" s="263">
        <f t="shared" si="2"/>
        <v>2.6678124835780869E-2</v>
      </c>
      <c r="J27" s="263">
        <f t="shared" si="2"/>
        <v>2.6678124835780869E-2</v>
      </c>
      <c r="K27" s="263">
        <f t="shared" si="2"/>
        <v>2.6678124835780869E-2</v>
      </c>
      <c r="L27" s="263">
        <f t="shared" si="2"/>
        <v>2.6678124835780869E-2</v>
      </c>
      <c r="M27" s="263">
        <f t="shared" si="2"/>
        <v>2.6678124835780869E-2</v>
      </c>
      <c r="N27" s="263">
        <f t="shared" si="2"/>
        <v>5.3356249671561752E-2</v>
      </c>
      <c r="O27" s="263">
        <f t="shared" si="2"/>
        <v>5.3356249671561752E-2</v>
      </c>
      <c r="P27" s="263">
        <f t="shared" si="2"/>
        <v>5.3356249671561752E-2</v>
      </c>
      <c r="Q27" s="263">
        <f t="shared" si="2"/>
        <v>5.3356249671561752E-2</v>
      </c>
      <c r="R27" s="263">
        <f t="shared" si="2"/>
        <v>5.3356249671561752E-2</v>
      </c>
      <c r="S27" s="263">
        <f t="shared" si="2"/>
        <v>5.1568815307564443E-2</v>
      </c>
      <c r="T27" s="263">
        <f t="shared" si="2"/>
        <v>5.3276215297054397E-2</v>
      </c>
      <c r="U27" s="263">
        <f t="shared" si="2"/>
        <v>5.2315802802966258E-2</v>
      </c>
      <c r="V27" s="263">
        <f t="shared" si="2"/>
        <v>5.0555046563804752E-2</v>
      </c>
      <c r="W27" s="263">
        <f t="shared" si="2"/>
        <v>4.6339902839751368E-2</v>
      </c>
      <c r="DA27" s="70"/>
    </row>
    <row r="28" spans="1:105" ht="12" customHeight="1" x14ac:dyDescent="0.25">
      <c r="A28" s="60" t="s">
        <v>2421</v>
      </c>
      <c r="B28" s="331">
        <v>0</v>
      </c>
      <c r="C28" s="331">
        <v>0</v>
      </c>
      <c r="D28" s="331">
        <v>0</v>
      </c>
      <c r="E28" s="331">
        <v>0</v>
      </c>
      <c r="F28" s="331">
        <v>0</v>
      </c>
      <c r="G28" s="331">
        <v>0</v>
      </c>
      <c r="H28" s="331">
        <v>0</v>
      </c>
      <c r="I28" s="331">
        <v>0</v>
      </c>
      <c r="J28" s="331">
        <v>0</v>
      </c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1">
        <v>0</v>
      </c>
      <c r="R28" s="331">
        <v>0</v>
      </c>
      <c r="S28" s="331">
        <v>0</v>
      </c>
      <c r="T28" s="331">
        <v>0</v>
      </c>
      <c r="U28" s="331">
        <v>0</v>
      </c>
      <c r="V28" s="331">
        <v>0</v>
      </c>
      <c r="W28" s="331">
        <v>0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2424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2425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2427</v>
      </c>
    </row>
    <row r="34" spans="1:105" ht="12" customHeight="1" x14ac:dyDescent="0.25">
      <c r="A34" s="60" t="s">
        <v>2428</v>
      </c>
      <c r="B34" s="331">
        <v>2.6678124835780869E-2</v>
      </c>
      <c r="C34" s="331">
        <v>2.6678124835780869E-2</v>
      </c>
      <c r="D34" s="331">
        <v>2.6678124835780869E-2</v>
      </c>
      <c r="E34" s="331">
        <v>2.6678124835780869E-2</v>
      </c>
      <c r="F34" s="331">
        <v>2.6678124835780869E-2</v>
      </c>
      <c r="G34" s="331">
        <v>2.6678124835780869E-2</v>
      </c>
      <c r="H34" s="331">
        <v>2.6678124835780869E-2</v>
      </c>
      <c r="I34" s="331">
        <v>2.6678124835780869E-2</v>
      </c>
      <c r="J34" s="331">
        <v>2.6678124835780869E-2</v>
      </c>
      <c r="K34" s="331">
        <v>2.6678124835780869E-2</v>
      </c>
      <c r="L34" s="331">
        <v>2.6678124835780869E-2</v>
      </c>
      <c r="M34" s="331">
        <v>2.6678124835780869E-2</v>
      </c>
      <c r="N34" s="331">
        <v>5.3356249671561752E-2</v>
      </c>
      <c r="O34" s="331">
        <v>5.3356249671561752E-2</v>
      </c>
      <c r="P34" s="331">
        <v>5.3356249671561752E-2</v>
      </c>
      <c r="Q34" s="331">
        <v>5.3356249671561752E-2</v>
      </c>
      <c r="R34" s="331">
        <v>5.3356249671561752E-2</v>
      </c>
      <c r="S34" s="331">
        <v>5.1568815307564443E-2</v>
      </c>
      <c r="T34" s="331">
        <v>5.3276215297054397E-2</v>
      </c>
      <c r="U34" s="331">
        <v>5.2315802802966258E-2</v>
      </c>
      <c r="V34" s="331">
        <v>5.0555046563804752E-2</v>
      </c>
      <c r="W34" s="331">
        <v>4.6339902839751368E-2</v>
      </c>
      <c r="DA34" s="72" t="s">
        <v>2429</v>
      </c>
    </row>
    <row r="35" spans="1:105" ht="12" customHeight="1" x14ac:dyDescent="0.25">
      <c r="A35" s="57" t="s">
        <v>2430</v>
      </c>
      <c r="B35" s="263">
        <v>0</v>
      </c>
      <c r="C35" s="263">
        <v>0</v>
      </c>
      <c r="D35" s="263">
        <v>0</v>
      </c>
      <c r="E35" s="263">
        <v>0</v>
      </c>
      <c r="F35" s="263">
        <v>0</v>
      </c>
      <c r="G35" s="263">
        <v>0</v>
      </c>
      <c r="H35" s="263">
        <v>0</v>
      </c>
      <c r="I35" s="263">
        <v>0</v>
      </c>
      <c r="J35" s="263">
        <v>0</v>
      </c>
      <c r="K35" s="263">
        <v>0</v>
      </c>
      <c r="L35" s="263">
        <v>0</v>
      </c>
      <c r="M35" s="263">
        <v>0</v>
      </c>
      <c r="N35" s="263">
        <v>0</v>
      </c>
      <c r="O35" s="263">
        <v>0</v>
      </c>
      <c r="P35" s="263">
        <v>0</v>
      </c>
      <c r="Q35" s="263">
        <v>0</v>
      </c>
      <c r="R35" s="263">
        <v>0</v>
      </c>
      <c r="S35" s="263">
        <v>0</v>
      </c>
      <c r="T35" s="263">
        <v>0</v>
      </c>
      <c r="U35" s="263">
        <v>0</v>
      </c>
      <c r="V35" s="263">
        <v>0</v>
      </c>
      <c r="W35" s="263">
        <v>0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2434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2435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2440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2441</v>
      </c>
    </row>
    <row r="46" spans="1:105" ht="12" customHeight="1" x14ac:dyDescent="0.25">
      <c r="A46" s="57" t="s">
        <v>2442</v>
      </c>
      <c r="B46" s="263">
        <v>1.280549992117481E-2</v>
      </c>
      <c r="C46" s="263">
        <v>1.280549992117481E-2</v>
      </c>
      <c r="D46" s="263">
        <v>1.280549992117481E-2</v>
      </c>
      <c r="E46" s="263">
        <v>1.280549992117481E-2</v>
      </c>
      <c r="F46" s="263">
        <v>1.280549992117481E-2</v>
      </c>
      <c r="G46" s="263">
        <v>1.280549992117481E-2</v>
      </c>
      <c r="H46" s="263">
        <v>1.280549992117481E-2</v>
      </c>
      <c r="I46" s="263">
        <v>1.280549992117481E-2</v>
      </c>
      <c r="J46" s="263">
        <v>1.280549992117481E-2</v>
      </c>
      <c r="K46" s="263">
        <v>1.280549992117481E-2</v>
      </c>
      <c r="L46" s="263">
        <v>1.280549992117481E-2</v>
      </c>
      <c r="M46" s="263">
        <v>1.280549992117481E-2</v>
      </c>
      <c r="N46" s="263">
        <v>2.561099984234963E-2</v>
      </c>
      <c r="O46" s="263">
        <v>2.561099984234963E-2</v>
      </c>
      <c r="P46" s="263">
        <v>2.561099984234963E-2</v>
      </c>
      <c r="Q46" s="263">
        <v>2.561099984234963E-2</v>
      </c>
      <c r="R46" s="263">
        <v>2.561099984234963E-2</v>
      </c>
      <c r="S46" s="263">
        <v>2.4753031347630919E-2</v>
      </c>
      <c r="T46" s="263">
        <v>2.5572583342586112E-2</v>
      </c>
      <c r="U46" s="263">
        <v>2.511158534542381E-2</v>
      </c>
      <c r="V46" s="263">
        <v>2.4266422350626281E-2</v>
      </c>
      <c r="W46" s="263">
        <v>2.2243153363080661E-2</v>
      </c>
      <c r="DA46" s="70" t="s">
        <v>2443</v>
      </c>
    </row>
    <row r="47" spans="1:105" ht="12" customHeight="1" x14ac:dyDescent="0.25">
      <c r="A47" s="41" t="s">
        <v>2444</v>
      </c>
      <c r="B47" s="352">
        <v>8.6713170118055856E-3</v>
      </c>
      <c r="C47" s="352">
        <v>8.6713170118055856E-3</v>
      </c>
      <c r="D47" s="352">
        <v>8.6713170118055856E-3</v>
      </c>
      <c r="E47" s="352">
        <v>8.6713170118055856E-3</v>
      </c>
      <c r="F47" s="352">
        <v>8.6713170118055856E-3</v>
      </c>
      <c r="G47" s="352">
        <v>8.6713170118055856E-3</v>
      </c>
      <c r="H47" s="352">
        <v>8.6713170118055856E-3</v>
      </c>
      <c r="I47" s="352">
        <v>8.6713170118055856E-3</v>
      </c>
      <c r="J47" s="352">
        <v>8.6713170118055856E-3</v>
      </c>
      <c r="K47" s="352">
        <v>8.6713170118055856E-3</v>
      </c>
      <c r="L47" s="352">
        <v>8.6713170118055856E-3</v>
      </c>
      <c r="M47" s="352">
        <v>8.6713170118055856E-3</v>
      </c>
      <c r="N47" s="352">
        <v>1.7342634023611171E-2</v>
      </c>
      <c r="O47" s="352">
        <v>1.7342634023611171E-2</v>
      </c>
      <c r="P47" s="352">
        <v>1.7342634023611171E-2</v>
      </c>
      <c r="Q47" s="352">
        <v>1.7342634023611171E-2</v>
      </c>
      <c r="R47" s="352">
        <v>1.7342634023611171E-2</v>
      </c>
      <c r="S47" s="352">
        <v>1.67616557838202E-2</v>
      </c>
      <c r="T47" s="352">
        <v>1.7316620072575759E-2</v>
      </c>
      <c r="U47" s="352">
        <v>1.700445266015075E-2</v>
      </c>
      <c r="V47" s="352">
        <v>1.643214573737159E-2</v>
      </c>
      <c r="W47" s="352">
        <v>1.506207764950631E-2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0.99999999999999989</v>
      </c>
      <c r="C51" s="234">
        <f t="shared" si="3"/>
        <v>0.99999999999999989</v>
      </c>
      <c r="D51" s="234">
        <f t="shared" si="3"/>
        <v>0.99999999999999989</v>
      </c>
      <c r="E51" s="234">
        <f t="shared" si="3"/>
        <v>0.99999999999999989</v>
      </c>
      <c r="F51" s="234">
        <f t="shared" si="3"/>
        <v>0.99999999999999989</v>
      </c>
      <c r="G51" s="234">
        <f t="shared" si="3"/>
        <v>0.99999999999999989</v>
      </c>
      <c r="H51" s="234">
        <f t="shared" si="3"/>
        <v>0.99999999999999989</v>
      </c>
      <c r="I51" s="234">
        <f t="shared" si="3"/>
        <v>0.99999999999999989</v>
      </c>
      <c r="J51" s="234">
        <f t="shared" si="3"/>
        <v>0.99999999999999989</v>
      </c>
      <c r="K51" s="234">
        <f t="shared" si="3"/>
        <v>0.99999999999999989</v>
      </c>
      <c r="L51" s="234">
        <f t="shared" si="3"/>
        <v>0.99999999999999989</v>
      </c>
      <c r="M51" s="234">
        <f t="shared" si="3"/>
        <v>0.99999999999999989</v>
      </c>
      <c r="N51" s="234">
        <f t="shared" si="3"/>
        <v>1.0000000000000002</v>
      </c>
      <c r="O51" s="234">
        <f t="shared" si="3"/>
        <v>1.0000000000000002</v>
      </c>
      <c r="P51" s="234">
        <f t="shared" si="3"/>
        <v>1.0000000000000002</v>
      </c>
      <c r="Q51" s="234">
        <f t="shared" si="3"/>
        <v>1.0000000000000002</v>
      </c>
      <c r="R51" s="234">
        <f t="shared" si="3"/>
        <v>1.0000000000000002</v>
      </c>
      <c r="S51" s="234">
        <f t="shared" si="3"/>
        <v>0.99999999999999967</v>
      </c>
      <c r="T51" s="234">
        <f t="shared" si="3"/>
        <v>1</v>
      </c>
      <c r="U51" s="234">
        <f t="shared" si="3"/>
        <v>1.0000000000000004</v>
      </c>
      <c r="V51" s="234">
        <f t="shared" si="3"/>
        <v>1.0000000000000002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3.102665918401315E-2</v>
      </c>
      <c r="C52" s="301">
        <f t="shared" si="4"/>
        <v>3.102665918401315E-2</v>
      </c>
      <c r="D52" s="301">
        <f t="shared" si="4"/>
        <v>3.102665918401315E-2</v>
      </c>
      <c r="E52" s="301">
        <f t="shared" si="4"/>
        <v>3.102665918401315E-2</v>
      </c>
      <c r="F52" s="301">
        <f t="shared" si="4"/>
        <v>3.102665918401315E-2</v>
      </c>
      <c r="G52" s="301">
        <f t="shared" si="4"/>
        <v>3.102665918401315E-2</v>
      </c>
      <c r="H52" s="301">
        <f t="shared" si="4"/>
        <v>3.102665918401315E-2</v>
      </c>
      <c r="I52" s="301">
        <f t="shared" si="4"/>
        <v>3.102665918401315E-2</v>
      </c>
      <c r="J52" s="301">
        <f t="shared" si="4"/>
        <v>3.102665918401315E-2</v>
      </c>
      <c r="K52" s="301">
        <f t="shared" si="4"/>
        <v>3.102665918401315E-2</v>
      </c>
      <c r="L52" s="301">
        <f t="shared" si="4"/>
        <v>3.102665918401315E-2</v>
      </c>
      <c r="M52" s="301">
        <f t="shared" si="4"/>
        <v>3.102665918401315E-2</v>
      </c>
      <c r="N52" s="301">
        <f t="shared" si="4"/>
        <v>3.1026659184013154E-2</v>
      </c>
      <c r="O52" s="301">
        <f t="shared" si="4"/>
        <v>3.1026659184013154E-2</v>
      </c>
      <c r="P52" s="301">
        <f t="shared" si="4"/>
        <v>3.1026659184013154E-2</v>
      </c>
      <c r="Q52" s="301">
        <f t="shared" si="4"/>
        <v>3.1026659184013154E-2</v>
      </c>
      <c r="R52" s="301">
        <f t="shared" si="4"/>
        <v>3.1026659184013154E-2</v>
      </c>
      <c r="S52" s="301">
        <f t="shared" si="4"/>
        <v>3.1026659184013133E-2</v>
      </c>
      <c r="T52" s="301">
        <f t="shared" si="4"/>
        <v>3.1026659184013154E-2</v>
      </c>
      <c r="U52" s="301">
        <f t="shared" si="4"/>
        <v>3.1026659184013157E-2</v>
      </c>
      <c r="V52" s="301">
        <f t="shared" si="4"/>
        <v>3.1026659184013154E-2</v>
      </c>
      <c r="W52" s="301">
        <f t="shared" si="4"/>
        <v>3.1026659184013147E-2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4.2196256490257877E-2</v>
      </c>
      <c r="C53" s="235">
        <f t="shared" si="5"/>
        <v>4.2196256490257877E-2</v>
      </c>
      <c r="D53" s="235">
        <f t="shared" si="5"/>
        <v>4.2196256490257877E-2</v>
      </c>
      <c r="E53" s="235">
        <f t="shared" si="5"/>
        <v>4.2196256490257877E-2</v>
      </c>
      <c r="F53" s="235">
        <f t="shared" si="5"/>
        <v>4.2196256490257877E-2</v>
      </c>
      <c r="G53" s="235">
        <f t="shared" si="5"/>
        <v>4.2196256490257877E-2</v>
      </c>
      <c r="H53" s="235">
        <f t="shared" si="5"/>
        <v>4.2196256490257877E-2</v>
      </c>
      <c r="I53" s="235">
        <f t="shared" si="5"/>
        <v>4.2196256490257877E-2</v>
      </c>
      <c r="J53" s="235">
        <f t="shared" si="5"/>
        <v>4.2196256490257877E-2</v>
      </c>
      <c r="K53" s="235">
        <f t="shared" si="5"/>
        <v>4.2196256490257877E-2</v>
      </c>
      <c r="L53" s="235">
        <f t="shared" si="5"/>
        <v>4.2196256490257877E-2</v>
      </c>
      <c r="M53" s="235">
        <f t="shared" si="5"/>
        <v>4.2196256490257877E-2</v>
      </c>
      <c r="N53" s="235">
        <f t="shared" si="5"/>
        <v>4.2196256490257891E-2</v>
      </c>
      <c r="O53" s="235">
        <f t="shared" si="5"/>
        <v>4.2196256490257891E-2</v>
      </c>
      <c r="P53" s="235">
        <f t="shared" si="5"/>
        <v>4.2196256490257891E-2</v>
      </c>
      <c r="Q53" s="235">
        <f t="shared" si="5"/>
        <v>4.2196256490257891E-2</v>
      </c>
      <c r="R53" s="235">
        <f t="shared" si="5"/>
        <v>4.2196256490257891E-2</v>
      </c>
      <c r="S53" s="235">
        <f t="shared" si="5"/>
        <v>4.219625649025787E-2</v>
      </c>
      <c r="T53" s="235">
        <f t="shared" si="5"/>
        <v>4.2196256490257884E-2</v>
      </c>
      <c r="U53" s="235">
        <f t="shared" si="5"/>
        <v>4.2196256490257898E-2</v>
      </c>
      <c r="V53" s="235">
        <f t="shared" si="5"/>
        <v>4.2196256490257891E-2</v>
      </c>
      <c r="W53" s="235">
        <f t="shared" si="5"/>
        <v>4.2196256490257891E-2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5.2124787429142103E-2</v>
      </c>
      <c r="C54" s="235">
        <f t="shared" si="6"/>
        <v>5.2124787429142103E-2</v>
      </c>
      <c r="D54" s="235">
        <f t="shared" si="6"/>
        <v>5.2124787429142103E-2</v>
      </c>
      <c r="E54" s="235">
        <f t="shared" si="6"/>
        <v>5.2124787429142103E-2</v>
      </c>
      <c r="F54" s="235">
        <f t="shared" si="6"/>
        <v>5.2124787429142103E-2</v>
      </c>
      <c r="G54" s="235">
        <f t="shared" si="6"/>
        <v>5.2124787429142103E-2</v>
      </c>
      <c r="H54" s="235">
        <f t="shared" si="6"/>
        <v>5.2124787429142103E-2</v>
      </c>
      <c r="I54" s="235">
        <f t="shared" si="6"/>
        <v>5.2124787429142103E-2</v>
      </c>
      <c r="J54" s="235">
        <f t="shared" si="6"/>
        <v>5.2124787429142103E-2</v>
      </c>
      <c r="K54" s="235">
        <f t="shared" si="6"/>
        <v>5.2124787429142103E-2</v>
      </c>
      <c r="L54" s="235">
        <f t="shared" si="6"/>
        <v>5.2124787429142103E-2</v>
      </c>
      <c r="M54" s="235">
        <f t="shared" si="6"/>
        <v>5.2124787429142103E-2</v>
      </c>
      <c r="N54" s="235">
        <f t="shared" si="6"/>
        <v>5.2124787429142082E-2</v>
      </c>
      <c r="O54" s="235">
        <f t="shared" si="6"/>
        <v>5.2124787429142082E-2</v>
      </c>
      <c r="P54" s="235">
        <f t="shared" si="6"/>
        <v>5.2124787429142082E-2</v>
      </c>
      <c r="Q54" s="235">
        <f t="shared" si="6"/>
        <v>5.2124787429142082E-2</v>
      </c>
      <c r="R54" s="235">
        <f t="shared" si="6"/>
        <v>5.2124787429142082E-2</v>
      </c>
      <c r="S54" s="235">
        <f t="shared" si="6"/>
        <v>5.2124787429142068E-2</v>
      </c>
      <c r="T54" s="235">
        <f t="shared" si="6"/>
        <v>5.2124787429142082E-2</v>
      </c>
      <c r="U54" s="235">
        <f t="shared" si="6"/>
        <v>5.2124787429142123E-2</v>
      </c>
      <c r="V54" s="235">
        <f t="shared" si="6"/>
        <v>5.212478742914211E-2</v>
      </c>
      <c r="W54" s="235">
        <f t="shared" si="6"/>
        <v>5.2124787429142096E-2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3.2267725551373673E-2</v>
      </c>
      <c r="C55" s="235">
        <f t="shared" si="7"/>
        <v>3.2267725551373673E-2</v>
      </c>
      <c r="D55" s="235">
        <f t="shared" si="7"/>
        <v>3.2267725551373673E-2</v>
      </c>
      <c r="E55" s="235">
        <f t="shared" si="7"/>
        <v>3.2267725551373673E-2</v>
      </c>
      <c r="F55" s="235">
        <f t="shared" si="7"/>
        <v>3.2267725551373673E-2</v>
      </c>
      <c r="G55" s="235">
        <f t="shared" si="7"/>
        <v>3.2267725551373673E-2</v>
      </c>
      <c r="H55" s="235">
        <f t="shared" si="7"/>
        <v>3.2267725551373673E-2</v>
      </c>
      <c r="I55" s="235">
        <f t="shared" si="7"/>
        <v>3.2267725551373673E-2</v>
      </c>
      <c r="J55" s="235">
        <f t="shared" si="7"/>
        <v>3.2267725551373673E-2</v>
      </c>
      <c r="K55" s="235">
        <f t="shared" si="7"/>
        <v>3.2267725551373673E-2</v>
      </c>
      <c r="L55" s="235">
        <f t="shared" si="7"/>
        <v>3.2267725551373673E-2</v>
      </c>
      <c r="M55" s="235">
        <f t="shared" si="7"/>
        <v>3.2267725551373673E-2</v>
      </c>
      <c r="N55" s="235">
        <f t="shared" si="7"/>
        <v>3.2267725551373673E-2</v>
      </c>
      <c r="O55" s="235">
        <f t="shared" si="7"/>
        <v>3.2267725551373673E-2</v>
      </c>
      <c r="P55" s="235">
        <f t="shared" si="7"/>
        <v>3.2267725551373673E-2</v>
      </c>
      <c r="Q55" s="235">
        <f t="shared" si="7"/>
        <v>3.2267725551373673E-2</v>
      </c>
      <c r="R55" s="235">
        <f t="shared" si="7"/>
        <v>3.2267725551373673E-2</v>
      </c>
      <c r="S55" s="235">
        <f t="shared" si="7"/>
        <v>3.2267725551373666E-2</v>
      </c>
      <c r="T55" s="235">
        <f t="shared" si="7"/>
        <v>3.226772555137368E-2</v>
      </c>
      <c r="U55" s="235">
        <f t="shared" si="7"/>
        <v>3.2267725551373687E-2</v>
      </c>
      <c r="V55" s="235">
        <f t="shared" si="7"/>
        <v>3.2267725551373673E-2</v>
      </c>
      <c r="W55" s="235">
        <f t="shared" si="7"/>
        <v>3.226772555137368E-2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3.3508791918734203E-2</v>
      </c>
      <c r="C56" s="302">
        <f t="shared" si="8"/>
        <v>3.3508791918734203E-2</v>
      </c>
      <c r="D56" s="302">
        <f t="shared" si="8"/>
        <v>3.3508791918734203E-2</v>
      </c>
      <c r="E56" s="302">
        <f t="shared" si="8"/>
        <v>3.3508791918734203E-2</v>
      </c>
      <c r="F56" s="302">
        <f t="shared" si="8"/>
        <v>3.3508791918734203E-2</v>
      </c>
      <c r="G56" s="302">
        <f t="shared" si="8"/>
        <v>3.3508791918734203E-2</v>
      </c>
      <c r="H56" s="302">
        <f t="shared" si="8"/>
        <v>3.3508791918734203E-2</v>
      </c>
      <c r="I56" s="302">
        <f t="shared" si="8"/>
        <v>3.3508791918734203E-2</v>
      </c>
      <c r="J56" s="302">
        <f t="shared" si="8"/>
        <v>3.3508791918734203E-2</v>
      </c>
      <c r="K56" s="302">
        <f t="shared" si="8"/>
        <v>3.3508791918734203E-2</v>
      </c>
      <c r="L56" s="302">
        <f t="shared" si="8"/>
        <v>3.3508791918734203E-2</v>
      </c>
      <c r="M56" s="302">
        <f t="shared" si="8"/>
        <v>3.3508791918734203E-2</v>
      </c>
      <c r="N56" s="302">
        <f t="shared" si="8"/>
        <v>3.3508791918734203E-2</v>
      </c>
      <c r="O56" s="302">
        <f t="shared" si="8"/>
        <v>3.3508791918734203E-2</v>
      </c>
      <c r="P56" s="302">
        <f t="shared" si="8"/>
        <v>3.3508791918734203E-2</v>
      </c>
      <c r="Q56" s="302">
        <f t="shared" si="8"/>
        <v>3.3508791918734203E-2</v>
      </c>
      <c r="R56" s="302">
        <f t="shared" si="8"/>
        <v>3.3508791918734203E-2</v>
      </c>
      <c r="S56" s="302">
        <f t="shared" si="8"/>
        <v>3.3508791918734189E-2</v>
      </c>
      <c r="T56" s="302">
        <f t="shared" si="8"/>
        <v>3.3508791918734203E-2</v>
      </c>
      <c r="U56" s="302">
        <f t="shared" si="8"/>
        <v>3.3508791918734224E-2</v>
      </c>
      <c r="V56" s="302">
        <f t="shared" si="8"/>
        <v>3.350879191873421E-2</v>
      </c>
      <c r="W56" s="302">
        <f t="shared" si="8"/>
        <v>3.3508791918734196E-2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0.21718661428809208</v>
      </c>
      <c r="C57" s="303">
        <f t="shared" si="9"/>
        <v>0.21718661428809208</v>
      </c>
      <c r="D57" s="303">
        <f t="shared" si="9"/>
        <v>0.21718661428809208</v>
      </c>
      <c r="E57" s="303">
        <f t="shared" si="9"/>
        <v>0.21718661428809208</v>
      </c>
      <c r="F57" s="303">
        <f t="shared" si="9"/>
        <v>0.21718661428809208</v>
      </c>
      <c r="G57" s="303">
        <f t="shared" si="9"/>
        <v>0.21718661428809208</v>
      </c>
      <c r="H57" s="303">
        <f t="shared" si="9"/>
        <v>0.21718661428809208</v>
      </c>
      <c r="I57" s="303">
        <f t="shared" si="9"/>
        <v>0.21718661428809208</v>
      </c>
      <c r="J57" s="303">
        <f t="shared" si="9"/>
        <v>0.21718661428809208</v>
      </c>
      <c r="K57" s="303">
        <f t="shared" si="9"/>
        <v>0.21718661428809208</v>
      </c>
      <c r="L57" s="303">
        <f t="shared" si="9"/>
        <v>0.21718661428809208</v>
      </c>
      <c r="M57" s="303">
        <f t="shared" si="9"/>
        <v>0.21718661428809208</v>
      </c>
      <c r="N57" s="303">
        <f t="shared" si="9"/>
        <v>0.21718661428809208</v>
      </c>
      <c r="O57" s="303">
        <f t="shared" si="9"/>
        <v>0.21718661428809208</v>
      </c>
      <c r="P57" s="303">
        <f t="shared" si="9"/>
        <v>0.21718661428809208</v>
      </c>
      <c r="Q57" s="303">
        <f t="shared" si="9"/>
        <v>0.21718661428809208</v>
      </c>
      <c r="R57" s="303">
        <f t="shared" si="9"/>
        <v>0.21718661428809208</v>
      </c>
      <c r="S57" s="303">
        <f t="shared" si="9"/>
        <v>0.21718661428809197</v>
      </c>
      <c r="T57" s="303">
        <f t="shared" si="9"/>
        <v>0.21718661428809205</v>
      </c>
      <c r="U57" s="303">
        <f t="shared" si="9"/>
        <v>0.21718661428809213</v>
      </c>
      <c r="V57" s="303">
        <f t="shared" si="9"/>
        <v>0.21718661428809202</v>
      </c>
      <c r="W57" s="303">
        <f t="shared" si="9"/>
        <v>0.21718661428809194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0</v>
      </c>
      <c r="U58" s="304">
        <f t="shared" si="10"/>
        <v>0</v>
      </c>
      <c r="V58" s="304">
        <f t="shared" si="10"/>
        <v>0</v>
      </c>
      <c r="W58" s="304">
        <f t="shared" si="10"/>
        <v>0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0.21718661428809208</v>
      </c>
      <c r="C59" s="304">
        <f t="shared" si="11"/>
        <v>0.21718661428809208</v>
      </c>
      <c r="D59" s="304">
        <f t="shared" si="11"/>
        <v>0.21718661428809208</v>
      </c>
      <c r="E59" s="304">
        <f t="shared" si="11"/>
        <v>0.21718661428809208</v>
      </c>
      <c r="F59" s="304">
        <f t="shared" si="11"/>
        <v>0.21718661428809208</v>
      </c>
      <c r="G59" s="304">
        <f t="shared" si="11"/>
        <v>0.21718661428809208</v>
      </c>
      <c r="H59" s="304">
        <f t="shared" si="11"/>
        <v>0.21718661428809208</v>
      </c>
      <c r="I59" s="304">
        <f t="shared" si="11"/>
        <v>0.21718661428809208</v>
      </c>
      <c r="J59" s="304">
        <f t="shared" si="11"/>
        <v>0.21718661428809208</v>
      </c>
      <c r="K59" s="304">
        <f t="shared" si="11"/>
        <v>0.21718661428809208</v>
      </c>
      <c r="L59" s="304">
        <f t="shared" si="11"/>
        <v>0.21718661428809208</v>
      </c>
      <c r="M59" s="304">
        <f t="shared" si="11"/>
        <v>0.21718661428809208</v>
      </c>
      <c r="N59" s="304">
        <f t="shared" si="11"/>
        <v>0.21718661428809208</v>
      </c>
      <c r="O59" s="304">
        <f t="shared" si="11"/>
        <v>0.21718661428809208</v>
      </c>
      <c r="P59" s="304">
        <f t="shared" si="11"/>
        <v>0.21718661428809208</v>
      </c>
      <c r="Q59" s="304">
        <f t="shared" si="11"/>
        <v>0.21718661428809208</v>
      </c>
      <c r="R59" s="304">
        <f t="shared" si="11"/>
        <v>0.21718661428809208</v>
      </c>
      <c r="S59" s="304">
        <f t="shared" si="11"/>
        <v>0.21718661428809197</v>
      </c>
      <c r="T59" s="304">
        <f t="shared" si="11"/>
        <v>0.21718661428809205</v>
      </c>
      <c r="U59" s="304">
        <f t="shared" si="11"/>
        <v>0.21718661428809213</v>
      </c>
      <c r="V59" s="304">
        <f t="shared" si="11"/>
        <v>0.21718661428809202</v>
      </c>
      <c r="W59" s="304">
        <f t="shared" si="11"/>
        <v>0.21718661428809194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3.1647192367693415E-2</v>
      </c>
      <c r="C60" s="303">
        <f t="shared" si="12"/>
        <v>3.1647192367693415E-2</v>
      </c>
      <c r="D60" s="303">
        <f t="shared" si="12"/>
        <v>3.1647192367693415E-2</v>
      </c>
      <c r="E60" s="303">
        <f t="shared" si="12"/>
        <v>3.1647192367693415E-2</v>
      </c>
      <c r="F60" s="303">
        <f t="shared" si="12"/>
        <v>3.1647192367693415E-2</v>
      </c>
      <c r="G60" s="303">
        <f t="shared" si="12"/>
        <v>3.1647192367693415E-2</v>
      </c>
      <c r="H60" s="303">
        <f t="shared" si="12"/>
        <v>3.1647192367693415E-2</v>
      </c>
      <c r="I60" s="303">
        <f t="shared" si="12"/>
        <v>3.1647192367693415E-2</v>
      </c>
      <c r="J60" s="303">
        <f t="shared" si="12"/>
        <v>3.1647192367693415E-2</v>
      </c>
      <c r="K60" s="303">
        <f t="shared" si="12"/>
        <v>3.1647192367693415E-2</v>
      </c>
      <c r="L60" s="303">
        <f t="shared" si="12"/>
        <v>3.1647192367693415E-2</v>
      </c>
      <c r="M60" s="303">
        <f t="shared" si="12"/>
        <v>3.1647192367693415E-2</v>
      </c>
      <c r="N60" s="303">
        <f t="shared" si="12"/>
        <v>3.1647192367693415E-2</v>
      </c>
      <c r="O60" s="303">
        <f t="shared" si="12"/>
        <v>3.1647192367693415E-2</v>
      </c>
      <c r="P60" s="303">
        <f t="shared" si="12"/>
        <v>3.1647192367693415E-2</v>
      </c>
      <c r="Q60" s="303">
        <f t="shared" si="12"/>
        <v>3.1647192367693415E-2</v>
      </c>
      <c r="R60" s="303">
        <f t="shared" si="12"/>
        <v>3.1647192367693415E-2</v>
      </c>
      <c r="S60" s="303">
        <f t="shared" si="12"/>
        <v>3.1647192367693415E-2</v>
      </c>
      <c r="T60" s="303">
        <f t="shared" si="12"/>
        <v>3.1647192367693429E-2</v>
      </c>
      <c r="U60" s="303">
        <f t="shared" si="12"/>
        <v>3.1647192367693443E-2</v>
      </c>
      <c r="V60" s="303">
        <f t="shared" si="12"/>
        <v>3.1647192367693429E-2</v>
      </c>
      <c r="W60" s="303">
        <f t="shared" si="12"/>
        <v>3.1647192367693415E-2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3.1647192367693415E-2</v>
      </c>
      <c r="C62" s="304">
        <f t="shared" si="14"/>
        <v>3.1647192367693415E-2</v>
      </c>
      <c r="D62" s="304">
        <f t="shared" si="14"/>
        <v>3.1647192367693415E-2</v>
      </c>
      <c r="E62" s="304">
        <f t="shared" si="14"/>
        <v>3.1647192367693415E-2</v>
      </c>
      <c r="F62" s="304">
        <f t="shared" si="14"/>
        <v>3.1647192367693415E-2</v>
      </c>
      <c r="G62" s="304">
        <f t="shared" si="14"/>
        <v>3.1647192367693415E-2</v>
      </c>
      <c r="H62" s="304">
        <f t="shared" si="14"/>
        <v>3.1647192367693415E-2</v>
      </c>
      <c r="I62" s="304">
        <f t="shared" si="14"/>
        <v>3.1647192367693415E-2</v>
      </c>
      <c r="J62" s="304">
        <f t="shared" si="14"/>
        <v>3.1647192367693415E-2</v>
      </c>
      <c r="K62" s="304">
        <f t="shared" si="14"/>
        <v>3.1647192367693415E-2</v>
      </c>
      <c r="L62" s="304">
        <f t="shared" si="14"/>
        <v>3.1647192367693415E-2</v>
      </c>
      <c r="M62" s="304">
        <f t="shared" si="14"/>
        <v>3.1647192367693415E-2</v>
      </c>
      <c r="N62" s="304">
        <f t="shared" si="14"/>
        <v>3.1647192367693415E-2</v>
      </c>
      <c r="O62" s="304">
        <f t="shared" si="14"/>
        <v>3.1647192367693415E-2</v>
      </c>
      <c r="P62" s="304">
        <f t="shared" si="14"/>
        <v>3.1647192367693415E-2</v>
      </c>
      <c r="Q62" s="304">
        <f t="shared" si="14"/>
        <v>3.1647192367693415E-2</v>
      </c>
      <c r="R62" s="304">
        <f t="shared" si="14"/>
        <v>3.1647192367693415E-2</v>
      </c>
      <c r="S62" s="304">
        <f t="shared" si="14"/>
        <v>3.1647192367693415E-2</v>
      </c>
      <c r="T62" s="304">
        <f t="shared" si="14"/>
        <v>3.1647192367693429E-2</v>
      </c>
      <c r="U62" s="304">
        <f t="shared" si="14"/>
        <v>3.1647192367693443E-2</v>
      </c>
      <c r="V62" s="304">
        <f t="shared" si="14"/>
        <v>3.1647192367693429E-2</v>
      </c>
      <c r="W62" s="304">
        <f t="shared" si="14"/>
        <v>3.1647192367693415E-2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0.31026659184013144</v>
      </c>
      <c r="C63" s="303">
        <f t="shared" si="15"/>
        <v>0.31026659184013144</v>
      </c>
      <c r="D63" s="303">
        <f t="shared" si="15"/>
        <v>0.31026659184013144</v>
      </c>
      <c r="E63" s="303">
        <f t="shared" si="15"/>
        <v>0.31026659184013144</v>
      </c>
      <c r="F63" s="303">
        <f t="shared" si="15"/>
        <v>0.31026659184013144</v>
      </c>
      <c r="G63" s="303">
        <f t="shared" si="15"/>
        <v>0.31026659184013144</v>
      </c>
      <c r="H63" s="303">
        <f t="shared" si="15"/>
        <v>0.31026659184013144</v>
      </c>
      <c r="I63" s="303">
        <f t="shared" si="15"/>
        <v>0.31026659184013144</v>
      </c>
      <c r="J63" s="303">
        <f t="shared" si="15"/>
        <v>0.31026659184013144</v>
      </c>
      <c r="K63" s="303">
        <f t="shared" si="15"/>
        <v>0.31026659184013144</v>
      </c>
      <c r="L63" s="303">
        <f t="shared" si="15"/>
        <v>0.31026659184013144</v>
      </c>
      <c r="M63" s="303">
        <f t="shared" si="15"/>
        <v>0.31026659184013144</v>
      </c>
      <c r="N63" s="303">
        <f t="shared" si="15"/>
        <v>0.31026659184013156</v>
      </c>
      <c r="O63" s="303">
        <f t="shared" si="15"/>
        <v>0.31026659184013156</v>
      </c>
      <c r="P63" s="303">
        <f t="shared" si="15"/>
        <v>0.31026659184013156</v>
      </c>
      <c r="Q63" s="303">
        <f t="shared" si="15"/>
        <v>0.31026659184013156</v>
      </c>
      <c r="R63" s="303">
        <f t="shared" si="15"/>
        <v>0.31026659184013156</v>
      </c>
      <c r="S63" s="303">
        <f t="shared" si="15"/>
        <v>0.31026659184013144</v>
      </c>
      <c r="T63" s="303">
        <f t="shared" si="15"/>
        <v>0.3102665918401315</v>
      </c>
      <c r="U63" s="303">
        <f t="shared" si="15"/>
        <v>0.31026659184013161</v>
      </c>
      <c r="V63" s="303">
        <f t="shared" si="15"/>
        <v>0.31026659184013161</v>
      </c>
      <c r="W63" s="303">
        <f t="shared" si="15"/>
        <v>0.31026659184013144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0</v>
      </c>
      <c r="U64" s="304">
        <f t="shared" si="16"/>
        <v>0</v>
      </c>
      <c r="V64" s="304">
        <f t="shared" si="16"/>
        <v>0</v>
      </c>
      <c r="W64" s="304">
        <f t="shared" si="16"/>
        <v>0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0.31026659184013144</v>
      </c>
      <c r="C65" s="304">
        <f t="shared" si="17"/>
        <v>0.31026659184013144</v>
      </c>
      <c r="D65" s="304">
        <f t="shared" si="17"/>
        <v>0.31026659184013144</v>
      </c>
      <c r="E65" s="304">
        <f t="shared" si="17"/>
        <v>0.31026659184013144</v>
      </c>
      <c r="F65" s="304">
        <f t="shared" si="17"/>
        <v>0.31026659184013144</v>
      </c>
      <c r="G65" s="304">
        <f t="shared" si="17"/>
        <v>0.31026659184013144</v>
      </c>
      <c r="H65" s="304">
        <f t="shared" si="17"/>
        <v>0.31026659184013144</v>
      </c>
      <c r="I65" s="304">
        <f t="shared" si="17"/>
        <v>0.31026659184013144</v>
      </c>
      <c r="J65" s="304">
        <f t="shared" si="17"/>
        <v>0.31026659184013144</v>
      </c>
      <c r="K65" s="304">
        <f t="shared" si="17"/>
        <v>0.31026659184013144</v>
      </c>
      <c r="L65" s="304">
        <f t="shared" si="17"/>
        <v>0.31026659184013144</v>
      </c>
      <c r="M65" s="304">
        <f t="shared" si="17"/>
        <v>0.31026659184013144</v>
      </c>
      <c r="N65" s="304">
        <f t="shared" si="17"/>
        <v>0.31026659184013156</v>
      </c>
      <c r="O65" s="304">
        <f t="shared" si="17"/>
        <v>0.31026659184013156</v>
      </c>
      <c r="P65" s="304">
        <f t="shared" si="17"/>
        <v>0.31026659184013156</v>
      </c>
      <c r="Q65" s="304">
        <f t="shared" si="17"/>
        <v>0.31026659184013156</v>
      </c>
      <c r="R65" s="304">
        <f t="shared" si="17"/>
        <v>0.31026659184013156</v>
      </c>
      <c r="S65" s="304">
        <f t="shared" si="17"/>
        <v>0.31026659184013144</v>
      </c>
      <c r="T65" s="304">
        <f t="shared" si="17"/>
        <v>0.3102665918401315</v>
      </c>
      <c r="U65" s="304">
        <f t="shared" si="17"/>
        <v>0.31026659184013161</v>
      </c>
      <c r="V65" s="304">
        <f t="shared" si="17"/>
        <v>0.31026659184013161</v>
      </c>
      <c r="W65" s="304">
        <f t="shared" si="17"/>
        <v>0.31026659184013144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</v>
      </c>
      <c r="G66" s="303">
        <f t="shared" si="18"/>
        <v>0</v>
      </c>
      <c r="H66" s="303">
        <f t="shared" si="18"/>
        <v>0</v>
      </c>
      <c r="I66" s="303">
        <f t="shared" si="18"/>
        <v>0</v>
      </c>
      <c r="J66" s="303">
        <f t="shared" si="18"/>
        <v>0</v>
      </c>
      <c r="K66" s="303">
        <f t="shared" si="18"/>
        <v>0</v>
      </c>
      <c r="L66" s="303">
        <f t="shared" si="18"/>
        <v>0</v>
      </c>
      <c r="M66" s="303">
        <f t="shared" si="18"/>
        <v>0</v>
      </c>
      <c r="N66" s="303">
        <f t="shared" si="18"/>
        <v>0</v>
      </c>
      <c r="O66" s="303">
        <f t="shared" si="18"/>
        <v>0</v>
      </c>
      <c r="P66" s="303">
        <f t="shared" si="18"/>
        <v>0</v>
      </c>
      <c r="Q66" s="303">
        <f t="shared" si="18"/>
        <v>0</v>
      </c>
      <c r="R66" s="303">
        <f t="shared" si="18"/>
        <v>0</v>
      </c>
      <c r="S66" s="303">
        <f t="shared" si="18"/>
        <v>0</v>
      </c>
      <c r="T66" s="303">
        <f t="shared" si="18"/>
        <v>0</v>
      </c>
      <c r="U66" s="303">
        <f t="shared" si="18"/>
        <v>0</v>
      </c>
      <c r="V66" s="303">
        <f t="shared" si="18"/>
        <v>0</v>
      </c>
      <c r="W66" s="303">
        <f t="shared" si="18"/>
        <v>0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0.14892796408326303</v>
      </c>
      <c r="C67" s="303">
        <f t="shared" si="19"/>
        <v>0.14892796408326303</v>
      </c>
      <c r="D67" s="303">
        <f t="shared" si="19"/>
        <v>0.14892796408326303</v>
      </c>
      <c r="E67" s="303">
        <f t="shared" si="19"/>
        <v>0.14892796408326303</v>
      </c>
      <c r="F67" s="303">
        <f t="shared" si="19"/>
        <v>0.14892796408326303</v>
      </c>
      <c r="G67" s="303">
        <f t="shared" si="19"/>
        <v>0.14892796408326303</v>
      </c>
      <c r="H67" s="303">
        <f t="shared" si="19"/>
        <v>0.14892796408326303</v>
      </c>
      <c r="I67" s="303">
        <f t="shared" si="19"/>
        <v>0.14892796408326303</v>
      </c>
      <c r="J67" s="303">
        <f t="shared" si="19"/>
        <v>0.14892796408326303</v>
      </c>
      <c r="K67" s="303">
        <f t="shared" si="19"/>
        <v>0.14892796408326303</v>
      </c>
      <c r="L67" s="303">
        <f t="shared" si="19"/>
        <v>0.14892796408326303</v>
      </c>
      <c r="M67" s="303">
        <f t="shared" si="19"/>
        <v>0.14892796408326303</v>
      </c>
      <c r="N67" s="303">
        <f t="shared" si="19"/>
        <v>0.14892796408326309</v>
      </c>
      <c r="O67" s="303">
        <f t="shared" si="19"/>
        <v>0.14892796408326309</v>
      </c>
      <c r="P67" s="303">
        <f t="shared" si="19"/>
        <v>0.14892796408326309</v>
      </c>
      <c r="Q67" s="303">
        <f t="shared" si="19"/>
        <v>0.14892796408326309</v>
      </c>
      <c r="R67" s="303">
        <f t="shared" si="19"/>
        <v>0.14892796408326309</v>
      </c>
      <c r="S67" s="303">
        <f t="shared" si="19"/>
        <v>0.148927964083263</v>
      </c>
      <c r="T67" s="303">
        <f t="shared" si="19"/>
        <v>0.14892796408326311</v>
      </c>
      <c r="U67" s="303">
        <f t="shared" si="19"/>
        <v>0.1489279640832632</v>
      </c>
      <c r="V67" s="303">
        <f t="shared" si="19"/>
        <v>0.14892796408326317</v>
      </c>
      <c r="W67" s="303">
        <f t="shared" si="19"/>
        <v>0.14892796408326311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0.10084741684729895</v>
      </c>
      <c r="C68" s="237">
        <f t="shared" si="20"/>
        <v>0.10084741684729895</v>
      </c>
      <c r="D68" s="237">
        <f t="shared" si="20"/>
        <v>0.10084741684729895</v>
      </c>
      <c r="E68" s="237">
        <f t="shared" si="20"/>
        <v>0.10084741684729895</v>
      </c>
      <c r="F68" s="237">
        <f t="shared" si="20"/>
        <v>0.10084741684729895</v>
      </c>
      <c r="G68" s="237">
        <f t="shared" si="20"/>
        <v>0.10084741684729895</v>
      </c>
      <c r="H68" s="237">
        <f t="shared" si="20"/>
        <v>0.10084741684729895</v>
      </c>
      <c r="I68" s="237">
        <f t="shared" si="20"/>
        <v>0.10084741684729895</v>
      </c>
      <c r="J68" s="237">
        <f t="shared" si="20"/>
        <v>0.10084741684729895</v>
      </c>
      <c r="K68" s="237">
        <f t="shared" si="20"/>
        <v>0.10084741684729895</v>
      </c>
      <c r="L68" s="237">
        <f t="shared" si="20"/>
        <v>0.10084741684729895</v>
      </c>
      <c r="M68" s="237">
        <f t="shared" si="20"/>
        <v>0.10084741684729895</v>
      </c>
      <c r="N68" s="237">
        <f t="shared" si="20"/>
        <v>0.10084741684729895</v>
      </c>
      <c r="O68" s="237">
        <f t="shared" si="20"/>
        <v>0.10084741684729895</v>
      </c>
      <c r="P68" s="237">
        <f t="shared" si="20"/>
        <v>0.10084741684729895</v>
      </c>
      <c r="Q68" s="237">
        <f t="shared" si="20"/>
        <v>0.10084741684729895</v>
      </c>
      <c r="R68" s="237">
        <f t="shared" si="20"/>
        <v>0.10084741684729895</v>
      </c>
      <c r="S68" s="237">
        <f t="shared" si="20"/>
        <v>0.10084741684729891</v>
      </c>
      <c r="T68" s="237">
        <f t="shared" si="20"/>
        <v>0.10084741684729898</v>
      </c>
      <c r="U68" s="237">
        <f t="shared" si="20"/>
        <v>0.10084741684729902</v>
      </c>
      <c r="V68" s="237">
        <f t="shared" si="20"/>
        <v>0.100847416847299</v>
      </c>
      <c r="W68" s="237">
        <f t="shared" si="20"/>
        <v>0.10084741684729899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42.781759830658046</v>
      </c>
      <c r="C72" s="322">
        <f t="shared" si="21"/>
        <v>41.849956359804878</v>
      </c>
      <c r="D72" s="322">
        <f t="shared" si="21"/>
        <v>40.087486950549078</v>
      </c>
      <c r="E72" s="322">
        <f t="shared" si="21"/>
        <v>42.374816256102001</v>
      </c>
      <c r="F72" s="322">
        <f t="shared" si="21"/>
        <v>43.406404274449287</v>
      </c>
      <c r="G72" s="322">
        <f t="shared" si="21"/>
        <v>41.600578697608597</v>
      </c>
      <c r="H72" s="322">
        <f t="shared" si="21"/>
        <v>37.812095297740456</v>
      </c>
      <c r="I72" s="322">
        <f t="shared" si="21"/>
        <v>36.616735261600489</v>
      </c>
      <c r="J72" s="322">
        <f t="shared" si="21"/>
        <v>37.010976722049861</v>
      </c>
      <c r="K72" s="322">
        <f t="shared" si="21"/>
        <v>39.228951495008772</v>
      </c>
      <c r="L72" s="322">
        <f t="shared" si="21"/>
        <v>34.919438571294478</v>
      </c>
      <c r="M72" s="322">
        <f t="shared" si="21"/>
        <v>31.582175967024082</v>
      </c>
      <c r="N72" s="322">
        <f t="shared" si="21"/>
        <v>32.239641144314447</v>
      </c>
      <c r="O72" s="322">
        <f t="shared" si="21"/>
        <v>32.415197771677278</v>
      </c>
      <c r="P72" s="322">
        <f t="shared" si="21"/>
        <v>28.370332708784446</v>
      </c>
      <c r="Q72" s="322">
        <f t="shared" si="21"/>
        <v>26.923559010773882</v>
      </c>
      <c r="R72" s="322">
        <f t="shared" si="21"/>
        <v>26.860660608271417</v>
      </c>
      <c r="S72" s="322">
        <f t="shared" si="21"/>
        <v>26.100317336551125</v>
      </c>
      <c r="T72" s="322">
        <f t="shared" si="21"/>
        <v>26.838077894969611</v>
      </c>
      <c r="U72" s="322">
        <f t="shared" si="21"/>
        <v>26.400231990026473</v>
      </c>
      <c r="V72" s="322">
        <f t="shared" si="21"/>
        <v>29.232020814124262</v>
      </c>
      <c r="W72" s="322">
        <f t="shared" si="21"/>
        <v>28.974596433988168</v>
      </c>
      <c r="DA72" s="95"/>
    </row>
    <row r="73" spans="1:105" ht="12" customHeight="1" x14ac:dyDescent="0.25">
      <c r="A73" s="55" t="s">
        <v>92</v>
      </c>
      <c r="B73" s="332">
        <f>IF(B$6=0,0,B$6/TRE!B$5*1000)</f>
        <v>1.3273750815581313</v>
      </c>
      <c r="C73" s="332">
        <f>IF(C$6=0,0,C$6/TRE!C$5*1000)</f>
        <v>1.2984643328414895</v>
      </c>
      <c r="D73" s="332">
        <f>IF(D$6=0,0,D$6/TRE!D$5*1000)</f>
        <v>1.2437807951582609</v>
      </c>
      <c r="E73" s="332">
        <f>IF(E$6=0,0,E$6/TRE!E$5*1000)</f>
        <v>1.314748981963257</v>
      </c>
      <c r="F73" s="332">
        <f>IF(F$6=0,0,F$6/TRE!F$5*1000)</f>
        <v>1.3467557118268296</v>
      </c>
      <c r="G73" s="332">
        <f>IF(G$6=0,0,G$6/TRE!G$5*1000)</f>
        <v>1.2907269771084195</v>
      </c>
      <c r="H73" s="332">
        <f>IF(H$6=0,0,H$6/TRE!H$5*1000)</f>
        <v>1.1731829938364193</v>
      </c>
      <c r="I73" s="332">
        <f>IF(I$6=0,0,I$6/TRE!I$5*1000)</f>
        <v>1.1360949653929149</v>
      </c>
      <c r="J73" s="332">
        <f>IF(J$6=0,0,J$6/TRE!J$5*1000)</f>
        <v>1.1483269608224855</v>
      </c>
      <c r="K73" s="332">
        <f>IF(K$6=0,0,K$6/TRE!K$5*1000)</f>
        <v>1.2171433081818204</v>
      </c>
      <c r="L73" s="332">
        <f>IF(L$6=0,0,L$6/TRE!L$5*1000)</f>
        <v>1.0834335194486371</v>
      </c>
      <c r="M73" s="332">
        <f>IF(M$6=0,0,M$6/TRE!M$5*1000)</f>
        <v>0.97988941001838714</v>
      </c>
      <c r="N73" s="332">
        <f>IF(N$6=0,0,N$6/TRE!N$5*1000)</f>
        <v>1.0002883579995321</v>
      </c>
      <c r="O73" s="332">
        <f>IF(O$6=0,0,O$6/TRE!O$5*1000)</f>
        <v>1.0057352936442137</v>
      </c>
      <c r="P73" s="332">
        <f>IF(P$6=0,0,P$6/TRE!P$5*1000)</f>
        <v>0.88023664389251566</v>
      </c>
      <c r="Q73" s="332">
        <f>IF(Q$6=0,0,Q$6/TRE!Q$5*1000)</f>
        <v>0.83534808944794758</v>
      </c>
      <c r="R73" s="332">
        <f>IF(R$6=0,0,R$6/TRE!R$5*1000)</f>
        <v>0.83339656215028479</v>
      </c>
      <c r="S73" s="332">
        <f>IF(S$6=0,0,S$6/TRE!S$5*1000)</f>
        <v>0.80980565059576148</v>
      </c>
      <c r="T73" s="332">
        <f>IF(T$6=0,0,T$6/TRE!T$5*1000)</f>
        <v>0.83269589600121929</v>
      </c>
      <c r="U73" s="332">
        <f>IF(U$6=0,0,U$6/TRE!U$5*1000)</f>
        <v>0.81911100033343243</v>
      </c>
      <c r="V73" s="332">
        <f>IF(V$6=0,0,V$6/TRE!V$5*1000)</f>
        <v>0.90697194705981199</v>
      </c>
      <c r="W73" s="332">
        <f>IF(W$6=0,0,W$6/TRE!W$5*1000)</f>
        <v>0.89898492855167378</v>
      </c>
      <c r="DA73" s="67"/>
    </row>
    <row r="74" spans="1:105" ht="12" customHeight="1" x14ac:dyDescent="0.25">
      <c r="A74" s="202" t="s">
        <v>93</v>
      </c>
      <c r="B74" s="333">
        <f>IF(B$7=0,0,B$7/TRE!B$5*1000)</f>
        <v>1.8052301109190585</v>
      </c>
      <c r="C74" s="333">
        <f>IF(C$7=0,0,C$7/TRE!C$5*1000)</f>
        <v>1.7659114926644257</v>
      </c>
      <c r="D74" s="333">
        <f>IF(D$7=0,0,D$7/TRE!D$5*1000)</f>
        <v>1.6915418814152348</v>
      </c>
      <c r="E74" s="333">
        <f>IF(E$7=0,0,E$7/TRE!E$5*1000)</f>
        <v>1.7880586154700293</v>
      </c>
      <c r="F74" s="333">
        <f>IF(F$7=0,0,F$7/TRE!F$5*1000)</f>
        <v>1.8315877680844881</v>
      </c>
      <c r="G74" s="333">
        <f>IF(G$7=0,0,G$7/TRE!G$5*1000)</f>
        <v>1.7553886888674506</v>
      </c>
      <c r="H74" s="333">
        <f>IF(H$7=0,0,H$7/TRE!H$5*1000)</f>
        <v>1.59552887161753</v>
      </c>
      <c r="I74" s="333">
        <f>IF(I$7=0,0,I$7/TRE!I$5*1000)</f>
        <v>1.545089152934364</v>
      </c>
      <c r="J74" s="333">
        <f>IF(J$7=0,0,J$7/TRE!J$5*1000)</f>
        <v>1.56172466671858</v>
      </c>
      <c r="K74" s="333">
        <f>IF(K$7=0,0,K$7/TRE!K$5*1000)</f>
        <v>1.6553148991272757</v>
      </c>
      <c r="L74" s="333">
        <f>IF(L$7=0,0,L$7/TRE!L$5*1000)</f>
        <v>1.4734695864501464</v>
      </c>
      <c r="M74" s="333">
        <f>IF(M$7=0,0,M$7/TRE!M$5*1000)</f>
        <v>1.3326495976250063</v>
      </c>
      <c r="N74" s="333">
        <f>IF(N$7=0,0,N$7/TRE!N$5*1000)</f>
        <v>1.3603921668793637</v>
      </c>
      <c r="O74" s="333">
        <f>IF(O$7=0,0,O$7/TRE!O$5*1000)</f>
        <v>1.3677999993561305</v>
      </c>
      <c r="P74" s="333">
        <f>IF(P$7=0,0,P$7/TRE!P$5*1000)</f>
        <v>1.1971218356938211</v>
      </c>
      <c r="Q74" s="333">
        <f>IF(Q$7=0,0,Q$7/TRE!Q$5*1000)</f>
        <v>1.1360734016492087</v>
      </c>
      <c r="R74" s="333">
        <f>IF(R$7=0,0,R$7/TRE!R$5*1000)</f>
        <v>1.1334193245243873</v>
      </c>
      <c r="S74" s="333">
        <f>IF(S$7=0,0,S$7/TRE!S$5*1000)</f>
        <v>1.1013356848102358</v>
      </c>
      <c r="T74" s="333">
        <f>IF(T$7=0,0,T$7/TRE!T$5*1000)</f>
        <v>1.1324664185616582</v>
      </c>
      <c r="U74" s="333">
        <f>IF(U$7=0,0,U$7/TRE!U$5*1000)</f>
        <v>1.1139909604534683</v>
      </c>
      <c r="V74" s="333">
        <f>IF(V$7=0,0,V$7/TRE!V$5*1000)</f>
        <v>1.2334818480013445</v>
      </c>
      <c r="W74" s="333">
        <f>IF(W$7=0,0,W$7/TRE!W$5*1000)</f>
        <v>1.2226195028302766</v>
      </c>
      <c r="DA74" s="174"/>
    </row>
    <row r="75" spans="1:105" ht="12" customHeight="1" x14ac:dyDescent="0.25">
      <c r="A75" s="202" t="s">
        <v>94</v>
      </c>
      <c r="B75" s="333">
        <f>IF(B$8=0,0,B$8/TRE!B$5*1000)</f>
        <v>2.2299901370176611</v>
      </c>
      <c r="C75" s="333">
        <f>IF(C$8=0,0,C$8/TRE!C$5*1000)</f>
        <v>2.1814200791737028</v>
      </c>
      <c r="D75" s="333">
        <f>IF(D$8=0,0,D$8/TRE!D$5*1000)</f>
        <v>2.0895517358658791</v>
      </c>
      <c r="E75" s="333">
        <f>IF(E$8=0,0,E$8/TRE!E$5*1000)</f>
        <v>2.2087782896982722</v>
      </c>
      <c r="F75" s="333">
        <f>IF(F$8=0,0,F$8/TRE!F$5*1000)</f>
        <v>2.262549595869074</v>
      </c>
      <c r="G75" s="333">
        <f>IF(G$8=0,0,G$8/TRE!G$5*1000)</f>
        <v>2.1684213215421453</v>
      </c>
      <c r="H75" s="333">
        <f>IF(H$8=0,0,H$8/TRE!H$5*1000)</f>
        <v>1.9709474296451848</v>
      </c>
      <c r="I75" s="333">
        <f>IF(I$8=0,0,I$8/TRE!I$5*1000)</f>
        <v>1.9086395418600974</v>
      </c>
      <c r="J75" s="333">
        <f>IF(J$8=0,0,J$8/TRE!J$5*1000)</f>
        <v>1.9291892941817759</v>
      </c>
      <c r="K75" s="333">
        <f>IF(K$8=0,0,K$8/TRE!K$5*1000)</f>
        <v>2.0448007577454588</v>
      </c>
      <c r="L75" s="333">
        <f>IF(L$8=0,0,L$8/TRE!L$5*1000)</f>
        <v>1.8201683126737105</v>
      </c>
      <c r="M75" s="333">
        <f>IF(M$8=0,0,M$8/TRE!M$5*1000)</f>
        <v>1.6462142088308906</v>
      </c>
      <c r="N75" s="333">
        <f>IF(N$8=0,0,N$8/TRE!N$5*1000)</f>
        <v>1.6804844414392133</v>
      </c>
      <c r="O75" s="333">
        <f>IF(O$8=0,0,O$8/TRE!O$5*1000)</f>
        <v>1.6896352933222782</v>
      </c>
      <c r="P75" s="333">
        <f>IF(P$8=0,0,P$8/TRE!P$5*1000)</f>
        <v>1.4787975617394256</v>
      </c>
      <c r="Q75" s="333">
        <f>IF(Q$8=0,0,Q$8/TRE!Q$5*1000)</f>
        <v>1.4033847902725516</v>
      </c>
      <c r="R75" s="333">
        <f>IF(R$8=0,0,R$8/TRE!R$5*1000)</f>
        <v>1.4001062244124778</v>
      </c>
      <c r="S75" s="333">
        <f>IF(S$8=0,0,S$8/TRE!S$5*1000)</f>
        <v>1.3604734930008793</v>
      </c>
      <c r="T75" s="333">
        <f>IF(T$8=0,0,T$8/TRE!T$5*1000)</f>
        <v>1.3989291052820481</v>
      </c>
      <c r="U75" s="333">
        <f>IF(U$8=0,0,U$8/TRE!U$5*1000)</f>
        <v>1.3761064805601673</v>
      </c>
      <c r="V75" s="333">
        <f>IF(V$8=0,0,V$8/TRE!V$5*1000)</f>
        <v>1.5237128710604846</v>
      </c>
      <c r="W75" s="333">
        <f>IF(W$8=0,0,W$8/TRE!W$5*1000)</f>
        <v>1.5102946799668122</v>
      </c>
      <c r="DA75" s="174"/>
    </row>
    <row r="76" spans="1:105" ht="12" customHeight="1" x14ac:dyDescent="0.25">
      <c r="A76" s="202" t="s">
        <v>95</v>
      </c>
      <c r="B76" s="333">
        <f>IF(B$9=0,0,B$9/TRE!B$5*1000)</f>
        <v>1.3804700848204563</v>
      </c>
      <c r="C76" s="333">
        <f>IF(C$9=0,0,C$9/TRE!C$5*1000)</f>
        <v>1.3504029061551488</v>
      </c>
      <c r="D76" s="333">
        <f>IF(D$9=0,0,D$9/TRE!D$5*1000)</f>
        <v>1.2935320269645911</v>
      </c>
      <c r="E76" s="333">
        <f>IF(E$9=0,0,E$9/TRE!E$5*1000)</f>
        <v>1.3673389412417871</v>
      </c>
      <c r="F76" s="333">
        <f>IF(F$9=0,0,F$9/TRE!F$5*1000)</f>
        <v>1.4006259402999026</v>
      </c>
      <c r="G76" s="333">
        <f>IF(G$9=0,0,G$9/TRE!G$5*1000)</f>
        <v>1.3423560561927563</v>
      </c>
      <c r="H76" s="333">
        <f>IF(H$9=0,0,H$9/TRE!H$5*1000)</f>
        <v>1.2201103135898759</v>
      </c>
      <c r="I76" s="333">
        <f>IF(I$9=0,0,I$9/TRE!I$5*1000)</f>
        <v>1.1815387640086312</v>
      </c>
      <c r="J76" s="333">
        <f>IF(J$9=0,0,J$9/TRE!J$5*1000)</f>
        <v>1.1942600392553846</v>
      </c>
      <c r="K76" s="333">
        <f>IF(K$9=0,0,K$9/TRE!K$5*1000)</f>
        <v>1.2658290405090931</v>
      </c>
      <c r="L76" s="333">
        <f>IF(L$9=0,0,L$9/TRE!L$5*1000)</f>
        <v>1.1267708602265822</v>
      </c>
      <c r="M76" s="333">
        <f>IF(M$9=0,0,M$9/TRE!M$5*1000)</f>
        <v>1.0190849864191225</v>
      </c>
      <c r="N76" s="333">
        <f>IF(N$9=0,0,N$9/TRE!N$5*1000)</f>
        <v>1.040299892319513</v>
      </c>
      <c r="O76" s="333">
        <f>IF(O$9=0,0,O$9/TRE!O$5*1000)</f>
        <v>1.0459647053899819</v>
      </c>
      <c r="P76" s="333">
        <f>IF(P$9=0,0,P$9/TRE!P$5*1000)</f>
        <v>0.91544610964821593</v>
      </c>
      <c r="Q76" s="333">
        <f>IF(Q$9=0,0,Q$9/TRE!Q$5*1000)</f>
        <v>0.8687620130258652</v>
      </c>
      <c r="R76" s="333">
        <f>IF(R$9=0,0,R$9/TRE!R$5*1000)</f>
        <v>0.86673242463629574</v>
      </c>
      <c r="S76" s="333">
        <f>IF(S$9=0,0,S$9/TRE!S$5*1000)</f>
        <v>0.84219787661959222</v>
      </c>
      <c r="T76" s="333">
        <f>IF(T$9=0,0,T$9/TRE!T$5*1000)</f>
        <v>0.86600373184126811</v>
      </c>
      <c r="U76" s="333">
        <f>IF(U$9=0,0,U$9/TRE!U$5*1000)</f>
        <v>0.85187544034676987</v>
      </c>
      <c r="V76" s="333">
        <f>IF(V$9=0,0,V$9/TRE!V$5*1000)</f>
        <v>0.94325082494220436</v>
      </c>
      <c r="W76" s="333">
        <f>IF(W$9=0,0,W$9/TRE!W$5*1000)</f>
        <v>0.93494432569374075</v>
      </c>
      <c r="DA76" s="174"/>
    </row>
    <row r="77" spans="1:105" ht="12" customHeight="1" x14ac:dyDescent="0.25">
      <c r="A77" s="56" t="s">
        <v>96</v>
      </c>
      <c r="B77" s="334">
        <f>IF(B$10=0,0,B$10/TRE!B$5*1000)</f>
        <v>1.4335650880827819</v>
      </c>
      <c r="C77" s="334">
        <f>IF(C$10=0,0,C$10/TRE!C$5*1000)</f>
        <v>1.4023414794688087</v>
      </c>
      <c r="D77" s="334">
        <f>IF(D$10=0,0,D$10/TRE!D$5*1000)</f>
        <v>1.3432832587709218</v>
      </c>
      <c r="E77" s="334">
        <f>IF(E$10=0,0,E$10/TRE!E$5*1000)</f>
        <v>1.4199289005203173</v>
      </c>
      <c r="F77" s="334">
        <f>IF(F$10=0,0,F$10/TRE!F$5*1000)</f>
        <v>1.4544961687729761</v>
      </c>
      <c r="G77" s="334">
        <f>IF(G$10=0,0,G$10/TRE!G$5*1000)</f>
        <v>1.3939851352770931</v>
      </c>
      <c r="H77" s="334">
        <f>IF(H$10=0,0,H$10/TRE!H$5*1000)</f>
        <v>1.2670376333433329</v>
      </c>
      <c r="I77" s="334">
        <f>IF(I$10=0,0,I$10/TRE!I$5*1000)</f>
        <v>1.226982562624348</v>
      </c>
      <c r="J77" s="334">
        <f>IF(J$10=0,0,J$10/TRE!J$5*1000)</f>
        <v>1.2401931176882841</v>
      </c>
      <c r="K77" s="334">
        <f>IF(K$10=0,0,K$10/TRE!K$5*1000)</f>
        <v>1.314514772836366</v>
      </c>
      <c r="L77" s="334">
        <f>IF(L$10=0,0,L$10/TRE!L$5*1000)</f>
        <v>1.1701082010045278</v>
      </c>
      <c r="M77" s="334">
        <f>IF(M$10=0,0,M$10/TRE!M$5*1000)</f>
        <v>1.0582805628198582</v>
      </c>
      <c r="N77" s="334">
        <f>IF(N$10=0,0,N$10/TRE!N$5*1000)</f>
        <v>1.0803114266394946</v>
      </c>
      <c r="O77" s="334">
        <f>IF(O$10=0,0,O$10/TRE!O$5*1000)</f>
        <v>1.0861941171357508</v>
      </c>
      <c r="P77" s="334">
        <f>IF(P$10=0,0,P$10/TRE!P$5*1000)</f>
        <v>0.95065557540391676</v>
      </c>
      <c r="Q77" s="334">
        <f>IF(Q$10=0,0,Q$10/TRE!Q$5*1000)</f>
        <v>0.90217593660378337</v>
      </c>
      <c r="R77" s="334">
        <f>IF(R$10=0,0,R$10/TRE!R$5*1000)</f>
        <v>0.90006828712230746</v>
      </c>
      <c r="S77" s="334">
        <f>IF(S$10=0,0,S$10/TRE!S$5*1000)</f>
        <v>0.87459010264342252</v>
      </c>
      <c r="T77" s="334">
        <f>IF(T$10=0,0,T$10/TRE!T$5*1000)</f>
        <v>0.89931156768131681</v>
      </c>
      <c r="U77" s="334">
        <f>IF(U$10=0,0,U$10/TRE!U$5*1000)</f>
        <v>0.88463988036010743</v>
      </c>
      <c r="V77" s="334">
        <f>IF(V$10=0,0,V$10/TRE!V$5*1000)</f>
        <v>0.97952970282459717</v>
      </c>
      <c r="W77" s="334">
        <f>IF(W$10=0,0,W$10/TRE!W$5*1000)</f>
        <v>0.9709037228358075</v>
      </c>
      <c r="DA77" s="68"/>
    </row>
    <row r="78" spans="1:105" ht="12" customHeight="1" x14ac:dyDescent="0.25">
      <c r="A78" s="203" t="s">
        <v>2405</v>
      </c>
      <c r="B78" s="350">
        <f>IF(B$16=0,0,B$16/TRE!B$5*1000)</f>
        <v>9.2916255709069198</v>
      </c>
      <c r="C78" s="350">
        <f>IF(C$16=0,0,C$16/TRE!C$5*1000)</f>
        <v>9.0892503298904277</v>
      </c>
      <c r="D78" s="350">
        <f>IF(D$16=0,0,D$16/TRE!D$5*1000)</f>
        <v>8.706465566107827</v>
      </c>
      <c r="E78" s="350">
        <f>IF(E$16=0,0,E$16/TRE!E$5*1000)</f>
        <v>9.2032428737427985</v>
      </c>
      <c r="F78" s="350">
        <f>IF(F$16=0,0,F$16/TRE!F$5*1000)</f>
        <v>9.4272899827878085</v>
      </c>
      <c r="G78" s="350">
        <f>IF(G$16=0,0,G$16/TRE!G$5*1000)</f>
        <v>9.035088839758938</v>
      </c>
      <c r="H78" s="350">
        <f>IF(H$16=0,0,H$16/TRE!H$5*1000)</f>
        <v>8.2122809568549364</v>
      </c>
      <c r="I78" s="350">
        <f>IF(I$16=0,0,I$16/TRE!I$5*1000)</f>
        <v>7.9526647577504059</v>
      </c>
      <c r="J78" s="350">
        <f>IF(J$16=0,0,J$16/TRE!J$5*1000)</f>
        <v>8.0382887257574005</v>
      </c>
      <c r="K78" s="350">
        <f>IF(K$16=0,0,K$16/TRE!K$5*1000)</f>
        <v>8.5200031572727433</v>
      </c>
      <c r="L78" s="350">
        <f>IF(L$16=0,0,L$16/TRE!L$5*1000)</f>
        <v>7.5840346361404594</v>
      </c>
      <c r="M78" s="350">
        <f>IF(M$16=0,0,M$16/TRE!M$5*1000)</f>
        <v>6.8592258701287108</v>
      </c>
      <c r="N78" s="350">
        <f>IF(N$16=0,0,N$16/TRE!N$5*1000)</f>
        <v>7.0020185059967233</v>
      </c>
      <c r="O78" s="350">
        <f>IF(O$16=0,0,O$16/TRE!O$5*1000)</f>
        <v>7.0401470555094949</v>
      </c>
      <c r="P78" s="350">
        <f>IF(P$16=0,0,P$16/TRE!P$5*1000)</f>
        <v>6.161656507247609</v>
      </c>
      <c r="Q78" s="350">
        <f>IF(Q$16=0,0,Q$16/TRE!Q$5*1000)</f>
        <v>5.8474366261356332</v>
      </c>
      <c r="R78" s="350">
        <f>IF(R$16=0,0,R$16/TRE!R$5*1000)</f>
        <v>5.8337759350519924</v>
      </c>
      <c r="S78" s="350">
        <f>IF(S$16=0,0,S$16/TRE!S$5*1000)</f>
        <v>5.6686395541703316</v>
      </c>
      <c r="T78" s="350">
        <f>IF(T$16=0,0,T$16/TRE!T$5*1000)</f>
        <v>5.8288712720085352</v>
      </c>
      <c r="U78" s="350">
        <f>IF(U$16=0,0,U$16/TRE!U$5*1000)</f>
        <v>5.733777002334028</v>
      </c>
      <c r="V78" s="350">
        <f>IF(V$16=0,0,V$16/TRE!V$5*1000)</f>
        <v>6.3488036294186827</v>
      </c>
      <c r="W78" s="350">
        <f>IF(W$16=0,0,W$16/TRE!W$5*1000)</f>
        <v>6.2928944998617142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1.353922583189294</v>
      </c>
      <c r="C79" s="350">
        <f>IF(C$24=0,0,C$24/TRE!C$5*1000)</f>
        <v>1.3244336194983193</v>
      </c>
      <c r="D79" s="350">
        <f>IF(D$24=0,0,D$24/TRE!D$5*1000)</f>
        <v>1.2686564110614262</v>
      </c>
      <c r="E79" s="350">
        <f>IF(E$24=0,0,E$24/TRE!E$5*1000)</f>
        <v>1.341043961602522</v>
      </c>
      <c r="F79" s="350">
        <f>IF(F$24=0,0,F$24/TRE!F$5*1000)</f>
        <v>1.3736908260633662</v>
      </c>
      <c r="G79" s="350">
        <f>IF(G$24=0,0,G$24/TRE!G$5*1000)</f>
        <v>1.3165415166505881</v>
      </c>
      <c r="H79" s="350">
        <f>IF(H$24=0,0,H$24/TRE!H$5*1000)</f>
        <v>1.1966466537131477</v>
      </c>
      <c r="I79" s="350">
        <f>IF(I$24=0,0,I$24/TRE!I$5*1000)</f>
        <v>1.1588168647007733</v>
      </c>
      <c r="J79" s="350">
        <f>IF(J$24=0,0,J$24/TRE!J$5*1000)</f>
        <v>1.1712935000389351</v>
      </c>
      <c r="K79" s="350">
        <f>IF(K$24=0,0,K$24/TRE!K$5*1000)</f>
        <v>1.2414861743454566</v>
      </c>
      <c r="L79" s="350">
        <f>IF(L$24=0,0,L$24/TRE!L$5*1000)</f>
        <v>1.1051021898376099</v>
      </c>
      <c r="M79" s="350">
        <f>IF(M$24=0,0,M$24/TRE!M$5*1000)</f>
        <v>0.99948719821875487</v>
      </c>
      <c r="N79" s="350">
        <f>IF(N$24=0,0,N$24/TRE!N$5*1000)</f>
        <v>1.0202941251595226</v>
      </c>
      <c r="O79" s="350">
        <f>IF(O$24=0,0,O$24/TRE!O$5*1000)</f>
        <v>1.025849999517098</v>
      </c>
      <c r="P79" s="350">
        <f>IF(P$24=0,0,P$24/TRE!P$5*1000)</f>
        <v>0.89784137677036591</v>
      </c>
      <c r="Q79" s="350">
        <f>IF(Q$24=0,0,Q$24/TRE!Q$5*1000)</f>
        <v>0.8520550512369065</v>
      </c>
      <c r="R79" s="350">
        <f>IF(R$24=0,0,R$24/TRE!R$5*1000)</f>
        <v>0.85006449339329038</v>
      </c>
      <c r="S79" s="350">
        <f>IF(S$24=0,0,S$24/TRE!S$5*1000)</f>
        <v>0.82600176360767708</v>
      </c>
      <c r="T79" s="350">
        <f>IF(T$24=0,0,T$24/TRE!T$5*1000)</f>
        <v>0.84934981392124398</v>
      </c>
      <c r="U79" s="350">
        <f>IF(U$24=0,0,U$24/TRE!U$5*1000)</f>
        <v>0.83549322034010165</v>
      </c>
      <c r="V79" s="350">
        <f>IF(V$24=0,0,V$24/TRE!V$5*1000)</f>
        <v>0.92511138600100851</v>
      </c>
      <c r="W79" s="350">
        <f>IF(W$24=0,0,W$24/TRE!W$5*1000)</f>
        <v>0.91696462712270743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13.273750815581314</v>
      </c>
      <c r="C80" s="350">
        <f>IF(C$27=0,0,C$27/TRE!C$5*1000)</f>
        <v>12.984643328414895</v>
      </c>
      <c r="D80" s="350">
        <f>IF(D$27=0,0,D$27/TRE!D$5*1000)</f>
        <v>12.437807951582608</v>
      </c>
      <c r="E80" s="350">
        <f>IF(E$27=0,0,E$27/TRE!E$5*1000)</f>
        <v>13.147489819632568</v>
      </c>
      <c r="F80" s="350">
        <f>IF(F$27=0,0,F$27/TRE!F$5*1000)</f>
        <v>13.467557118268296</v>
      </c>
      <c r="G80" s="350">
        <f>IF(G$27=0,0,G$27/TRE!G$5*1000)</f>
        <v>12.907269771084195</v>
      </c>
      <c r="H80" s="350">
        <f>IF(H$27=0,0,H$27/TRE!H$5*1000)</f>
        <v>11.731829938364193</v>
      </c>
      <c r="I80" s="350">
        <f>IF(I$27=0,0,I$27/TRE!I$5*1000)</f>
        <v>11.360949653929149</v>
      </c>
      <c r="J80" s="350">
        <f>IF(J$27=0,0,J$27/TRE!J$5*1000)</f>
        <v>11.483269608224854</v>
      </c>
      <c r="K80" s="350">
        <f>IF(K$27=0,0,K$27/TRE!K$5*1000)</f>
        <v>12.171433081818202</v>
      </c>
      <c r="L80" s="350">
        <f>IF(L$27=0,0,L$27/TRE!L$5*1000)</f>
        <v>10.834335194486368</v>
      </c>
      <c r="M80" s="350">
        <f>IF(M$27=0,0,M$27/TRE!M$5*1000)</f>
        <v>9.7988941001838707</v>
      </c>
      <c r="N80" s="350">
        <f>IF(N$27=0,0,N$27/TRE!N$5*1000)</f>
        <v>10.00288357999532</v>
      </c>
      <c r="O80" s="350">
        <f>IF(O$27=0,0,O$27/TRE!O$5*1000)</f>
        <v>10.057352936442136</v>
      </c>
      <c r="P80" s="350">
        <f>IF(P$27=0,0,P$27/TRE!P$5*1000)</f>
        <v>8.8023664389251568</v>
      </c>
      <c r="Q80" s="350">
        <f>IF(Q$27=0,0,Q$27/TRE!Q$5*1000)</f>
        <v>8.3534808944794765</v>
      </c>
      <c r="R80" s="350">
        <f>IF(R$27=0,0,R$27/TRE!R$5*1000)</f>
        <v>8.3339656215028484</v>
      </c>
      <c r="S80" s="350">
        <f>IF(S$27=0,0,S$27/TRE!S$5*1000)</f>
        <v>8.0980565059576168</v>
      </c>
      <c r="T80" s="350">
        <f>IF(T$27=0,0,T$27/TRE!T$5*1000)</f>
        <v>8.3269589600121918</v>
      </c>
      <c r="U80" s="350">
        <f>IF(U$27=0,0,U$27/TRE!U$5*1000)</f>
        <v>8.1911100033343249</v>
      </c>
      <c r="V80" s="350">
        <f>IF(V$27=0,0,V$27/TRE!V$5*1000)</f>
        <v>9.0697194705981214</v>
      </c>
      <c r="W80" s="350">
        <f>IF(W$27=0,0,W$27/TRE!W$5*1000)</f>
        <v>8.9898492855167369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0</v>
      </c>
      <c r="C81" s="350">
        <f>IF(C$35=0,0,C$35/TRE!C$5*1000)</f>
        <v>0</v>
      </c>
      <c r="D81" s="350">
        <f>IF(D$35=0,0,D$35/TRE!D$5*1000)</f>
        <v>0</v>
      </c>
      <c r="E81" s="350">
        <f>IF(E$35=0,0,E$35/TRE!E$5*1000)</f>
        <v>0</v>
      </c>
      <c r="F81" s="350">
        <f>IF(F$35=0,0,F$35/TRE!F$5*1000)</f>
        <v>0</v>
      </c>
      <c r="G81" s="350">
        <f>IF(G$35=0,0,G$35/TRE!G$5*1000)</f>
        <v>0</v>
      </c>
      <c r="H81" s="350">
        <f>IF(H$35=0,0,H$35/TRE!H$5*1000)</f>
        <v>0</v>
      </c>
      <c r="I81" s="350">
        <f>IF(I$35=0,0,I$35/TRE!I$5*1000)</f>
        <v>0</v>
      </c>
      <c r="J81" s="350">
        <f>IF(J$35=0,0,J$35/TRE!J$5*1000)</f>
        <v>0</v>
      </c>
      <c r="K81" s="350">
        <f>IF(K$35=0,0,K$35/TRE!K$5*1000)</f>
        <v>0</v>
      </c>
      <c r="L81" s="350">
        <f>IF(L$35=0,0,L$35/TRE!L$5*1000)</f>
        <v>0</v>
      </c>
      <c r="M81" s="350">
        <f>IF(M$35=0,0,M$35/TRE!M$5*1000)</f>
        <v>0</v>
      </c>
      <c r="N81" s="350">
        <f>IF(N$35=0,0,N$35/TRE!N$5*1000)</f>
        <v>0</v>
      </c>
      <c r="O81" s="350">
        <f>IF(O$35=0,0,O$35/TRE!O$5*1000)</f>
        <v>0</v>
      </c>
      <c r="P81" s="350">
        <f>IF(P$35=0,0,P$35/TRE!P$5*1000)</f>
        <v>0</v>
      </c>
      <c r="Q81" s="350">
        <f>IF(Q$35=0,0,Q$35/TRE!Q$5*1000)</f>
        <v>0</v>
      </c>
      <c r="R81" s="350">
        <f>IF(R$35=0,0,R$35/TRE!R$5*1000)</f>
        <v>0</v>
      </c>
      <c r="S81" s="350">
        <f>IF(S$35=0,0,S$35/TRE!S$5*1000)</f>
        <v>0</v>
      </c>
      <c r="T81" s="350">
        <f>IF(T$35=0,0,T$35/TRE!T$5*1000)</f>
        <v>0</v>
      </c>
      <c r="U81" s="350">
        <f>IF(U$35=0,0,U$35/TRE!U$5*1000)</f>
        <v>0</v>
      </c>
      <c r="V81" s="350">
        <f>IF(V$35=0,0,V$35/TRE!V$5*1000)</f>
        <v>0</v>
      </c>
      <c r="W81" s="350">
        <f>IF(W$35=0,0,W$35/TRE!W$5*1000)</f>
        <v>0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6.3714003914790265</v>
      </c>
      <c r="C82" s="350">
        <f>IF(C$46=0,0,C$46/TRE!C$5*1000)</f>
        <v>6.2326287976391459</v>
      </c>
      <c r="D82" s="350">
        <f>IF(D$46=0,0,D$46/TRE!D$5*1000)</f>
        <v>5.9701478167596491</v>
      </c>
      <c r="E82" s="350">
        <f>IF(E$46=0,0,E$46/TRE!E$5*1000)</f>
        <v>6.3107951134236293</v>
      </c>
      <c r="F82" s="350">
        <f>IF(F$46=0,0,F$46/TRE!F$5*1000)</f>
        <v>6.4644274167687783</v>
      </c>
      <c r="G82" s="350">
        <f>IF(G$46=0,0,G$46/TRE!G$5*1000)</f>
        <v>6.1954894901204094</v>
      </c>
      <c r="H82" s="350">
        <f>IF(H$46=0,0,H$46/TRE!H$5*1000)</f>
        <v>5.6312783704148091</v>
      </c>
      <c r="I82" s="350">
        <f>IF(I$46=0,0,I$46/TRE!I$5*1000)</f>
        <v>5.4532558338859873</v>
      </c>
      <c r="J82" s="350">
        <f>IF(J$46=0,0,J$46/TRE!J$5*1000)</f>
        <v>5.5119694119479261</v>
      </c>
      <c r="K82" s="350">
        <f>IF(K$46=0,0,K$46/TRE!K$5*1000)</f>
        <v>5.8422878792727344</v>
      </c>
      <c r="L82" s="350">
        <f>IF(L$46=0,0,L$46/TRE!L$5*1000)</f>
        <v>5.2004808933534541</v>
      </c>
      <c r="M82" s="350">
        <f>IF(M$46=0,0,M$46/TRE!M$5*1000)</f>
        <v>4.7034691680882554</v>
      </c>
      <c r="N82" s="350">
        <f>IF(N$46=0,0,N$46/TRE!N$5*1000)</f>
        <v>4.8013841183977517</v>
      </c>
      <c r="O82" s="350">
        <f>IF(O$46=0,0,O$46/TRE!O$5*1000)</f>
        <v>4.8275294094922225</v>
      </c>
      <c r="P82" s="350">
        <f>IF(P$46=0,0,P$46/TRE!P$5*1000)</f>
        <v>4.225135890684073</v>
      </c>
      <c r="Q82" s="350">
        <f>IF(Q$46=0,0,Q$46/TRE!Q$5*1000)</f>
        <v>4.0096708293501466</v>
      </c>
      <c r="R82" s="350">
        <f>IF(R$46=0,0,R$46/TRE!R$5*1000)</f>
        <v>4.0003034983213652</v>
      </c>
      <c r="S82" s="350">
        <f>IF(S$46=0,0,S$46/TRE!S$5*1000)</f>
        <v>3.8870671228596541</v>
      </c>
      <c r="T82" s="350">
        <f>IF(T$46=0,0,T$46/TRE!T$5*1000)</f>
        <v>3.9969403008058526</v>
      </c>
      <c r="U82" s="350">
        <f>IF(U$46=0,0,U$46/TRE!U$5*1000)</f>
        <v>3.9317328016004773</v>
      </c>
      <c r="V82" s="350">
        <f>IF(V$46=0,0,V$46/TRE!V$5*1000)</f>
        <v>4.3534653458870984</v>
      </c>
      <c r="W82" s="350">
        <f>IF(W$46=0,0,W$46/TRE!W$5*1000)</f>
        <v>4.3151276570480341</v>
      </c>
      <c r="DA82" s="175"/>
    </row>
    <row r="83" spans="1:105" ht="12" customHeight="1" x14ac:dyDescent="0.25">
      <c r="A83" s="41" t="s">
        <v>2444</v>
      </c>
      <c r="B83" s="335">
        <f>IF(B$47=0,0,B$47/TRE!B$5*1000)</f>
        <v>4.3144299671034014</v>
      </c>
      <c r="C83" s="335">
        <f>IF(C$47=0,0,C$47/TRE!C$5*1000)</f>
        <v>4.2204599940585119</v>
      </c>
      <c r="D83" s="335">
        <f>IF(D$47=0,0,D$47/TRE!D$5*1000)</f>
        <v>4.0427195068626807</v>
      </c>
      <c r="E83" s="335">
        <f>IF(E$47=0,0,E$47/TRE!E$5*1000)</f>
        <v>4.2733907588068192</v>
      </c>
      <c r="F83" s="335">
        <f>IF(F$47=0,0,F$47/TRE!F$5*1000)</f>
        <v>4.377423745707766</v>
      </c>
      <c r="G83" s="335">
        <f>IF(G$47=0,0,G$47/TRE!G$5*1000)</f>
        <v>4.1953109010065992</v>
      </c>
      <c r="H83" s="335">
        <f>IF(H$47=0,0,H$47/TRE!H$5*1000)</f>
        <v>3.8132521363610241</v>
      </c>
      <c r="I83" s="335">
        <f>IF(I$47=0,0,I$47/TRE!I$5*1000)</f>
        <v>3.6927031645138144</v>
      </c>
      <c r="J83" s="335">
        <f>IF(J$47=0,0,J$47/TRE!J$5*1000)</f>
        <v>3.7324613974142413</v>
      </c>
      <c r="K83" s="335">
        <f>IF(K$47=0,0,K$47/TRE!K$5*1000)</f>
        <v>3.9561384238996209</v>
      </c>
      <c r="L83" s="335">
        <f>IF(L$47=0,0,L$47/TRE!L$5*1000)</f>
        <v>3.521535177672984</v>
      </c>
      <c r="M83" s="335">
        <f>IF(M$47=0,0,M$47/TRE!M$5*1000)</f>
        <v>3.1849808646912243</v>
      </c>
      <c r="N83" s="335">
        <f>IF(N$47=0,0,N$47/TRE!N$5*1000)</f>
        <v>3.2512845294880086</v>
      </c>
      <c r="O83" s="335">
        <f>IF(O$47=0,0,O$47/TRE!O$5*1000)</f>
        <v>3.2689889618679748</v>
      </c>
      <c r="P83" s="335">
        <f>IF(P$47=0,0,P$47/TRE!P$5*1000)</f>
        <v>2.861074768779345</v>
      </c>
      <c r="Q83" s="335">
        <f>IF(Q$47=0,0,Q$47/TRE!Q$5*1000)</f>
        <v>2.7151713785723657</v>
      </c>
      <c r="R83" s="335">
        <f>IF(R$47=0,0,R$47/TRE!R$5*1000)</f>
        <v>2.7088282371561703</v>
      </c>
      <c r="S83" s="335">
        <f>IF(S$47=0,0,S$47/TRE!S$5*1000)</f>
        <v>2.6321495822859546</v>
      </c>
      <c r="T83" s="335">
        <f>IF(T$47=0,0,T$47/TRE!T$5*1000)</f>
        <v>2.7065508288542808</v>
      </c>
      <c r="U83" s="335">
        <f>IF(U$47=0,0,U$47/TRE!U$5*1000)</f>
        <v>2.6623952003635973</v>
      </c>
      <c r="V83" s="335">
        <f>IF(V$47=0,0,V$47/TRE!V$5*1000)</f>
        <v>2.9479737883309096</v>
      </c>
      <c r="W83" s="335">
        <f>IF(W$47=0,0,W$47/TRE!W$5*1000)</f>
        <v>2.9220132045606686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CY: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4.8806921975163481E-2</v>
      </c>
      <c r="C5" s="225">
        <v>4.8806921975163467E-2</v>
      </c>
      <c r="D5" s="225">
        <v>4.8806921975163467E-2</v>
      </c>
      <c r="E5" s="225">
        <v>4.8806921975163467E-2</v>
      </c>
      <c r="F5" s="225">
        <v>4.8806921975163467E-2</v>
      </c>
      <c r="G5" s="225">
        <v>4.8806921975163467E-2</v>
      </c>
      <c r="H5" s="225">
        <v>4.8806921975163467E-2</v>
      </c>
      <c r="I5" s="225">
        <v>4.8806921975163467E-2</v>
      </c>
      <c r="J5" s="225">
        <v>4.8806921975163467E-2</v>
      </c>
      <c r="K5" s="225">
        <v>4.8806921975163467E-2</v>
      </c>
      <c r="L5" s="225">
        <v>4.8806921975163467E-2</v>
      </c>
      <c r="M5" s="225">
        <v>4.8806921975163467E-2</v>
      </c>
      <c r="N5" s="225">
        <v>9.7613843950326948E-2</v>
      </c>
      <c r="O5" s="225">
        <v>9.7613843950326948E-2</v>
      </c>
      <c r="P5" s="225">
        <v>9.7613843950326948E-2</v>
      </c>
      <c r="Q5" s="225">
        <v>9.7613843950326948E-2</v>
      </c>
      <c r="R5" s="225">
        <v>9.7613843950326948E-2</v>
      </c>
      <c r="S5" s="225">
        <v>9.4343780177991027E-2</v>
      </c>
      <c r="T5" s="225">
        <v>9.7467423184401464E-2</v>
      </c>
      <c r="U5" s="225">
        <v>9.5710373993295558E-2</v>
      </c>
      <c r="V5" s="225">
        <v>9.2489117142934785E-2</v>
      </c>
      <c r="W5" s="225">
        <v>8.4777623470858945E-2</v>
      </c>
      <c r="DA5" s="89" t="s">
        <v>2446</v>
      </c>
    </row>
    <row r="6" spans="1:105" ht="12" customHeight="1" x14ac:dyDescent="0.25">
      <c r="A6" s="55" t="s">
        <v>92</v>
      </c>
      <c r="B6" s="261">
        <v>1.2657336880438381E-3</v>
      </c>
      <c r="C6" s="261">
        <v>1.2657336880438381E-3</v>
      </c>
      <c r="D6" s="261">
        <v>1.2657336880438381E-3</v>
      </c>
      <c r="E6" s="261">
        <v>1.2657336880438381E-3</v>
      </c>
      <c r="F6" s="261">
        <v>1.2657336880438381E-3</v>
      </c>
      <c r="G6" s="261">
        <v>1.2657336880438381E-3</v>
      </c>
      <c r="H6" s="261">
        <v>1.2657336880438381E-3</v>
      </c>
      <c r="I6" s="261">
        <v>1.2657336880438381E-3</v>
      </c>
      <c r="J6" s="261">
        <v>1.2657336880438381E-3</v>
      </c>
      <c r="K6" s="261">
        <v>1.2657336880438381E-3</v>
      </c>
      <c r="L6" s="261">
        <v>1.2657336880438381E-3</v>
      </c>
      <c r="M6" s="261">
        <v>1.2657336880438381E-3</v>
      </c>
      <c r="N6" s="261">
        <v>2.5314673760876761E-3</v>
      </c>
      <c r="O6" s="261">
        <v>2.5314673760876761E-3</v>
      </c>
      <c r="P6" s="261">
        <v>2.5314673760876761E-3</v>
      </c>
      <c r="Q6" s="261">
        <v>2.5314673760876761E-3</v>
      </c>
      <c r="R6" s="261">
        <v>2.5314673760876761E-3</v>
      </c>
      <c r="S6" s="261">
        <v>2.4466632189887381E-3</v>
      </c>
      <c r="T6" s="261">
        <v>2.5276701750235431E-3</v>
      </c>
      <c r="U6" s="261">
        <v>2.4821037622539629E-3</v>
      </c>
      <c r="V6" s="261">
        <v>2.3985653388430722E-3</v>
      </c>
      <c r="W6" s="261">
        <v>2.1985794161321461E-3</v>
      </c>
      <c r="DA6" s="67" t="s">
        <v>2447</v>
      </c>
    </row>
    <row r="7" spans="1:105" ht="12" customHeight="1" x14ac:dyDescent="0.25">
      <c r="A7" s="202" t="s">
        <v>93</v>
      </c>
      <c r="B7" s="226">
        <v>4.4636158237388831E-4</v>
      </c>
      <c r="C7" s="226">
        <v>4.4636158237388831E-4</v>
      </c>
      <c r="D7" s="226">
        <v>4.4636158237388831E-4</v>
      </c>
      <c r="E7" s="226">
        <v>4.4636158237388831E-4</v>
      </c>
      <c r="F7" s="226">
        <v>4.4636158237388831E-4</v>
      </c>
      <c r="G7" s="226">
        <v>4.4636158237388831E-4</v>
      </c>
      <c r="H7" s="226">
        <v>4.4636158237388831E-4</v>
      </c>
      <c r="I7" s="226">
        <v>4.4636158237388831E-4</v>
      </c>
      <c r="J7" s="226">
        <v>4.4636158237388831E-4</v>
      </c>
      <c r="K7" s="226">
        <v>4.4636158237388831E-4</v>
      </c>
      <c r="L7" s="226">
        <v>4.4636158237388831E-4</v>
      </c>
      <c r="M7" s="226">
        <v>4.4636158237388831E-4</v>
      </c>
      <c r="N7" s="226">
        <v>8.9272316474777683E-4</v>
      </c>
      <c r="O7" s="226">
        <v>8.9272316474777683E-4</v>
      </c>
      <c r="P7" s="226">
        <v>8.9272316474777683E-4</v>
      </c>
      <c r="Q7" s="226">
        <v>8.9272316474777683E-4</v>
      </c>
      <c r="R7" s="226">
        <v>8.9272316474777683E-4</v>
      </c>
      <c r="S7" s="226">
        <v>8.6281693872872656E-4</v>
      </c>
      <c r="T7" s="226">
        <v>8.9138408000065514E-4</v>
      </c>
      <c r="U7" s="226">
        <v>8.7531506303519468E-4</v>
      </c>
      <c r="V7" s="226">
        <v>8.4585519859851845E-4</v>
      </c>
      <c r="W7" s="226">
        <v>7.7533006858344423E-4</v>
      </c>
      <c r="DA7" s="174" t="s">
        <v>2448</v>
      </c>
    </row>
    <row r="8" spans="1:105" ht="12" customHeight="1" x14ac:dyDescent="0.25">
      <c r="A8" s="202" t="s">
        <v>94</v>
      </c>
      <c r="B8" s="226">
        <v>2.980181162580454E-3</v>
      </c>
      <c r="C8" s="226">
        <v>2.980181162580454E-3</v>
      </c>
      <c r="D8" s="226">
        <v>2.980181162580454E-3</v>
      </c>
      <c r="E8" s="226">
        <v>2.980181162580454E-3</v>
      </c>
      <c r="F8" s="226">
        <v>2.980181162580454E-3</v>
      </c>
      <c r="G8" s="226">
        <v>2.980181162580454E-3</v>
      </c>
      <c r="H8" s="226">
        <v>2.980181162580454E-3</v>
      </c>
      <c r="I8" s="226">
        <v>2.980181162580454E-3</v>
      </c>
      <c r="J8" s="226">
        <v>2.980181162580454E-3</v>
      </c>
      <c r="K8" s="226">
        <v>2.980181162580454E-3</v>
      </c>
      <c r="L8" s="226">
        <v>2.980181162580454E-3</v>
      </c>
      <c r="M8" s="226">
        <v>2.980181162580454E-3</v>
      </c>
      <c r="N8" s="226">
        <v>5.9603623251609063E-3</v>
      </c>
      <c r="O8" s="226">
        <v>5.9603623251609063E-3</v>
      </c>
      <c r="P8" s="226">
        <v>5.9603623251609063E-3</v>
      </c>
      <c r="Q8" s="226">
        <v>5.9603623251609063E-3</v>
      </c>
      <c r="R8" s="226">
        <v>5.9603623251609063E-3</v>
      </c>
      <c r="S8" s="226">
        <v>5.7606901872680168E-3</v>
      </c>
      <c r="T8" s="226">
        <v>5.9514217816731656E-3</v>
      </c>
      <c r="U8" s="226">
        <v>5.844135259820268E-3</v>
      </c>
      <c r="V8" s="226">
        <v>5.6474433030899614E-3</v>
      </c>
      <c r="W8" s="226">
        <v>5.1765746794022486E-3</v>
      </c>
      <c r="DA8" s="174" t="s">
        <v>2449</v>
      </c>
    </row>
    <row r="9" spans="1:105" ht="12" customHeight="1" x14ac:dyDescent="0.25">
      <c r="A9" s="202" t="s">
        <v>95</v>
      </c>
      <c r="B9" s="226">
        <v>1.30434676484883E-3</v>
      </c>
      <c r="C9" s="226">
        <v>1.30434676484883E-3</v>
      </c>
      <c r="D9" s="226">
        <v>1.30434676484883E-3</v>
      </c>
      <c r="E9" s="226">
        <v>1.30434676484883E-3</v>
      </c>
      <c r="F9" s="226">
        <v>1.30434676484883E-3</v>
      </c>
      <c r="G9" s="226">
        <v>1.30434676484883E-3</v>
      </c>
      <c r="H9" s="226">
        <v>1.30434676484883E-3</v>
      </c>
      <c r="I9" s="226">
        <v>1.30434676484883E-3</v>
      </c>
      <c r="J9" s="226">
        <v>1.30434676484883E-3</v>
      </c>
      <c r="K9" s="226">
        <v>1.30434676484883E-3</v>
      </c>
      <c r="L9" s="226">
        <v>1.30434676484883E-3</v>
      </c>
      <c r="M9" s="226">
        <v>1.30434676484883E-3</v>
      </c>
      <c r="N9" s="226">
        <v>2.608693529697659E-3</v>
      </c>
      <c r="O9" s="226">
        <v>2.608693529697659E-3</v>
      </c>
      <c r="P9" s="226">
        <v>2.608693529697659E-3</v>
      </c>
      <c r="Q9" s="226">
        <v>2.608693529697659E-3</v>
      </c>
      <c r="R9" s="226">
        <v>2.608693529697659E-3</v>
      </c>
      <c r="S9" s="226">
        <v>2.521302296452789E-3</v>
      </c>
      <c r="T9" s="226">
        <v>2.6047804894031132E-3</v>
      </c>
      <c r="U9" s="226">
        <v>2.5578240058685541E-3</v>
      </c>
      <c r="V9" s="226">
        <v>2.4717371193885319E-3</v>
      </c>
      <c r="W9" s="226">
        <v>2.2656503305424169E-3</v>
      </c>
      <c r="DA9" s="174" t="s">
        <v>2450</v>
      </c>
    </row>
    <row r="10" spans="1:105" ht="12" customHeight="1" x14ac:dyDescent="0.25">
      <c r="A10" s="56" t="s">
        <v>96</v>
      </c>
      <c r="B10" s="262">
        <v>2.366790665829743E-3</v>
      </c>
      <c r="C10" s="262">
        <v>2.366790665829743E-3</v>
      </c>
      <c r="D10" s="262">
        <v>2.366790665829743E-3</v>
      </c>
      <c r="E10" s="262">
        <v>2.366790665829743E-3</v>
      </c>
      <c r="F10" s="262">
        <v>2.366790665829743E-3</v>
      </c>
      <c r="G10" s="262">
        <v>2.366790665829743E-3</v>
      </c>
      <c r="H10" s="262">
        <v>2.366790665829743E-3</v>
      </c>
      <c r="I10" s="262">
        <v>2.366790665829743E-3</v>
      </c>
      <c r="J10" s="262">
        <v>2.366790665829743E-3</v>
      </c>
      <c r="K10" s="262">
        <v>2.366790665829743E-3</v>
      </c>
      <c r="L10" s="262">
        <v>2.366790665829743E-3</v>
      </c>
      <c r="M10" s="262">
        <v>2.366790665829743E-3</v>
      </c>
      <c r="N10" s="262">
        <v>4.7335813316594878E-3</v>
      </c>
      <c r="O10" s="262">
        <v>4.7335813316594878E-3</v>
      </c>
      <c r="P10" s="262">
        <v>4.7335813316594878E-3</v>
      </c>
      <c r="Q10" s="262">
        <v>4.7335813316594878E-3</v>
      </c>
      <c r="R10" s="262">
        <v>4.7335813316594878E-3</v>
      </c>
      <c r="S10" s="262">
        <v>4.5750063570488952E-3</v>
      </c>
      <c r="T10" s="262">
        <v>4.7264809596619982E-3</v>
      </c>
      <c r="U10" s="262">
        <v>4.6412764956921251E-3</v>
      </c>
      <c r="V10" s="262">
        <v>4.4850683117473641E-3</v>
      </c>
      <c r="W10" s="262">
        <v>4.111115386546264E-3</v>
      </c>
      <c r="DA10" s="68" t="s">
        <v>2451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2452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2.366790665829743E-3</v>
      </c>
      <c r="C15" s="228">
        <v>2.366790665829743E-3</v>
      </c>
      <c r="D15" s="228">
        <v>2.366790665829743E-3</v>
      </c>
      <c r="E15" s="228">
        <v>2.366790665829743E-3</v>
      </c>
      <c r="F15" s="228">
        <v>2.366790665829743E-3</v>
      </c>
      <c r="G15" s="228">
        <v>2.366790665829743E-3</v>
      </c>
      <c r="H15" s="228">
        <v>2.366790665829743E-3</v>
      </c>
      <c r="I15" s="228">
        <v>2.366790665829743E-3</v>
      </c>
      <c r="J15" s="228">
        <v>2.366790665829743E-3</v>
      </c>
      <c r="K15" s="228">
        <v>2.366790665829743E-3</v>
      </c>
      <c r="L15" s="228">
        <v>2.366790665829743E-3</v>
      </c>
      <c r="M15" s="228">
        <v>2.366790665829743E-3</v>
      </c>
      <c r="N15" s="228">
        <v>4.7335813316594878E-3</v>
      </c>
      <c r="O15" s="228">
        <v>4.7335813316594878E-3</v>
      </c>
      <c r="P15" s="228">
        <v>4.7335813316594878E-3</v>
      </c>
      <c r="Q15" s="228">
        <v>4.7335813316594878E-3</v>
      </c>
      <c r="R15" s="228">
        <v>4.7335813316594878E-3</v>
      </c>
      <c r="S15" s="228">
        <v>4.5750063570488952E-3</v>
      </c>
      <c r="T15" s="228">
        <v>4.7264809596619982E-3</v>
      </c>
      <c r="U15" s="228">
        <v>4.6412764956921251E-3</v>
      </c>
      <c r="V15" s="228">
        <v>4.4850683117473641E-3</v>
      </c>
      <c r="W15" s="228">
        <v>4.111115386546264E-3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1.1780747469209631E-2</v>
      </c>
      <c r="C16" s="263">
        <f t="shared" si="0"/>
        <v>1.1780747469209631E-2</v>
      </c>
      <c r="D16" s="263">
        <f t="shared" si="0"/>
        <v>1.1780747469209631E-2</v>
      </c>
      <c r="E16" s="263">
        <f t="shared" si="0"/>
        <v>1.1780747469209631E-2</v>
      </c>
      <c r="F16" s="263">
        <f t="shared" si="0"/>
        <v>1.1780747469209631E-2</v>
      </c>
      <c r="G16" s="263">
        <f t="shared" si="0"/>
        <v>1.1780747469209631E-2</v>
      </c>
      <c r="H16" s="263">
        <f t="shared" si="0"/>
        <v>1.1780747469209631E-2</v>
      </c>
      <c r="I16" s="263">
        <f t="shared" si="0"/>
        <v>1.1780747469209631E-2</v>
      </c>
      <c r="J16" s="263">
        <f t="shared" si="0"/>
        <v>1.1780747469209631E-2</v>
      </c>
      <c r="K16" s="263">
        <f t="shared" si="0"/>
        <v>1.1780747469209631E-2</v>
      </c>
      <c r="L16" s="263">
        <f t="shared" si="0"/>
        <v>1.1780747469209631E-2</v>
      </c>
      <c r="M16" s="263">
        <f t="shared" si="0"/>
        <v>1.1780747469209631E-2</v>
      </c>
      <c r="N16" s="263">
        <f t="shared" si="0"/>
        <v>2.3561494938419272E-2</v>
      </c>
      <c r="O16" s="263">
        <f t="shared" si="0"/>
        <v>2.3561494938419272E-2</v>
      </c>
      <c r="P16" s="263">
        <f t="shared" si="0"/>
        <v>2.3561494938419272E-2</v>
      </c>
      <c r="Q16" s="263">
        <f t="shared" si="0"/>
        <v>2.3561494938419272E-2</v>
      </c>
      <c r="R16" s="263">
        <f t="shared" si="0"/>
        <v>2.3561494938419272E-2</v>
      </c>
      <c r="S16" s="263">
        <f t="shared" si="0"/>
        <v>2.2772184857982221E-2</v>
      </c>
      <c r="T16" s="263">
        <f t="shared" si="0"/>
        <v>2.3526152696011628E-2</v>
      </c>
      <c r="U16" s="263">
        <f t="shared" si="0"/>
        <v>2.3102045787120069E-2</v>
      </c>
      <c r="V16" s="263">
        <f t="shared" si="0"/>
        <v>2.2324516454152239E-2</v>
      </c>
      <c r="W16" s="263">
        <f t="shared" si="0"/>
        <v>2.046315835401712E-2</v>
      </c>
      <c r="DA16" s="70"/>
    </row>
    <row r="17" spans="1:105" ht="12" customHeight="1" x14ac:dyDescent="0.25">
      <c r="A17" s="60" t="s">
        <v>2406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0</v>
      </c>
      <c r="U17" s="331">
        <v>0</v>
      </c>
      <c r="V17" s="331">
        <v>0</v>
      </c>
      <c r="W17" s="331">
        <v>0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2459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2460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2462</v>
      </c>
    </row>
    <row r="23" spans="1:105" ht="12" customHeight="1" x14ac:dyDescent="0.25">
      <c r="A23" s="60" t="s">
        <v>2413</v>
      </c>
      <c r="B23" s="331">
        <v>1.1780747469209631E-2</v>
      </c>
      <c r="C23" s="331">
        <v>1.1780747469209631E-2</v>
      </c>
      <c r="D23" s="331">
        <v>1.1780747469209631E-2</v>
      </c>
      <c r="E23" s="331">
        <v>1.1780747469209631E-2</v>
      </c>
      <c r="F23" s="331">
        <v>1.1780747469209631E-2</v>
      </c>
      <c r="G23" s="331">
        <v>1.1780747469209631E-2</v>
      </c>
      <c r="H23" s="331">
        <v>1.1780747469209631E-2</v>
      </c>
      <c r="I23" s="331">
        <v>1.1780747469209631E-2</v>
      </c>
      <c r="J23" s="331">
        <v>1.1780747469209631E-2</v>
      </c>
      <c r="K23" s="331">
        <v>1.1780747469209631E-2</v>
      </c>
      <c r="L23" s="331">
        <v>1.1780747469209631E-2</v>
      </c>
      <c r="M23" s="331">
        <v>1.1780747469209631E-2</v>
      </c>
      <c r="N23" s="331">
        <v>2.3561494938419272E-2</v>
      </c>
      <c r="O23" s="331">
        <v>2.3561494938419272E-2</v>
      </c>
      <c r="P23" s="331">
        <v>2.3561494938419272E-2</v>
      </c>
      <c r="Q23" s="331">
        <v>2.3561494938419272E-2</v>
      </c>
      <c r="R23" s="331">
        <v>2.3561494938419272E-2</v>
      </c>
      <c r="S23" s="331">
        <v>2.2772184857982221E-2</v>
      </c>
      <c r="T23" s="331">
        <v>2.3526152696011628E-2</v>
      </c>
      <c r="U23" s="331">
        <v>2.3102045787120069E-2</v>
      </c>
      <c r="V23" s="331">
        <v>2.2324516454152239E-2</v>
      </c>
      <c r="W23" s="331">
        <v>2.046315835401712E-2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1.4713913165625089E-3</v>
      </c>
      <c r="C24" s="263">
        <f t="shared" si="1"/>
        <v>1.4713913165625089E-3</v>
      </c>
      <c r="D24" s="263">
        <f t="shared" si="1"/>
        <v>1.4713913165625089E-3</v>
      </c>
      <c r="E24" s="263">
        <f t="shared" si="1"/>
        <v>1.4713913165625089E-3</v>
      </c>
      <c r="F24" s="263">
        <f t="shared" si="1"/>
        <v>1.4713913165625089E-3</v>
      </c>
      <c r="G24" s="263">
        <f t="shared" si="1"/>
        <v>1.4713913165625089E-3</v>
      </c>
      <c r="H24" s="263">
        <f t="shared" si="1"/>
        <v>1.4713913165625089E-3</v>
      </c>
      <c r="I24" s="263">
        <f t="shared" si="1"/>
        <v>1.4713913165625089E-3</v>
      </c>
      <c r="J24" s="263">
        <f t="shared" si="1"/>
        <v>1.4713913165625089E-3</v>
      </c>
      <c r="K24" s="263">
        <f t="shared" si="1"/>
        <v>1.4713913165625089E-3</v>
      </c>
      <c r="L24" s="263">
        <f t="shared" si="1"/>
        <v>1.4713913165625089E-3</v>
      </c>
      <c r="M24" s="263">
        <f t="shared" si="1"/>
        <v>1.4713913165625089E-3</v>
      </c>
      <c r="N24" s="263">
        <f t="shared" si="1"/>
        <v>2.9427826331250191E-3</v>
      </c>
      <c r="O24" s="263">
        <f t="shared" si="1"/>
        <v>2.9427826331250191E-3</v>
      </c>
      <c r="P24" s="263">
        <f t="shared" si="1"/>
        <v>2.9427826331250191E-3</v>
      </c>
      <c r="Q24" s="263">
        <f t="shared" si="1"/>
        <v>2.9427826331250191E-3</v>
      </c>
      <c r="R24" s="263">
        <f t="shared" si="1"/>
        <v>2.9427826331250191E-3</v>
      </c>
      <c r="S24" s="263">
        <f t="shared" si="1"/>
        <v>2.8441994149153321E-3</v>
      </c>
      <c r="T24" s="263">
        <f t="shared" si="1"/>
        <v>2.938368459175333E-3</v>
      </c>
      <c r="U24" s="263">
        <f t="shared" si="1"/>
        <v>2.885398371779081E-3</v>
      </c>
      <c r="V24" s="263">
        <f t="shared" si="1"/>
        <v>2.788286544885955E-3</v>
      </c>
      <c r="W24" s="263">
        <f t="shared" si="1"/>
        <v>2.5558067168690792E-3</v>
      </c>
      <c r="DA24" s="70"/>
    </row>
    <row r="25" spans="1:105" ht="12" customHeight="1" x14ac:dyDescent="0.25">
      <c r="A25" s="60" t="s">
        <v>2416</v>
      </c>
      <c r="B25" s="264">
        <v>0</v>
      </c>
      <c r="C25" s="264">
        <v>0</v>
      </c>
      <c r="D25" s="264">
        <v>0</v>
      </c>
      <c r="E25" s="264">
        <v>0</v>
      </c>
      <c r="F25" s="264">
        <v>0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</v>
      </c>
      <c r="U25" s="264">
        <v>0</v>
      </c>
      <c r="V25" s="264">
        <v>0</v>
      </c>
      <c r="W25" s="264">
        <v>0</v>
      </c>
      <c r="DA25" s="72" t="s">
        <v>2464</v>
      </c>
    </row>
    <row r="26" spans="1:105" ht="12" customHeight="1" x14ac:dyDescent="0.25">
      <c r="A26" s="60" t="s">
        <v>2418</v>
      </c>
      <c r="B26" s="264">
        <v>1.4713913165625089E-3</v>
      </c>
      <c r="C26" s="264">
        <v>1.4713913165625089E-3</v>
      </c>
      <c r="D26" s="264">
        <v>1.4713913165625089E-3</v>
      </c>
      <c r="E26" s="264">
        <v>1.4713913165625089E-3</v>
      </c>
      <c r="F26" s="264">
        <v>1.4713913165625089E-3</v>
      </c>
      <c r="G26" s="264">
        <v>1.4713913165625089E-3</v>
      </c>
      <c r="H26" s="264">
        <v>1.4713913165625089E-3</v>
      </c>
      <c r="I26" s="264">
        <v>1.4713913165625089E-3</v>
      </c>
      <c r="J26" s="264">
        <v>1.4713913165625089E-3</v>
      </c>
      <c r="K26" s="264">
        <v>1.4713913165625089E-3</v>
      </c>
      <c r="L26" s="264">
        <v>1.4713913165625089E-3</v>
      </c>
      <c r="M26" s="264">
        <v>1.4713913165625089E-3</v>
      </c>
      <c r="N26" s="264">
        <v>2.9427826331250191E-3</v>
      </c>
      <c r="O26" s="264">
        <v>2.9427826331250191E-3</v>
      </c>
      <c r="P26" s="264">
        <v>2.9427826331250191E-3</v>
      </c>
      <c r="Q26" s="264">
        <v>2.9427826331250191E-3</v>
      </c>
      <c r="R26" s="264">
        <v>2.9427826331250191E-3</v>
      </c>
      <c r="S26" s="264">
        <v>2.8441994149153321E-3</v>
      </c>
      <c r="T26" s="264">
        <v>2.938368459175333E-3</v>
      </c>
      <c r="U26" s="264">
        <v>2.885398371779081E-3</v>
      </c>
      <c r="V26" s="264">
        <v>2.788286544885955E-3</v>
      </c>
      <c r="W26" s="264">
        <v>2.5558067168690792E-3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1.442540506433833E-2</v>
      </c>
      <c r="C27" s="263">
        <f t="shared" si="2"/>
        <v>1.442540506433833E-2</v>
      </c>
      <c r="D27" s="263">
        <f t="shared" si="2"/>
        <v>1.442540506433833E-2</v>
      </c>
      <c r="E27" s="263">
        <f t="shared" si="2"/>
        <v>1.442540506433833E-2</v>
      </c>
      <c r="F27" s="263">
        <f t="shared" si="2"/>
        <v>1.442540506433833E-2</v>
      </c>
      <c r="G27" s="263">
        <f t="shared" si="2"/>
        <v>1.442540506433833E-2</v>
      </c>
      <c r="H27" s="263">
        <f t="shared" si="2"/>
        <v>1.442540506433833E-2</v>
      </c>
      <c r="I27" s="263">
        <f t="shared" si="2"/>
        <v>1.442540506433833E-2</v>
      </c>
      <c r="J27" s="263">
        <f t="shared" si="2"/>
        <v>1.442540506433833E-2</v>
      </c>
      <c r="K27" s="263">
        <f t="shared" si="2"/>
        <v>1.442540506433833E-2</v>
      </c>
      <c r="L27" s="263">
        <f t="shared" si="2"/>
        <v>1.442540506433833E-2</v>
      </c>
      <c r="M27" s="263">
        <f t="shared" si="2"/>
        <v>1.442540506433833E-2</v>
      </c>
      <c r="N27" s="263">
        <f t="shared" si="2"/>
        <v>2.885081012867665E-2</v>
      </c>
      <c r="O27" s="263">
        <f t="shared" si="2"/>
        <v>2.885081012867665E-2</v>
      </c>
      <c r="P27" s="263">
        <f t="shared" si="2"/>
        <v>2.885081012867665E-2</v>
      </c>
      <c r="Q27" s="263">
        <f t="shared" si="2"/>
        <v>2.885081012867665E-2</v>
      </c>
      <c r="R27" s="263">
        <f t="shared" si="2"/>
        <v>2.885081012867665E-2</v>
      </c>
      <c r="S27" s="263">
        <f t="shared" si="2"/>
        <v>2.7884307989365989E-2</v>
      </c>
      <c r="T27" s="263">
        <f t="shared" si="2"/>
        <v>2.8807533913483629E-2</v>
      </c>
      <c r="U27" s="263">
        <f t="shared" si="2"/>
        <v>2.8288219331167441E-2</v>
      </c>
      <c r="V27" s="263">
        <f t="shared" si="2"/>
        <v>2.7336142596921121E-2</v>
      </c>
      <c r="W27" s="263">
        <f t="shared" si="2"/>
        <v>2.5056928596755668E-2</v>
      </c>
      <c r="DA27" s="70"/>
    </row>
    <row r="28" spans="1:105" ht="12" customHeight="1" x14ac:dyDescent="0.25">
      <c r="A28" s="60" t="s">
        <v>2421</v>
      </c>
      <c r="B28" s="331">
        <v>0</v>
      </c>
      <c r="C28" s="331">
        <v>0</v>
      </c>
      <c r="D28" s="331">
        <v>0</v>
      </c>
      <c r="E28" s="331">
        <v>0</v>
      </c>
      <c r="F28" s="331">
        <v>0</v>
      </c>
      <c r="G28" s="331">
        <v>0</v>
      </c>
      <c r="H28" s="331">
        <v>0</v>
      </c>
      <c r="I28" s="331">
        <v>0</v>
      </c>
      <c r="J28" s="331">
        <v>0</v>
      </c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1">
        <v>0</v>
      </c>
      <c r="R28" s="331">
        <v>0</v>
      </c>
      <c r="S28" s="331">
        <v>0</v>
      </c>
      <c r="T28" s="331">
        <v>0</v>
      </c>
      <c r="U28" s="331">
        <v>0</v>
      </c>
      <c r="V28" s="331">
        <v>0</v>
      </c>
      <c r="W28" s="331">
        <v>0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2468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2469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2471</v>
      </c>
    </row>
    <row r="34" spans="1:105" ht="12" customHeight="1" x14ac:dyDescent="0.25">
      <c r="A34" s="60" t="s">
        <v>2428</v>
      </c>
      <c r="B34" s="331">
        <v>1.442540506433833E-2</v>
      </c>
      <c r="C34" s="331">
        <v>1.442540506433833E-2</v>
      </c>
      <c r="D34" s="331">
        <v>1.442540506433833E-2</v>
      </c>
      <c r="E34" s="331">
        <v>1.442540506433833E-2</v>
      </c>
      <c r="F34" s="331">
        <v>1.442540506433833E-2</v>
      </c>
      <c r="G34" s="331">
        <v>1.442540506433833E-2</v>
      </c>
      <c r="H34" s="331">
        <v>1.442540506433833E-2</v>
      </c>
      <c r="I34" s="331">
        <v>1.442540506433833E-2</v>
      </c>
      <c r="J34" s="331">
        <v>1.442540506433833E-2</v>
      </c>
      <c r="K34" s="331">
        <v>1.442540506433833E-2</v>
      </c>
      <c r="L34" s="331">
        <v>1.442540506433833E-2</v>
      </c>
      <c r="M34" s="331">
        <v>1.442540506433833E-2</v>
      </c>
      <c r="N34" s="331">
        <v>2.885081012867665E-2</v>
      </c>
      <c r="O34" s="331">
        <v>2.885081012867665E-2</v>
      </c>
      <c r="P34" s="331">
        <v>2.885081012867665E-2</v>
      </c>
      <c r="Q34" s="331">
        <v>2.885081012867665E-2</v>
      </c>
      <c r="R34" s="331">
        <v>2.885081012867665E-2</v>
      </c>
      <c r="S34" s="331">
        <v>2.7884307989365989E-2</v>
      </c>
      <c r="T34" s="331">
        <v>2.8807533913483629E-2</v>
      </c>
      <c r="U34" s="331">
        <v>2.8288219331167441E-2</v>
      </c>
      <c r="V34" s="331">
        <v>2.7336142596921121E-2</v>
      </c>
      <c r="W34" s="331">
        <v>2.5056928596755668E-2</v>
      </c>
      <c r="DA34" s="72" t="s">
        <v>2472</v>
      </c>
    </row>
    <row r="35" spans="1:105" ht="12" customHeight="1" x14ac:dyDescent="0.25">
      <c r="A35" s="57" t="s">
        <v>2430</v>
      </c>
      <c r="B35" s="263">
        <v>0</v>
      </c>
      <c r="C35" s="263">
        <v>0</v>
      </c>
      <c r="D35" s="263">
        <v>0</v>
      </c>
      <c r="E35" s="263">
        <v>0</v>
      </c>
      <c r="F35" s="263">
        <v>0</v>
      </c>
      <c r="G35" s="263">
        <v>0</v>
      </c>
      <c r="H35" s="263">
        <v>0</v>
      </c>
      <c r="I35" s="263">
        <v>0</v>
      </c>
      <c r="J35" s="263">
        <v>0</v>
      </c>
      <c r="K35" s="263">
        <v>0</v>
      </c>
      <c r="L35" s="263">
        <v>0</v>
      </c>
      <c r="M35" s="263">
        <v>0</v>
      </c>
      <c r="N35" s="263">
        <v>0</v>
      </c>
      <c r="O35" s="263">
        <v>0</v>
      </c>
      <c r="P35" s="263">
        <v>0</v>
      </c>
      <c r="Q35" s="263">
        <v>0</v>
      </c>
      <c r="R35" s="263">
        <v>0</v>
      </c>
      <c r="S35" s="263">
        <v>0</v>
      </c>
      <c r="T35" s="263">
        <v>0</v>
      </c>
      <c r="U35" s="263">
        <v>0</v>
      </c>
      <c r="V35" s="263">
        <v>0</v>
      </c>
      <c r="W35" s="263">
        <v>0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2476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2477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2482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2483</v>
      </c>
    </row>
    <row r="46" spans="1:105" ht="12" customHeight="1" x14ac:dyDescent="0.25">
      <c r="A46" s="57" t="s">
        <v>2442</v>
      </c>
      <c r="B46" s="263">
        <v>7.8640092826341296E-3</v>
      </c>
      <c r="C46" s="263">
        <v>7.8640092826341296E-3</v>
      </c>
      <c r="D46" s="263">
        <v>7.8640092826341296E-3</v>
      </c>
      <c r="E46" s="263">
        <v>7.8640092826341296E-3</v>
      </c>
      <c r="F46" s="263">
        <v>7.8640092826341296E-3</v>
      </c>
      <c r="G46" s="263">
        <v>7.8640092826341296E-3</v>
      </c>
      <c r="H46" s="263">
        <v>7.8640092826341296E-3</v>
      </c>
      <c r="I46" s="263">
        <v>7.8640092826341296E-3</v>
      </c>
      <c r="J46" s="263">
        <v>7.8640092826341296E-3</v>
      </c>
      <c r="K46" s="263">
        <v>7.8640092826341296E-3</v>
      </c>
      <c r="L46" s="263">
        <v>7.8640092826341296E-3</v>
      </c>
      <c r="M46" s="263">
        <v>7.8640092826341296E-3</v>
      </c>
      <c r="N46" s="263">
        <v>1.5728018565268259E-2</v>
      </c>
      <c r="O46" s="263">
        <v>1.5728018565268259E-2</v>
      </c>
      <c r="P46" s="263">
        <v>1.5728018565268259E-2</v>
      </c>
      <c r="Q46" s="263">
        <v>1.5728018565268259E-2</v>
      </c>
      <c r="R46" s="263">
        <v>1.5728018565268259E-2</v>
      </c>
      <c r="S46" s="263">
        <v>1.520112994333178E-2</v>
      </c>
      <c r="T46" s="263">
        <v>1.5704426537420359E-2</v>
      </c>
      <c r="U46" s="263">
        <v>1.5421322203245529E-2</v>
      </c>
      <c r="V46" s="263">
        <v>1.490229759059168E-2</v>
      </c>
      <c r="W46" s="263">
        <v>1.365978412393549E-2</v>
      </c>
      <c r="DA46" s="70" t="s">
        <v>2484</v>
      </c>
    </row>
    <row r="47" spans="1:105" ht="12" customHeight="1" x14ac:dyDescent="0.25">
      <c r="A47" s="41" t="s">
        <v>2444</v>
      </c>
      <c r="B47" s="352">
        <v>4.901954978742129E-3</v>
      </c>
      <c r="C47" s="352">
        <v>4.901954978742129E-3</v>
      </c>
      <c r="D47" s="352">
        <v>4.901954978742129E-3</v>
      </c>
      <c r="E47" s="352">
        <v>4.901954978742129E-3</v>
      </c>
      <c r="F47" s="352">
        <v>4.901954978742129E-3</v>
      </c>
      <c r="G47" s="352">
        <v>4.901954978742129E-3</v>
      </c>
      <c r="H47" s="352">
        <v>4.901954978742129E-3</v>
      </c>
      <c r="I47" s="352">
        <v>4.901954978742129E-3</v>
      </c>
      <c r="J47" s="352">
        <v>4.901954978742129E-3</v>
      </c>
      <c r="K47" s="352">
        <v>4.901954978742129E-3</v>
      </c>
      <c r="L47" s="352">
        <v>4.901954978742129E-3</v>
      </c>
      <c r="M47" s="352">
        <v>4.901954978742129E-3</v>
      </c>
      <c r="N47" s="352">
        <v>9.8039099574842598E-3</v>
      </c>
      <c r="O47" s="352">
        <v>9.8039099574842598E-3</v>
      </c>
      <c r="P47" s="352">
        <v>9.8039099574842598E-3</v>
      </c>
      <c r="Q47" s="352">
        <v>9.8039099574842598E-3</v>
      </c>
      <c r="R47" s="352">
        <v>9.8039099574842598E-3</v>
      </c>
      <c r="S47" s="352">
        <v>9.4754789739085396E-3</v>
      </c>
      <c r="T47" s="352">
        <v>9.7892040925480379E-3</v>
      </c>
      <c r="U47" s="352">
        <v>9.6127337133133182E-3</v>
      </c>
      <c r="V47" s="352">
        <v>9.289204684716338E-3</v>
      </c>
      <c r="W47" s="352">
        <v>8.5146957980750809E-3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1.0000000000000002</v>
      </c>
      <c r="D51" s="234">
        <f t="shared" si="3"/>
        <v>1.0000000000000002</v>
      </c>
      <c r="E51" s="234">
        <f t="shared" si="3"/>
        <v>1.0000000000000002</v>
      </c>
      <c r="F51" s="234">
        <f t="shared" si="3"/>
        <v>1.0000000000000002</v>
      </c>
      <c r="G51" s="234">
        <f t="shared" si="3"/>
        <v>1.0000000000000002</v>
      </c>
      <c r="H51" s="234">
        <f t="shared" si="3"/>
        <v>1.0000000000000002</v>
      </c>
      <c r="I51" s="234">
        <f t="shared" si="3"/>
        <v>1.0000000000000002</v>
      </c>
      <c r="J51" s="234">
        <f t="shared" si="3"/>
        <v>1.0000000000000002</v>
      </c>
      <c r="K51" s="234">
        <f t="shared" si="3"/>
        <v>1.0000000000000002</v>
      </c>
      <c r="L51" s="234">
        <f t="shared" si="3"/>
        <v>1.0000000000000002</v>
      </c>
      <c r="M51" s="234">
        <f t="shared" si="3"/>
        <v>1.0000000000000002</v>
      </c>
      <c r="N51" s="234">
        <f t="shared" si="3"/>
        <v>1.0000000000000002</v>
      </c>
      <c r="O51" s="234">
        <f t="shared" si="3"/>
        <v>1.0000000000000002</v>
      </c>
      <c r="P51" s="234">
        <f t="shared" si="3"/>
        <v>1.0000000000000002</v>
      </c>
      <c r="Q51" s="234">
        <f t="shared" si="3"/>
        <v>1.0000000000000002</v>
      </c>
      <c r="R51" s="234">
        <f t="shared" si="3"/>
        <v>1.0000000000000002</v>
      </c>
      <c r="S51" s="234">
        <f t="shared" si="3"/>
        <v>1</v>
      </c>
      <c r="T51" s="234">
        <f t="shared" si="3"/>
        <v>1</v>
      </c>
      <c r="U51" s="234">
        <f t="shared" si="3"/>
        <v>0.99999999999999978</v>
      </c>
      <c r="V51" s="234">
        <f t="shared" si="3"/>
        <v>0.99999999999999989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2.5933487235436311E-2</v>
      </c>
      <c r="C52" s="301">
        <f t="shared" si="4"/>
        <v>2.5933487235436318E-2</v>
      </c>
      <c r="D52" s="301">
        <f t="shared" si="4"/>
        <v>2.5933487235436318E-2</v>
      </c>
      <c r="E52" s="301">
        <f t="shared" si="4"/>
        <v>2.5933487235436318E-2</v>
      </c>
      <c r="F52" s="301">
        <f t="shared" si="4"/>
        <v>2.5933487235436318E-2</v>
      </c>
      <c r="G52" s="301">
        <f t="shared" si="4"/>
        <v>2.5933487235436318E-2</v>
      </c>
      <c r="H52" s="301">
        <f t="shared" si="4"/>
        <v>2.5933487235436318E-2</v>
      </c>
      <c r="I52" s="301">
        <f t="shared" si="4"/>
        <v>2.5933487235436318E-2</v>
      </c>
      <c r="J52" s="301">
        <f t="shared" si="4"/>
        <v>2.5933487235436318E-2</v>
      </c>
      <c r="K52" s="301">
        <f t="shared" si="4"/>
        <v>2.5933487235436318E-2</v>
      </c>
      <c r="L52" s="301">
        <f t="shared" si="4"/>
        <v>2.5933487235436318E-2</v>
      </c>
      <c r="M52" s="301">
        <f t="shared" si="4"/>
        <v>2.5933487235436318E-2</v>
      </c>
      <c r="N52" s="301">
        <f t="shared" si="4"/>
        <v>2.5933487235436314E-2</v>
      </c>
      <c r="O52" s="301">
        <f t="shared" si="4"/>
        <v>2.5933487235436314E-2</v>
      </c>
      <c r="P52" s="301">
        <f t="shared" si="4"/>
        <v>2.5933487235436314E-2</v>
      </c>
      <c r="Q52" s="301">
        <f t="shared" si="4"/>
        <v>2.5933487235436314E-2</v>
      </c>
      <c r="R52" s="301">
        <f t="shared" si="4"/>
        <v>2.5933487235436314E-2</v>
      </c>
      <c r="S52" s="301">
        <f t="shared" si="4"/>
        <v>2.5933487235436297E-2</v>
      </c>
      <c r="T52" s="301">
        <f t="shared" si="4"/>
        <v>2.5933487235436297E-2</v>
      </c>
      <c r="U52" s="301">
        <f t="shared" si="4"/>
        <v>2.593348723543628E-2</v>
      </c>
      <c r="V52" s="301">
        <f t="shared" si="4"/>
        <v>2.5933487235436304E-2</v>
      </c>
      <c r="W52" s="301">
        <f t="shared" si="4"/>
        <v>2.5933487235436307E-2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9.1454565112921819E-3</v>
      </c>
      <c r="C53" s="235">
        <f t="shared" si="5"/>
        <v>9.1454565112921837E-3</v>
      </c>
      <c r="D53" s="235">
        <f t="shared" si="5"/>
        <v>9.1454565112921837E-3</v>
      </c>
      <c r="E53" s="235">
        <f t="shared" si="5"/>
        <v>9.1454565112921837E-3</v>
      </c>
      <c r="F53" s="235">
        <f t="shared" si="5"/>
        <v>9.1454565112921837E-3</v>
      </c>
      <c r="G53" s="235">
        <f t="shared" si="5"/>
        <v>9.1454565112921837E-3</v>
      </c>
      <c r="H53" s="235">
        <f t="shared" si="5"/>
        <v>9.1454565112921837E-3</v>
      </c>
      <c r="I53" s="235">
        <f t="shared" si="5"/>
        <v>9.1454565112921837E-3</v>
      </c>
      <c r="J53" s="235">
        <f t="shared" si="5"/>
        <v>9.1454565112921837E-3</v>
      </c>
      <c r="K53" s="235">
        <f t="shared" si="5"/>
        <v>9.1454565112921837E-3</v>
      </c>
      <c r="L53" s="235">
        <f t="shared" si="5"/>
        <v>9.1454565112921837E-3</v>
      </c>
      <c r="M53" s="235">
        <f t="shared" si="5"/>
        <v>9.1454565112921837E-3</v>
      </c>
      <c r="N53" s="235">
        <f t="shared" si="5"/>
        <v>9.1454565112921854E-3</v>
      </c>
      <c r="O53" s="235">
        <f t="shared" si="5"/>
        <v>9.1454565112921854E-3</v>
      </c>
      <c r="P53" s="235">
        <f t="shared" si="5"/>
        <v>9.1454565112921854E-3</v>
      </c>
      <c r="Q53" s="235">
        <f t="shared" si="5"/>
        <v>9.1454565112921854E-3</v>
      </c>
      <c r="R53" s="235">
        <f t="shared" si="5"/>
        <v>9.1454565112921854E-3</v>
      </c>
      <c r="S53" s="235">
        <f t="shared" si="5"/>
        <v>9.1454565112921837E-3</v>
      </c>
      <c r="T53" s="235">
        <f t="shared" si="5"/>
        <v>9.1454565112921837E-3</v>
      </c>
      <c r="U53" s="235">
        <f t="shared" si="5"/>
        <v>9.1454565112921802E-3</v>
      </c>
      <c r="V53" s="235">
        <f t="shared" si="5"/>
        <v>9.1454565112921837E-3</v>
      </c>
      <c r="W53" s="235">
        <f t="shared" si="5"/>
        <v>9.1454565112921871E-3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6.1060625050212904E-2</v>
      </c>
      <c r="C54" s="235">
        <f t="shared" si="6"/>
        <v>6.1060625050212924E-2</v>
      </c>
      <c r="D54" s="235">
        <f t="shared" si="6"/>
        <v>6.1060625050212924E-2</v>
      </c>
      <c r="E54" s="235">
        <f t="shared" si="6"/>
        <v>6.1060625050212924E-2</v>
      </c>
      <c r="F54" s="235">
        <f t="shared" si="6"/>
        <v>6.1060625050212924E-2</v>
      </c>
      <c r="G54" s="235">
        <f t="shared" si="6"/>
        <v>6.1060625050212924E-2</v>
      </c>
      <c r="H54" s="235">
        <f t="shared" si="6"/>
        <v>6.1060625050212924E-2</v>
      </c>
      <c r="I54" s="235">
        <f t="shared" si="6"/>
        <v>6.1060625050212924E-2</v>
      </c>
      <c r="J54" s="235">
        <f t="shared" si="6"/>
        <v>6.1060625050212924E-2</v>
      </c>
      <c r="K54" s="235">
        <f t="shared" si="6"/>
        <v>6.1060625050212924E-2</v>
      </c>
      <c r="L54" s="235">
        <f t="shared" si="6"/>
        <v>6.1060625050212924E-2</v>
      </c>
      <c r="M54" s="235">
        <f t="shared" si="6"/>
        <v>6.1060625050212924E-2</v>
      </c>
      <c r="N54" s="235">
        <f t="shared" si="6"/>
        <v>6.1060625050212897E-2</v>
      </c>
      <c r="O54" s="235">
        <f t="shared" si="6"/>
        <v>6.1060625050212897E-2</v>
      </c>
      <c r="P54" s="235">
        <f t="shared" si="6"/>
        <v>6.1060625050212897E-2</v>
      </c>
      <c r="Q54" s="235">
        <f t="shared" si="6"/>
        <v>6.1060625050212897E-2</v>
      </c>
      <c r="R54" s="235">
        <f t="shared" si="6"/>
        <v>6.1060625050212897E-2</v>
      </c>
      <c r="S54" s="235">
        <f t="shared" si="6"/>
        <v>6.1060625050212883E-2</v>
      </c>
      <c r="T54" s="235">
        <f t="shared" si="6"/>
        <v>6.1060625050212897E-2</v>
      </c>
      <c r="U54" s="235">
        <f t="shared" si="6"/>
        <v>6.1060625050212897E-2</v>
      </c>
      <c r="V54" s="235">
        <f t="shared" si="6"/>
        <v>6.1060625050212924E-2</v>
      </c>
      <c r="W54" s="235">
        <f t="shared" si="6"/>
        <v>6.1060625050212924E-2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2.6724626591133459E-2</v>
      </c>
      <c r="C55" s="235">
        <f t="shared" si="7"/>
        <v>2.6724626591133466E-2</v>
      </c>
      <c r="D55" s="235">
        <f t="shared" si="7"/>
        <v>2.6724626591133466E-2</v>
      </c>
      <c r="E55" s="235">
        <f t="shared" si="7"/>
        <v>2.6724626591133466E-2</v>
      </c>
      <c r="F55" s="235">
        <f t="shared" si="7"/>
        <v>2.6724626591133466E-2</v>
      </c>
      <c r="G55" s="235">
        <f t="shared" si="7"/>
        <v>2.6724626591133466E-2</v>
      </c>
      <c r="H55" s="235">
        <f t="shared" si="7"/>
        <v>2.6724626591133466E-2</v>
      </c>
      <c r="I55" s="235">
        <f t="shared" si="7"/>
        <v>2.6724626591133466E-2</v>
      </c>
      <c r="J55" s="235">
        <f t="shared" si="7"/>
        <v>2.6724626591133466E-2</v>
      </c>
      <c r="K55" s="235">
        <f t="shared" si="7"/>
        <v>2.6724626591133466E-2</v>
      </c>
      <c r="L55" s="235">
        <f t="shared" si="7"/>
        <v>2.6724626591133466E-2</v>
      </c>
      <c r="M55" s="235">
        <f t="shared" si="7"/>
        <v>2.6724626591133466E-2</v>
      </c>
      <c r="N55" s="235">
        <f t="shared" si="7"/>
        <v>2.6724626591133456E-2</v>
      </c>
      <c r="O55" s="235">
        <f t="shared" si="7"/>
        <v>2.6724626591133456E-2</v>
      </c>
      <c r="P55" s="235">
        <f t="shared" si="7"/>
        <v>2.6724626591133456E-2</v>
      </c>
      <c r="Q55" s="235">
        <f t="shared" si="7"/>
        <v>2.6724626591133456E-2</v>
      </c>
      <c r="R55" s="235">
        <f t="shared" si="7"/>
        <v>2.6724626591133456E-2</v>
      </c>
      <c r="S55" s="235">
        <f t="shared" si="7"/>
        <v>2.6724626591133463E-2</v>
      </c>
      <c r="T55" s="235">
        <f t="shared" si="7"/>
        <v>2.6724626591133459E-2</v>
      </c>
      <c r="U55" s="235">
        <f t="shared" si="7"/>
        <v>2.6724626591133453E-2</v>
      </c>
      <c r="V55" s="235">
        <f t="shared" si="7"/>
        <v>2.6724626591133453E-2</v>
      </c>
      <c r="W55" s="235">
        <f t="shared" si="7"/>
        <v>2.6724626591133456E-2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4.8492930306773672E-2</v>
      </c>
      <c r="C56" s="302">
        <f t="shared" si="8"/>
        <v>4.8492930306773686E-2</v>
      </c>
      <c r="D56" s="302">
        <f t="shared" si="8"/>
        <v>4.8492930306773686E-2</v>
      </c>
      <c r="E56" s="302">
        <f t="shared" si="8"/>
        <v>4.8492930306773686E-2</v>
      </c>
      <c r="F56" s="302">
        <f t="shared" si="8"/>
        <v>4.8492930306773686E-2</v>
      </c>
      <c r="G56" s="302">
        <f t="shared" si="8"/>
        <v>4.8492930306773686E-2</v>
      </c>
      <c r="H56" s="302">
        <f t="shared" si="8"/>
        <v>4.8492930306773686E-2</v>
      </c>
      <c r="I56" s="302">
        <f t="shared" si="8"/>
        <v>4.8492930306773686E-2</v>
      </c>
      <c r="J56" s="302">
        <f t="shared" si="8"/>
        <v>4.8492930306773686E-2</v>
      </c>
      <c r="K56" s="302">
        <f t="shared" si="8"/>
        <v>4.8492930306773686E-2</v>
      </c>
      <c r="L56" s="302">
        <f t="shared" si="8"/>
        <v>4.8492930306773686E-2</v>
      </c>
      <c r="M56" s="302">
        <f t="shared" si="8"/>
        <v>4.8492930306773686E-2</v>
      </c>
      <c r="N56" s="302">
        <f t="shared" si="8"/>
        <v>4.8492930306773693E-2</v>
      </c>
      <c r="O56" s="302">
        <f t="shared" si="8"/>
        <v>4.8492930306773693E-2</v>
      </c>
      <c r="P56" s="302">
        <f t="shared" si="8"/>
        <v>4.8492930306773693E-2</v>
      </c>
      <c r="Q56" s="302">
        <f t="shared" si="8"/>
        <v>4.8492930306773693E-2</v>
      </c>
      <c r="R56" s="302">
        <f t="shared" si="8"/>
        <v>4.8492930306773693E-2</v>
      </c>
      <c r="S56" s="302">
        <f t="shared" si="8"/>
        <v>4.8492930306773679E-2</v>
      </c>
      <c r="T56" s="302">
        <f t="shared" si="8"/>
        <v>4.8492930306773686E-2</v>
      </c>
      <c r="U56" s="302">
        <f t="shared" si="8"/>
        <v>4.8492930306773672E-2</v>
      </c>
      <c r="V56" s="302">
        <f t="shared" si="8"/>
        <v>4.8492930306773686E-2</v>
      </c>
      <c r="W56" s="302">
        <f t="shared" si="8"/>
        <v>4.8492930306773686E-2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0.24137452214676708</v>
      </c>
      <c r="C57" s="303">
        <f t="shared" si="9"/>
        <v>0.24137452214676716</v>
      </c>
      <c r="D57" s="303">
        <f t="shared" si="9"/>
        <v>0.24137452214676716</v>
      </c>
      <c r="E57" s="303">
        <f t="shared" si="9"/>
        <v>0.24137452214676716</v>
      </c>
      <c r="F57" s="303">
        <f t="shared" si="9"/>
        <v>0.24137452214676716</v>
      </c>
      <c r="G57" s="303">
        <f t="shared" si="9"/>
        <v>0.24137452214676716</v>
      </c>
      <c r="H57" s="303">
        <f t="shared" si="9"/>
        <v>0.24137452214676716</v>
      </c>
      <c r="I57" s="303">
        <f t="shared" si="9"/>
        <v>0.24137452214676716</v>
      </c>
      <c r="J57" s="303">
        <f t="shared" si="9"/>
        <v>0.24137452214676716</v>
      </c>
      <c r="K57" s="303">
        <f t="shared" si="9"/>
        <v>0.24137452214676716</v>
      </c>
      <c r="L57" s="303">
        <f t="shared" si="9"/>
        <v>0.24137452214676716</v>
      </c>
      <c r="M57" s="303">
        <f t="shared" si="9"/>
        <v>0.24137452214676716</v>
      </c>
      <c r="N57" s="303">
        <f t="shared" si="9"/>
        <v>0.24137452214676722</v>
      </c>
      <c r="O57" s="303">
        <f t="shared" si="9"/>
        <v>0.24137452214676722</v>
      </c>
      <c r="P57" s="303">
        <f t="shared" si="9"/>
        <v>0.24137452214676722</v>
      </c>
      <c r="Q57" s="303">
        <f t="shared" si="9"/>
        <v>0.24137452214676722</v>
      </c>
      <c r="R57" s="303">
        <f t="shared" si="9"/>
        <v>0.24137452214676722</v>
      </c>
      <c r="S57" s="303">
        <f t="shared" si="9"/>
        <v>0.24137452214676708</v>
      </c>
      <c r="T57" s="303">
        <f t="shared" si="9"/>
        <v>0.24137452214676705</v>
      </c>
      <c r="U57" s="303">
        <f t="shared" si="9"/>
        <v>0.24137452214676697</v>
      </c>
      <c r="V57" s="303">
        <f t="shared" si="9"/>
        <v>0.241374522146767</v>
      </c>
      <c r="W57" s="303">
        <f t="shared" si="9"/>
        <v>0.24137452214676705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0</v>
      </c>
      <c r="U58" s="304">
        <f t="shared" si="10"/>
        <v>0</v>
      </c>
      <c r="V58" s="304">
        <f t="shared" si="10"/>
        <v>0</v>
      </c>
      <c r="W58" s="304">
        <f t="shared" si="10"/>
        <v>0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0.24137452214676708</v>
      </c>
      <c r="C59" s="304">
        <f t="shared" si="11"/>
        <v>0.24137452214676716</v>
      </c>
      <c r="D59" s="304">
        <f t="shared" si="11"/>
        <v>0.24137452214676716</v>
      </c>
      <c r="E59" s="304">
        <f t="shared" si="11"/>
        <v>0.24137452214676716</v>
      </c>
      <c r="F59" s="304">
        <f t="shared" si="11"/>
        <v>0.24137452214676716</v>
      </c>
      <c r="G59" s="304">
        <f t="shared" si="11"/>
        <v>0.24137452214676716</v>
      </c>
      <c r="H59" s="304">
        <f t="shared" si="11"/>
        <v>0.24137452214676716</v>
      </c>
      <c r="I59" s="304">
        <f t="shared" si="11"/>
        <v>0.24137452214676716</v>
      </c>
      <c r="J59" s="304">
        <f t="shared" si="11"/>
        <v>0.24137452214676716</v>
      </c>
      <c r="K59" s="304">
        <f t="shared" si="11"/>
        <v>0.24137452214676716</v>
      </c>
      <c r="L59" s="304">
        <f t="shared" si="11"/>
        <v>0.24137452214676716</v>
      </c>
      <c r="M59" s="304">
        <f t="shared" si="11"/>
        <v>0.24137452214676716</v>
      </c>
      <c r="N59" s="304">
        <f t="shared" si="11"/>
        <v>0.24137452214676722</v>
      </c>
      <c r="O59" s="304">
        <f t="shared" si="11"/>
        <v>0.24137452214676722</v>
      </c>
      <c r="P59" s="304">
        <f t="shared" si="11"/>
        <v>0.24137452214676722</v>
      </c>
      <c r="Q59" s="304">
        <f t="shared" si="11"/>
        <v>0.24137452214676722</v>
      </c>
      <c r="R59" s="304">
        <f t="shared" si="11"/>
        <v>0.24137452214676722</v>
      </c>
      <c r="S59" s="304">
        <f t="shared" si="11"/>
        <v>0.24137452214676708</v>
      </c>
      <c r="T59" s="304">
        <f t="shared" si="11"/>
        <v>0.24137452214676705</v>
      </c>
      <c r="U59" s="304">
        <f t="shared" si="11"/>
        <v>0.24137452214676697</v>
      </c>
      <c r="V59" s="304">
        <f t="shared" si="11"/>
        <v>0.241374522146767</v>
      </c>
      <c r="W59" s="304">
        <f t="shared" si="11"/>
        <v>0.24137452214676705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3.0147185215065601E-2</v>
      </c>
      <c r="C60" s="303">
        <f t="shared" si="12"/>
        <v>3.0147185215065611E-2</v>
      </c>
      <c r="D60" s="303">
        <f t="shared" si="12"/>
        <v>3.0147185215065611E-2</v>
      </c>
      <c r="E60" s="303">
        <f t="shared" si="12"/>
        <v>3.0147185215065611E-2</v>
      </c>
      <c r="F60" s="303">
        <f t="shared" si="12"/>
        <v>3.0147185215065611E-2</v>
      </c>
      <c r="G60" s="303">
        <f t="shared" si="12"/>
        <v>3.0147185215065611E-2</v>
      </c>
      <c r="H60" s="303">
        <f t="shared" si="12"/>
        <v>3.0147185215065611E-2</v>
      </c>
      <c r="I60" s="303">
        <f t="shared" si="12"/>
        <v>3.0147185215065611E-2</v>
      </c>
      <c r="J60" s="303">
        <f t="shared" si="12"/>
        <v>3.0147185215065611E-2</v>
      </c>
      <c r="K60" s="303">
        <f t="shared" si="12"/>
        <v>3.0147185215065611E-2</v>
      </c>
      <c r="L60" s="303">
        <f t="shared" si="12"/>
        <v>3.0147185215065611E-2</v>
      </c>
      <c r="M60" s="303">
        <f t="shared" si="12"/>
        <v>3.0147185215065611E-2</v>
      </c>
      <c r="N60" s="303">
        <f t="shared" si="12"/>
        <v>3.0147185215065618E-2</v>
      </c>
      <c r="O60" s="303">
        <f t="shared" si="12"/>
        <v>3.0147185215065618E-2</v>
      </c>
      <c r="P60" s="303">
        <f t="shared" si="12"/>
        <v>3.0147185215065618E-2</v>
      </c>
      <c r="Q60" s="303">
        <f t="shared" si="12"/>
        <v>3.0147185215065618E-2</v>
      </c>
      <c r="R60" s="303">
        <f t="shared" si="12"/>
        <v>3.0147185215065618E-2</v>
      </c>
      <c r="S60" s="303">
        <f t="shared" si="12"/>
        <v>3.0147185215065622E-2</v>
      </c>
      <c r="T60" s="303">
        <f t="shared" si="12"/>
        <v>3.0147185215065632E-2</v>
      </c>
      <c r="U60" s="303">
        <f t="shared" si="12"/>
        <v>3.0147185215065622E-2</v>
      </c>
      <c r="V60" s="303">
        <f t="shared" si="12"/>
        <v>3.0147185215065611E-2</v>
      </c>
      <c r="W60" s="303">
        <f t="shared" si="12"/>
        <v>3.0147185215065622E-2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3.0147185215065601E-2</v>
      </c>
      <c r="C62" s="304">
        <f t="shared" si="14"/>
        <v>3.0147185215065611E-2</v>
      </c>
      <c r="D62" s="304">
        <f t="shared" si="14"/>
        <v>3.0147185215065611E-2</v>
      </c>
      <c r="E62" s="304">
        <f t="shared" si="14"/>
        <v>3.0147185215065611E-2</v>
      </c>
      <c r="F62" s="304">
        <f t="shared" si="14"/>
        <v>3.0147185215065611E-2</v>
      </c>
      <c r="G62" s="304">
        <f t="shared" si="14"/>
        <v>3.0147185215065611E-2</v>
      </c>
      <c r="H62" s="304">
        <f t="shared" si="14"/>
        <v>3.0147185215065611E-2</v>
      </c>
      <c r="I62" s="304">
        <f t="shared" si="14"/>
        <v>3.0147185215065611E-2</v>
      </c>
      <c r="J62" s="304">
        <f t="shared" si="14"/>
        <v>3.0147185215065611E-2</v>
      </c>
      <c r="K62" s="304">
        <f t="shared" si="14"/>
        <v>3.0147185215065611E-2</v>
      </c>
      <c r="L62" s="304">
        <f t="shared" si="14"/>
        <v>3.0147185215065611E-2</v>
      </c>
      <c r="M62" s="304">
        <f t="shared" si="14"/>
        <v>3.0147185215065611E-2</v>
      </c>
      <c r="N62" s="304">
        <f t="shared" si="14"/>
        <v>3.0147185215065618E-2</v>
      </c>
      <c r="O62" s="304">
        <f t="shared" si="14"/>
        <v>3.0147185215065618E-2</v>
      </c>
      <c r="P62" s="304">
        <f t="shared" si="14"/>
        <v>3.0147185215065618E-2</v>
      </c>
      <c r="Q62" s="304">
        <f t="shared" si="14"/>
        <v>3.0147185215065618E-2</v>
      </c>
      <c r="R62" s="304">
        <f t="shared" si="14"/>
        <v>3.0147185215065618E-2</v>
      </c>
      <c r="S62" s="304">
        <f t="shared" si="14"/>
        <v>3.0147185215065622E-2</v>
      </c>
      <c r="T62" s="304">
        <f t="shared" si="14"/>
        <v>3.0147185215065632E-2</v>
      </c>
      <c r="U62" s="304">
        <f t="shared" si="14"/>
        <v>3.0147185215065622E-2</v>
      </c>
      <c r="V62" s="304">
        <f t="shared" si="14"/>
        <v>3.0147185215065611E-2</v>
      </c>
      <c r="W62" s="304">
        <f t="shared" si="14"/>
        <v>3.0147185215065622E-2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0.29556063936338839</v>
      </c>
      <c r="C63" s="303">
        <f t="shared" si="15"/>
        <v>0.2955606393633885</v>
      </c>
      <c r="D63" s="303">
        <f t="shared" si="15"/>
        <v>0.2955606393633885</v>
      </c>
      <c r="E63" s="303">
        <f t="shared" si="15"/>
        <v>0.2955606393633885</v>
      </c>
      <c r="F63" s="303">
        <f t="shared" si="15"/>
        <v>0.2955606393633885</v>
      </c>
      <c r="G63" s="303">
        <f t="shared" si="15"/>
        <v>0.2955606393633885</v>
      </c>
      <c r="H63" s="303">
        <f t="shared" si="15"/>
        <v>0.2955606393633885</v>
      </c>
      <c r="I63" s="303">
        <f t="shared" si="15"/>
        <v>0.2955606393633885</v>
      </c>
      <c r="J63" s="303">
        <f t="shared" si="15"/>
        <v>0.2955606393633885</v>
      </c>
      <c r="K63" s="303">
        <f t="shared" si="15"/>
        <v>0.2955606393633885</v>
      </c>
      <c r="L63" s="303">
        <f t="shared" si="15"/>
        <v>0.2955606393633885</v>
      </c>
      <c r="M63" s="303">
        <f t="shared" si="15"/>
        <v>0.2955606393633885</v>
      </c>
      <c r="N63" s="303">
        <f t="shared" si="15"/>
        <v>0.29556063936338833</v>
      </c>
      <c r="O63" s="303">
        <f t="shared" si="15"/>
        <v>0.29556063936338833</v>
      </c>
      <c r="P63" s="303">
        <f t="shared" si="15"/>
        <v>0.29556063936338833</v>
      </c>
      <c r="Q63" s="303">
        <f t="shared" si="15"/>
        <v>0.29556063936338833</v>
      </c>
      <c r="R63" s="303">
        <f t="shared" si="15"/>
        <v>0.29556063936338833</v>
      </c>
      <c r="S63" s="303">
        <f t="shared" si="15"/>
        <v>0.29556063936338833</v>
      </c>
      <c r="T63" s="303">
        <f t="shared" si="15"/>
        <v>0.29556063936338828</v>
      </c>
      <c r="U63" s="303">
        <f t="shared" si="15"/>
        <v>0.29556063936338822</v>
      </c>
      <c r="V63" s="303">
        <f t="shared" si="15"/>
        <v>0.29556063936338828</v>
      </c>
      <c r="W63" s="303">
        <f t="shared" si="15"/>
        <v>0.29556063936338833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0</v>
      </c>
      <c r="U64" s="304">
        <f t="shared" si="16"/>
        <v>0</v>
      </c>
      <c r="V64" s="304">
        <f t="shared" si="16"/>
        <v>0</v>
      </c>
      <c r="W64" s="304">
        <f t="shared" si="16"/>
        <v>0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0.29556063936338839</v>
      </c>
      <c r="C65" s="304">
        <f t="shared" si="17"/>
        <v>0.2955606393633885</v>
      </c>
      <c r="D65" s="304">
        <f t="shared" si="17"/>
        <v>0.2955606393633885</v>
      </c>
      <c r="E65" s="304">
        <f t="shared" si="17"/>
        <v>0.2955606393633885</v>
      </c>
      <c r="F65" s="304">
        <f t="shared" si="17"/>
        <v>0.2955606393633885</v>
      </c>
      <c r="G65" s="304">
        <f t="shared" si="17"/>
        <v>0.2955606393633885</v>
      </c>
      <c r="H65" s="304">
        <f t="shared" si="17"/>
        <v>0.2955606393633885</v>
      </c>
      <c r="I65" s="304">
        <f t="shared" si="17"/>
        <v>0.2955606393633885</v>
      </c>
      <c r="J65" s="304">
        <f t="shared" si="17"/>
        <v>0.2955606393633885</v>
      </c>
      <c r="K65" s="304">
        <f t="shared" si="17"/>
        <v>0.2955606393633885</v>
      </c>
      <c r="L65" s="304">
        <f t="shared" si="17"/>
        <v>0.2955606393633885</v>
      </c>
      <c r="M65" s="304">
        <f t="shared" si="17"/>
        <v>0.2955606393633885</v>
      </c>
      <c r="N65" s="304">
        <f t="shared" si="17"/>
        <v>0.29556063936338833</v>
      </c>
      <c r="O65" s="304">
        <f t="shared" si="17"/>
        <v>0.29556063936338833</v>
      </c>
      <c r="P65" s="304">
        <f t="shared" si="17"/>
        <v>0.29556063936338833</v>
      </c>
      <c r="Q65" s="304">
        <f t="shared" si="17"/>
        <v>0.29556063936338833</v>
      </c>
      <c r="R65" s="304">
        <f t="shared" si="17"/>
        <v>0.29556063936338833</v>
      </c>
      <c r="S65" s="304">
        <f t="shared" si="17"/>
        <v>0.29556063936338833</v>
      </c>
      <c r="T65" s="304">
        <f t="shared" si="17"/>
        <v>0.29556063936338828</v>
      </c>
      <c r="U65" s="304">
        <f t="shared" si="17"/>
        <v>0.29556063936338822</v>
      </c>
      <c r="V65" s="304">
        <f t="shared" si="17"/>
        <v>0.29556063936338828</v>
      </c>
      <c r="W65" s="304">
        <f t="shared" si="17"/>
        <v>0.29556063936338833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</v>
      </c>
      <c r="G66" s="303">
        <f t="shared" si="18"/>
        <v>0</v>
      </c>
      <c r="H66" s="303">
        <f t="shared" si="18"/>
        <v>0</v>
      </c>
      <c r="I66" s="303">
        <f t="shared" si="18"/>
        <v>0</v>
      </c>
      <c r="J66" s="303">
        <f t="shared" si="18"/>
        <v>0</v>
      </c>
      <c r="K66" s="303">
        <f t="shared" si="18"/>
        <v>0</v>
      </c>
      <c r="L66" s="303">
        <f t="shared" si="18"/>
        <v>0</v>
      </c>
      <c r="M66" s="303">
        <f t="shared" si="18"/>
        <v>0</v>
      </c>
      <c r="N66" s="303">
        <f t="shared" si="18"/>
        <v>0</v>
      </c>
      <c r="O66" s="303">
        <f t="shared" si="18"/>
        <v>0</v>
      </c>
      <c r="P66" s="303">
        <f t="shared" si="18"/>
        <v>0</v>
      </c>
      <c r="Q66" s="303">
        <f t="shared" si="18"/>
        <v>0</v>
      </c>
      <c r="R66" s="303">
        <f t="shared" si="18"/>
        <v>0</v>
      </c>
      <c r="S66" s="303">
        <f t="shared" si="18"/>
        <v>0</v>
      </c>
      <c r="T66" s="303">
        <f t="shared" si="18"/>
        <v>0</v>
      </c>
      <c r="U66" s="303">
        <f t="shared" si="18"/>
        <v>0</v>
      </c>
      <c r="V66" s="303">
        <f t="shared" si="18"/>
        <v>0</v>
      </c>
      <c r="W66" s="303">
        <f t="shared" si="18"/>
        <v>0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0.16112487664425776</v>
      </c>
      <c r="C67" s="303">
        <f t="shared" si="19"/>
        <v>0.16112487664425781</v>
      </c>
      <c r="D67" s="303">
        <f t="shared" si="19"/>
        <v>0.16112487664425781</v>
      </c>
      <c r="E67" s="303">
        <f t="shared" si="19"/>
        <v>0.16112487664425781</v>
      </c>
      <c r="F67" s="303">
        <f t="shared" si="19"/>
        <v>0.16112487664425781</v>
      </c>
      <c r="G67" s="303">
        <f t="shared" si="19"/>
        <v>0.16112487664425781</v>
      </c>
      <c r="H67" s="303">
        <f t="shared" si="19"/>
        <v>0.16112487664425781</v>
      </c>
      <c r="I67" s="303">
        <f t="shared" si="19"/>
        <v>0.16112487664425781</v>
      </c>
      <c r="J67" s="303">
        <f t="shared" si="19"/>
        <v>0.16112487664425781</v>
      </c>
      <c r="K67" s="303">
        <f t="shared" si="19"/>
        <v>0.16112487664425781</v>
      </c>
      <c r="L67" s="303">
        <f t="shared" si="19"/>
        <v>0.16112487664425781</v>
      </c>
      <c r="M67" s="303">
        <f t="shared" si="19"/>
        <v>0.16112487664425781</v>
      </c>
      <c r="N67" s="303">
        <f t="shared" si="19"/>
        <v>0.16112487664425779</v>
      </c>
      <c r="O67" s="303">
        <f t="shared" si="19"/>
        <v>0.16112487664425779</v>
      </c>
      <c r="P67" s="303">
        <f t="shared" si="19"/>
        <v>0.16112487664425779</v>
      </c>
      <c r="Q67" s="303">
        <f t="shared" si="19"/>
        <v>0.16112487664425779</v>
      </c>
      <c r="R67" s="303">
        <f t="shared" si="19"/>
        <v>0.16112487664425779</v>
      </c>
      <c r="S67" s="303">
        <f t="shared" si="19"/>
        <v>0.16112487664425781</v>
      </c>
      <c r="T67" s="303">
        <f t="shared" si="19"/>
        <v>0.16112487664425781</v>
      </c>
      <c r="U67" s="303">
        <f t="shared" si="19"/>
        <v>0.16112487664425781</v>
      </c>
      <c r="V67" s="303">
        <f t="shared" si="19"/>
        <v>0.16112487664425784</v>
      </c>
      <c r="W67" s="303">
        <f t="shared" si="19"/>
        <v>0.1611248766442579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0.10043565093567262</v>
      </c>
      <c r="C68" s="237">
        <f t="shared" si="20"/>
        <v>0.10043565093567265</v>
      </c>
      <c r="D68" s="237">
        <f t="shared" si="20"/>
        <v>0.10043565093567265</v>
      </c>
      <c r="E68" s="237">
        <f t="shared" si="20"/>
        <v>0.10043565093567265</v>
      </c>
      <c r="F68" s="237">
        <f t="shared" si="20"/>
        <v>0.10043565093567265</v>
      </c>
      <c r="G68" s="237">
        <f t="shared" si="20"/>
        <v>0.10043565093567265</v>
      </c>
      <c r="H68" s="237">
        <f t="shared" si="20"/>
        <v>0.10043565093567265</v>
      </c>
      <c r="I68" s="237">
        <f t="shared" si="20"/>
        <v>0.10043565093567265</v>
      </c>
      <c r="J68" s="237">
        <f t="shared" si="20"/>
        <v>0.10043565093567265</v>
      </c>
      <c r="K68" s="237">
        <f t="shared" si="20"/>
        <v>0.10043565093567265</v>
      </c>
      <c r="L68" s="237">
        <f t="shared" si="20"/>
        <v>0.10043565093567265</v>
      </c>
      <c r="M68" s="237">
        <f t="shared" si="20"/>
        <v>0.10043565093567265</v>
      </c>
      <c r="N68" s="237">
        <f t="shared" si="20"/>
        <v>0.10043565093567267</v>
      </c>
      <c r="O68" s="237">
        <f t="shared" si="20"/>
        <v>0.10043565093567267</v>
      </c>
      <c r="P68" s="237">
        <f t="shared" si="20"/>
        <v>0.10043565093567267</v>
      </c>
      <c r="Q68" s="237">
        <f t="shared" si="20"/>
        <v>0.10043565093567267</v>
      </c>
      <c r="R68" s="237">
        <f t="shared" si="20"/>
        <v>0.10043565093567267</v>
      </c>
      <c r="S68" s="237">
        <f t="shared" si="20"/>
        <v>0.10043565093567265</v>
      </c>
      <c r="T68" s="237">
        <f t="shared" si="20"/>
        <v>0.10043565093567271</v>
      </c>
      <c r="U68" s="237">
        <f t="shared" si="20"/>
        <v>0.10043565093567269</v>
      </c>
      <c r="V68" s="237">
        <f t="shared" si="20"/>
        <v>0.10043565093567268</v>
      </c>
      <c r="W68" s="237">
        <f t="shared" si="20"/>
        <v>0.10043565093567268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0.56762450257115127</v>
      </c>
      <c r="C72" s="324">
        <f>IF(C$5=0,0,C$5/TRE_fec!C$5)</f>
        <v>0.56762450257115105</v>
      </c>
      <c r="D72" s="324">
        <f>IF(D$5=0,0,D$5/TRE_fec!D$5)</f>
        <v>0.56762450257115105</v>
      </c>
      <c r="E72" s="324">
        <f>IF(E$5=0,0,E$5/TRE_fec!E$5)</f>
        <v>0.56762450257115105</v>
      </c>
      <c r="F72" s="324">
        <f>IF(F$5=0,0,F$5/TRE_fec!F$5)</f>
        <v>0.56762450257115105</v>
      </c>
      <c r="G72" s="324">
        <f>IF(G$5=0,0,G$5/TRE_fec!G$5)</f>
        <v>0.56762450257115105</v>
      </c>
      <c r="H72" s="324">
        <f>IF(H$5=0,0,H$5/TRE_fec!H$5)</f>
        <v>0.56762450257115105</v>
      </c>
      <c r="I72" s="324">
        <f>IF(I$5=0,0,I$5/TRE_fec!I$5)</f>
        <v>0.56762450257115105</v>
      </c>
      <c r="J72" s="324">
        <f>IF(J$5=0,0,J$5/TRE_fec!J$5)</f>
        <v>0.56762450257115105</v>
      </c>
      <c r="K72" s="324">
        <f>IF(K$5=0,0,K$5/TRE_fec!K$5)</f>
        <v>0.56762450257115105</v>
      </c>
      <c r="L72" s="324">
        <f>IF(L$5=0,0,L$5/TRE_fec!L$5)</f>
        <v>0.56762450257115105</v>
      </c>
      <c r="M72" s="324">
        <f>IF(M$5=0,0,M$5/TRE_fec!M$5)</f>
        <v>0.56762450257115105</v>
      </c>
      <c r="N72" s="324">
        <f>IF(N$5=0,0,N$5/TRE_fec!N$5)</f>
        <v>0.56762450257115116</v>
      </c>
      <c r="O72" s="324">
        <f>IF(O$5=0,0,O$5/TRE_fec!O$5)</f>
        <v>0.56762450257115116</v>
      </c>
      <c r="P72" s="324">
        <f>IF(P$5=0,0,P$5/TRE_fec!P$5)</f>
        <v>0.56762450257115116</v>
      </c>
      <c r="Q72" s="324">
        <f>IF(Q$5=0,0,Q$5/TRE_fec!Q$5)</f>
        <v>0.56762450257115116</v>
      </c>
      <c r="R72" s="324">
        <f>IF(R$5=0,0,R$5/TRE_fec!R$5)</f>
        <v>0.56762450257115116</v>
      </c>
      <c r="S72" s="324">
        <f>IF(S$5=0,0,S$5/TRE_fec!S$5)</f>
        <v>0.56762450257115094</v>
      </c>
      <c r="T72" s="324">
        <f>IF(T$5=0,0,T$5/TRE_fec!T$5)</f>
        <v>0.56762450257115116</v>
      </c>
      <c r="U72" s="324">
        <f>IF(U$5=0,0,U$5/TRE_fec!U$5)</f>
        <v>0.5676245025711516</v>
      </c>
      <c r="V72" s="324">
        <f>IF(V$5=0,0,V$5/TRE_fec!V$5)</f>
        <v>0.56762450257115127</v>
      </c>
      <c r="W72" s="324">
        <f>IF(W$5=0,0,W$5/TRE_fec!W$5)</f>
        <v>0.56762450257115105</v>
      </c>
      <c r="DA72" s="95"/>
    </row>
    <row r="73" spans="1:105" ht="12" customHeight="1" x14ac:dyDescent="0.25">
      <c r="A73" s="55" t="s">
        <v>92</v>
      </c>
      <c r="B73" s="336">
        <f>IF(B$6=0,0,B$6/TRE_fec!B$6)</f>
        <v>0.47444627230555125</v>
      </c>
      <c r="C73" s="336">
        <f>IF(C$6=0,0,C$6/TRE_fec!C$6)</f>
        <v>0.47444627230555125</v>
      </c>
      <c r="D73" s="336">
        <f>IF(D$6=0,0,D$6/TRE_fec!D$6)</f>
        <v>0.47444627230555125</v>
      </c>
      <c r="E73" s="336">
        <f>IF(E$6=0,0,E$6/TRE_fec!E$6)</f>
        <v>0.47444627230555125</v>
      </c>
      <c r="F73" s="336">
        <f>IF(F$6=0,0,F$6/TRE_fec!F$6)</f>
        <v>0.47444627230555125</v>
      </c>
      <c r="G73" s="336">
        <f>IF(G$6=0,0,G$6/TRE_fec!G$6)</f>
        <v>0.47444627230555125</v>
      </c>
      <c r="H73" s="336">
        <f>IF(H$6=0,0,H$6/TRE_fec!H$6)</f>
        <v>0.47444627230555125</v>
      </c>
      <c r="I73" s="336">
        <f>IF(I$6=0,0,I$6/TRE_fec!I$6)</f>
        <v>0.47444627230555125</v>
      </c>
      <c r="J73" s="336">
        <f>IF(J$6=0,0,J$6/TRE_fec!J$6)</f>
        <v>0.47444627230555125</v>
      </c>
      <c r="K73" s="336">
        <f>IF(K$6=0,0,K$6/TRE_fec!K$6)</f>
        <v>0.47444627230555125</v>
      </c>
      <c r="L73" s="336">
        <f>IF(L$6=0,0,L$6/TRE_fec!L$6)</f>
        <v>0.47444627230555125</v>
      </c>
      <c r="M73" s="336">
        <f>IF(M$6=0,0,M$6/TRE_fec!M$6)</f>
        <v>0.47444627230555125</v>
      </c>
      <c r="N73" s="336">
        <f>IF(N$6=0,0,N$6/TRE_fec!N$6)</f>
        <v>0.47444627230555114</v>
      </c>
      <c r="O73" s="336">
        <f>IF(O$6=0,0,O$6/TRE_fec!O$6)</f>
        <v>0.47444627230555114</v>
      </c>
      <c r="P73" s="336">
        <f>IF(P$6=0,0,P$6/TRE_fec!P$6)</f>
        <v>0.47444627230555114</v>
      </c>
      <c r="Q73" s="336">
        <f>IF(Q$6=0,0,Q$6/TRE_fec!Q$6)</f>
        <v>0.47444627230555114</v>
      </c>
      <c r="R73" s="336">
        <f>IF(R$6=0,0,R$6/TRE_fec!R$6)</f>
        <v>0.47444627230555114</v>
      </c>
      <c r="S73" s="336">
        <f>IF(S$6=0,0,S$6/TRE_fec!S$6)</f>
        <v>0.47444627230555103</v>
      </c>
      <c r="T73" s="336">
        <f>IF(T$6=0,0,T$6/TRE_fec!T$6)</f>
        <v>0.47444627230555092</v>
      </c>
      <c r="U73" s="336">
        <f>IF(U$6=0,0,U$6/TRE_fec!U$6)</f>
        <v>0.47444627230555092</v>
      </c>
      <c r="V73" s="336">
        <f>IF(V$6=0,0,V$6/TRE_fec!V$6)</f>
        <v>0.47444627230555114</v>
      </c>
      <c r="W73" s="336">
        <f>IF(W$6=0,0,W$6/TRE_fec!W$6)</f>
        <v>0.47444627230555114</v>
      </c>
      <c r="DA73" s="67"/>
    </row>
    <row r="74" spans="1:105" ht="12" customHeight="1" x14ac:dyDescent="0.25">
      <c r="A74" s="202" t="s">
        <v>93</v>
      </c>
      <c r="B74" s="337">
        <f>IF(B$7=0,0,B$7/TRE_fec!B$7)</f>
        <v>0.12302478074581906</v>
      </c>
      <c r="C74" s="337">
        <f>IF(C$7=0,0,C$7/TRE_fec!C$7)</f>
        <v>0.12302478074581906</v>
      </c>
      <c r="D74" s="337">
        <f>IF(D$7=0,0,D$7/TRE_fec!D$7)</f>
        <v>0.12302478074581906</v>
      </c>
      <c r="E74" s="337">
        <f>IF(E$7=0,0,E$7/TRE_fec!E$7)</f>
        <v>0.12302478074581906</v>
      </c>
      <c r="F74" s="337">
        <f>IF(F$7=0,0,F$7/TRE_fec!F$7)</f>
        <v>0.12302478074581906</v>
      </c>
      <c r="G74" s="337">
        <f>IF(G$7=0,0,G$7/TRE_fec!G$7)</f>
        <v>0.12302478074581906</v>
      </c>
      <c r="H74" s="337">
        <f>IF(H$7=0,0,H$7/TRE_fec!H$7)</f>
        <v>0.12302478074581906</v>
      </c>
      <c r="I74" s="337">
        <f>IF(I$7=0,0,I$7/TRE_fec!I$7)</f>
        <v>0.12302478074581906</v>
      </c>
      <c r="J74" s="337">
        <f>IF(J$7=0,0,J$7/TRE_fec!J$7)</f>
        <v>0.12302478074581906</v>
      </c>
      <c r="K74" s="337">
        <f>IF(K$7=0,0,K$7/TRE_fec!K$7)</f>
        <v>0.12302478074581906</v>
      </c>
      <c r="L74" s="337">
        <f>IF(L$7=0,0,L$7/TRE_fec!L$7)</f>
        <v>0.12302478074581906</v>
      </c>
      <c r="M74" s="337">
        <f>IF(M$7=0,0,M$7/TRE_fec!M$7)</f>
        <v>0.12302478074581906</v>
      </c>
      <c r="N74" s="337">
        <f>IF(N$7=0,0,N$7/TRE_fec!N$7)</f>
        <v>0.12302478074581906</v>
      </c>
      <c r="O74" s="337">
        <f>IF(O$7=0,0,O$7/TRE_fec!O$7)</f>
        <v>0.12302478074581906</v>
      </c>
      <c r="P74" s="337">
        <f>IF(P$7=0,0,P$7/TRE_fec!P$7)</f>
        <v>0.12302478074581906</v>
      </c>
      <c r="Q74" s="337">
        <f>IF(Q$7=0,0,Q$7/TRE_fec!Q$7)</f>
        <v>0.12302478074581906</v>
      </c>
      <c r="R74" s="337">
        <f>IF(R$7=0,0,R$7/TRE_fec!R$7)</f>
        <v>0.12302478074581906</v>
      </c>
      <c r="S74" s="337">
        <f>IF(S$7=0,0,S$7/TRE_fec!S$7)</f>
        <v>0.12302478074581909</v>
      </c>
      <c r="T74" s="337">
        <f>IF(T$7=0,0,T$7/TRE_fec!T$7)</f>
        <v>0.12302478074581907</v>
      </c>
      <c r="U74" s="337">
        <f>IF(U$7=0,0,U$7/TRE_fec!U$7)</f>
        <v>0.12302478074581907</v>
      </c>
      <c r="V74" s="337">
        <f>IF(V$7=0,0,V$7/TRE_fec!V$7)</f>
        <v>0.12302478074581907</v>
      </c>
      <c r="W74" s="337">
        <f>IF(W$7=0,0,W$7/TRE_fec!W$7)</f>
        <v>0.12302478074581907</v>
      </c>
      <c r="DA74" s="174"/>
    </row>
    <row r="75" spans="1:105" ht="12" customHeight="1" x14ac:dyDescent="0.25">
      <c r="A75" s="202" t="s">
        <v>94</v>
      </c>
      <c r="B75" s="337">
        <f>IF(B$8=0,0,B$8/TRE_fec!B$8)</f>
        <v>0.66493330007199458</v>
      </c>
      <c r="C75" s="337">
        <f>IF(C$8=0,0,C$8/TRE_fec!C$8)</f>
        <v>0.66493330007199458</v>
      </c>
      <c r="D75" s="337">
        <f>IF(D$8=0,0,D$8/TRE_fec!D$8)</f>
        <v>0.66493330007199458</v>
      </c>
      <c r="E75" s="337">
        <f>IF(E$8=0,0,E$8/TRE_fec!E$8)</f>
        <v>0.66493330007199458</v>
      </c>
      <c r="F75" s="337">
        <f>IF(F$8=0,0,F$8/TRE_fec!F$8)</f>
        <v>0.66493330007199458</v>
      </c>
      <c r="G75" s="337">
        <f>IF(G$8=0,0,G$8/TRE_fec!G$8)</f>
        <v>0.66493330007199458</v>
      </c>
      <c r="H75" s="337">
        <f>IF(H$8=0,0,H$8/TRE_fec!H$8)</f>
        <v>0.66493330007199458</v>
      </c>
      <c r="I75" s="337">
        <f>IF(I$8=0,0,I$8/TRE_fec!I$8)</f>
        <v>0.66493330007199458</v>
      </c>
      <c r="J75" s="337">
        <f>IF(J$8=0,0,J$8/TRE_fec!J$8)</f>
        <v>0.66493330007199458</v>
      </c>
      <c r="K75" s="337">
        <f>IF(K$8=0,0,K$8/TRE_fec!K$8)</f>
        <v>0.66493330007199458</v>
      </c>
      <c r="L75" s="337">
        <f>IF(L$8=0,0,L$8/TRE_fec!L$8)</f>
        <v>0.66493330007199458</v>
      </c>
      <c r="M75" s="337">
        <f>IF(M$8=0,0,M$8/TRE_fec!M$8)</f>
        <v>0.66493330007199458</v>
      </c>
      <c r="N75" s="337">
        <f>IF(N$8=0,0,N$8/TRE_fec!N$8)</f>
        <v>0.66493330007199469</v>
      </c>
      <c r="O75" s="337">
        <f>IF(O$8=0,0,O$8/TRE_fec!O$8)</f>
        <v>0.66493330007199469</v>
      </c>
      <c r="P75" s="337">
        <f>IF(P$8=0,0,P$8/TRE_fec!P$8)</f>
        <v>0.66493330007199469</v>
      </c>
      <c r="Q75" s="337">
        <f>IF(Q$8=0,0,Q$8/TRE_fec!Q$8)</f>
        <v>0.66493330007199469</v>
      </c>
      <c r="R75" s="337">
        <f>IF(R$8=0,0,R$8/TRE_fec!R$8)</f>
        <v>0.66493330007199469</v>
      </c>
      <c r="S75" s="337">
        <f>IF(S$8=0,0,S$8/TRE_fec!S$8)</f>
        <v>0.66493330007199458</v>
      </c>
      <c r="T75" s="337">
        <f>IF(T$8=0,0,T$8/TRE_fec!T$8)</f>
        <v>0.66493330007199469</v>
      </c>
      <c r="U75" s="337">
        <f>IF(U$8=0,0,U$8/TRE_fec!U$8)</f>
        <v>0.66493330007199469</v>
      </c>
      <c r="V75" s="337">
        <f>IF(V$8=0,0,V$8/TRE_fec!V$8)</f>
        <v>0.6649333000719948</v>
      </c>
      <c r="W75" s="337">
        <f>IF(W$8=0,0,W$8/TRE_fec!W$8)</f>
        <v>0.66493330007199458</v>
      </c>
      <c r="DA75" s="174"/>
    </row>
    <row r="76" spans="1:105" ht="12" customHeight="1" x14ac:dyDescent="0.25">
      <c r="A76" s="202" t="s">
        <v>95</v>
      </c>
      <c r="B76" s="337">
        <f>IF(B$9=0,0,B$9/TRE_fec!B$9)</f>
        <v>0.47011534330302707</v>
      </c>
      <c r="C76" s="337">
        <f>IF(C$9=0,0,C$9/TRE_fec!C$9)</f>
        <v>0.47011534330302707</v>
      </c>
      <c r="D76" s="337">
        <f>IF(D$9=0,0,D$9/TRE_fec!D$9)</f>
        <v>0.47011534330302707</v>
      </c>
      <c r="E76" s="337">
        <f>IF(E$9=0,0,E$9/TRE_fec!E$9)</f>
        <v>0.47011534330302707</v>
      </c>
      <c r="F76" s="337">
        <f>IF(F$9=0,0,F$9/TRE_fec!F$9)</f>
        <v>0.47011534330302707</v>
      </c>
      <c r="G76" s="337">
        <f>IF(G$9=0,0,G$9/TRE_fec!G$9)</f>
        <v>0.47011534330302707</v>
      </c>
      <c r="H76" s="337">
        <f>IF(H$9=0,0,H$9/TRE_fec!H$9)</f>
        <v>0.47011534330302707</v>
      </c>
      <c r="I76" s="337">
        <f>IF(I$9=0,0,I$9/TRE_fec!I$9)</f>
        <v>0.47011534330302707</v>
      </c>
      <c r="J76" s="337">
        <f>IF(J$9=0,0,J$9/TRE_fec!J$9)</f>
        <v>0.47011534330302707</v>
      </c>
      <c r="K76" s="337">
        <f>IF(K$9=0,0,K$9/TRE_fec!K$9)</f>
        <v>0.47011534330302707</v>
      </c>
      <c r="L76" s="337">
        <f>IF(L$9=0,0,L$9/TRE_fec!L$9)</f>
        <v>0.47011534330302707</v>
      </c>
      <c r="M76" s="337">
        <f>IF(M$9=0,0,M$9/TRE_fec!M$9)</f>
        <v>0.47011534330302707</v>
      </c>
      <c r="N76" s="337">
        <f>IF(N$9=0,0,N$9/TRE_fec!N$9)</f>
        <v>0.4701153433030269</v>
      </c>
      <c r="O76" s="337">
        <f>IF(O$9=0,0,O$9/TRE_fec!O$9)</f>
        <v>0.4701153433030269</v>
      </c>
      <c r="P76" s="337">
        <f>IF(P$9=0,0,P$9/TRE_fec!P$9)</f>
        <v>0.4701153433030269</v>
      </c>
      <c r="Q76" s="337">
        <f>IF(Q$9=0,0,Q$9/TRE_fec!Q$9)</f>
        <v>0.4701153433030269</v>
      </c>
      <c r="R76" s="337">
        <f>IF(R$9=0,0,R$9/TRE_fec!R$9)</f>
        <v>0.4701153433030269</v>
      </c>
      <c r="S76" s="337">
        <f>IF(S$9=0,0,S$9/TRE_fec!S$9)</f>
        <v>0.47011534330302696</v>
      </c>
      <c r="T76" s="337">
        <f>IF(T$9=0,0,T$9/TRE_fec!T$9)</f>
        <v>0.4701153433030269</v>
      </c>
      <c r="U76" s="337">
        <f>IF(U$9=0,0,U$9/TRE_fec!U$9)</f>
        <v>0.47011534330302696</v>
      </c>
      <c r="V76" s="337">
        <f>IF(V$9=0,0,V$9/TRE_fec!V$9)</f>
        <v>0.47011534330302696</v>
      </c>
      <c r="W76" s="337">
        <f>IF(W$9=0,0,W$9/TRE_fec!W$9)</f>
        <v>0.47011534330302679</v>
      </c>
      <c r="DA76" s="174"/>
    </row>
    <row r="77" spans="1:105" ht="12" customHeight="1" x14ac:dyDescent="0.25">
      <c r="A77" s="56" t="s">
        <v>96</v>
      </c>
      <c r="B77" s="338">
        <f>IF(B$10=0,0,B$10/TRE_fec!B$10)</f>
        <v>0.82144935306398537</v>
      </c>
      <c r="C77" s="338">
        <f>IF(C$10=0,0,C$10/TRE_fec!C$10)</f>
        <v>0.82144935306398537</v>
      </c>
      <c r="D77" s="338">
        <f>IF(D$10=0,0,D$10/TRE_fec!D$10)</f>
        <v>0.82144935306398537</v>
      </c>
      <c r="E77" s="338">
        <f>IF(E$10=0,0,E$10/TRE_fec!E$10)</f>
        <v>0.82144935306398537</v>
      </c>
      <c r="F77" s="338">
        <f>IF(F$10=0,0,F$10/TRE_fec!F$10)</f>
        <v>0.82144935306398537</v>
      </c>
      <c r="G77" s="338">
        <f>IF(G$10=0,0,G$10/TRE_fec!G$10)</f>
        <v>0.82144935306398537</v>
      </c>
      <c r="H77" s="338">
        <f>IF(H$10=0,0,H$10/TRE_fec!H$10)</f>
        <v>0.82144935306398537</v>
      </c>
      <c r="I77" s="338">
        <f>IF(I$10=0,0,I$10/TRE_fec!I$10)</f>
        <v>0.82144935306398537</v>
      </c>
      <c r="J77" s="338">
        <f>IF(J$10=0,0,J$10/TRE_fec!J$10)</f>
        <v>0.82144935306398537</v>
      </c>
      <c r="K77" s="338">
        <f>IF(K$10=0,0,K$10/TRE_fec!K$10)</f>
        <v>0.82144935306398537</v>
      </c>
      <c r="L77" s="338">
        <f>IF(L$10=0,0,L$10/TRE_fec!L$10)</f>
        <v>0.82144935306398537</v>
      </c>
      <c r="M77" s="338">
        <f>IF(M$10=0,0,M$10/TRE_fec!M$10)</f>
        <v>0.82144935306398537</v>
      </c>
      <c r="N77" s="338">
        <f>IF(N$10=0,0,N$10/TRE_fec!N$10)</f>
        <v>0.82144935306398548</v>
      </c>
      <c r="O77" s="338">
        <f>IF(O$10=0,0,O$10/TRE_fec!O$10)</f>
        <v>0.82144935306398548</v>
      </c>
      <c r="P77" s="338">
        <f>IF(P$10=0,0,P$10/TRE_fec!P$10)</f>
        <v>0.82144935306398548</v>
      </c>
      <c r="Q77" s="338">
        <f>IF(Q$10=0,0,Q$10/TRE_fec!Q$10)</f>
        <v>0.82144935306398548</v>
      </c>
      <c r="R77" s="338">
        <f>IF(R$10=0,0,R$10/TRE_fec!R$10)</f>
        <v>0.82144935306398548</v>
      </c>
      <c r="S77" s="338">
        <f>IF(S$10=0,0,S$10/TRE_fec!S$10)</f>
        <v>0.82144935306398548</v>
      </c>
      <c r="T77" s="338">
        <f>IF(T$10=0,0,T$10/TRE_fec!T$10)</f>
        <v>0.82144935306398548</v>
      </c>
      <c r="U77" s="338">
        <f>IF(U$10=0,0,U$10/TRE_fec!U$10)</f>
        <v>0.82144935306398548</v>
      </c>
      <c r="V77" s="338">
        <f>IF(V$10=0,0,V$10/TRE_fec!V$10)</f>
        <v>0.82144935306398548</v>
      </c>
      <c r="W77" s="338">
        <f>IF(W$10=0,0,W$10/TRE_fec!W$10)</f>
        <v>0.82144935306398548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0.63084041121046197</v>
      </c>
      <c r="C78" s="351">
        <f>IF(C$16=0,0,C$16/TRE_fec!C$16)</f>
        <v>0.63084041121046197</v>
      </c>
      <c r="D78" s="351">
        <f>IF(D$16=0,0,D$16/TRE_fec!D$16)</f>
        <v>0.63084041121046197</v>
      </c>
      <c r="E78" s="351">
        <f>IF(E$16=0,0,E$16/TRE_fec!E$16)</f>
        <v>0.63084041121046197</v>
      </c>
      <c r="F78" s="351">
        <f>IF(F$16=0,0,F$16/TRE_fec!F$16)</f>
        <v>0.63084041121046197</v>
      </c>
      <c r="G78" s="351">
        <f>IF(G$16=0,0,G$16/TRE_fec!G$16)</f>
        <v>0.63084041121046197</v>
      </c>
      <c r="H78" s="351">
        <f>IF(H$16=0,0,H$16/TRE_fec!H$16)</f>
        <v>0.63084041121046197</v>
      </c>
      <c r="I78" s="351">
        <f>IF(I$16=0,0,I$16/TRE_fec!I$16)</f>
        <v>0.63084041121046197</v>
      </c>
      <c r="J78" s="351">
        <f>IF(J$16=0,0,J$16/TRE_fec!J$16)</f>
        <v>0.63084041121046197</v>
      </c>
      <c r="K78" s="351">
        <f>IF(K$16=0,0,K$16/TRE_fec!K$16)</f>
        <v>0.63084041121046197</v>
      </c>
      <c r="L78" s="351">
        <f>IF(L$16=0,0,L$16/TRE_fec!L$16)</f>
        <v>0.63084041121046197</v>
      </c>
      <c r="M78" s="351">
        <f>IF(M$16=0,0,M$16/TRE_fec!M$16)</f>
        <v>0.63084041121046197</v>
      </c>
      <c r="N78" s="351">
        <f>IF(N$16=0,0,N$16/TRE_fec!N$16)</f>
        <v>0.63084041121046219</v>
      </c>
      <c r="O78" s="351">
        <f>IF(O$16=0,0,O$16/TRE_fec!O$16)</f>
        <v>0.63084041121046219</v>
      </c>
      <c r="P78" s="351">
        <f>IF(P$16=0,0,P$16/TRE_fec!P$16)</f>
        <v>0.63084041121046219</v>
      </c>
      <c r="Q78" s="351">
        <f>IF(Q$16=0,0,Q$16/TRE_fec!Q$16)</f>
        <v>0.63084041121046219</v>
      </c>
      <c r="R78" s="351">
        <f>IF(R$16=0,0,R$16/TRE_fec!R$16)</f>
        <v>0.63084041121046219</v>
      </c>
      <c r="S78" s="351">
        <f>IF(S$16=0,0,S$16/TRE_fec!S$16)</f>
        <v>0.63084041121046197</v>
      </c>
      <c r="T78" s="351">
        <f>IF(T$16=0,0,T$16/TRE_fec!T$16)</f>
        <v>0.63084041121046186</v>
      </c>
      <c r="U78" s="351">
        <f>IF(U$16=0,0,U$16/TRE_fec!U$16)</f>
        <v>0.63084041121046186</v>
      </c>
      <c r="V78" s="351">
        <f>IF(V$16=0,0,V$16/TRE_fec!V$16)</f>
        <v>0.63084041121046197</v>
      </c>
      <c r="W78" s="351">
        <f>IF(W$16=0,0,W$16/TRE_fec!W$16)</f>
        <v>0.63084041121046197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0.54072035246611028</v>
      </c>
      <c r="C79" s="351">
        <f>IF(C$24=0,0,C$24/TRE_fec!C$24)</f>
        <v>0.54072035246611028</v>
      </c>
      <c r="D79" s="351">
        <f>IF(D$24=0,0,D$24/TRE_fec!D$24)</f>
        <v>0.54072035246611028</v>
      </c>
      <c r="E79" s="351">
        <f>IF(E$24=0,0,E$24/TRE_fec!E$24)</f>
        <v>0.54072035246611028</v>
      </c>
      <c r="F79" s="351">
        <f>IF(F$24=0,0,F$24/TRE_fec!F$24)</f>
        <v>0.54072035246611028</v>
      </c>
      <c r="G79" s="351">
        <f>IF(G$24=0,0,G$24/TRE_fec!G$24)</f>
        <v>0.54072035246611028</v>
      </c>
      <c r="H79" s="351">
        <f>IF(H$24=0,0,H$24/TRE_fec!H$24)</f>
        <v>0.54072035246611028</v>
      </c>
      <c r="I79" s="351">
        <f>IF(I$24=0,0,I$24/TRE_fec!I$24)</f>
        <v>0.54072035246611028</v>
      </c>
      <c r="J79" s="351">
        <f>IF(J$24=0,0,J$24/TRE_fec!J$24)</f>
        <v>0.54072035246611028</v>
      </c>
      <c r="K79" s="351">
        <f>IF(K$24=0,0,K$24/TRE_fec!K$24)</f>
        <v>0.54072035246611028</v>
      </c>
      <c r="L79" s="351">
        <f>IF(L$24=0,0,L$24/TRE_fec!L$24)</f>
        <v>0.54072035246611028</v>
      </c>
      <c r="M79" s="351">
        <f>IF(M$24=0,0,M$24/TRE_fec!M$24)</f>
        <v>0.54072035246611028</v>
      </c>
      <c r="N79" s="351">
        <f>IF(N$24=0,0,N$24/TRE_fec!N$24)</f>
        <v>0.54072035246611039</v>
      </c>
      <c r="O79" s="351">
        <f>IF(O$24=0,0,O$24/TRE_fec!O$24)</f>
        <v>0.54072035246611039</v>
      </c>
      <c r="P79" s="351">
        <f>IF(P$24=0,0,P$24/TRE_fec!P$24)</f>
        <v>0.54072035246611039</v>
      </c>
      <c r="Q79" s="351">
        <f>IF(Q$24=0,0,Q$24/TRE_fec!Q$24)</f>
        <v>0.54072035246611039</v>
      </c>
      <c r="R79" s="351">
        <f>IF(R$24=0,0,R$24/TRE_fec!R$24)</f>
        <v>0.54072035246611039</v>
      </c>
      <c r="S79" s="351">
        <f>IF(S$24=0,0,S$24/TRE_fec!S$24)</f>
        <v>0.54072035246611039</v>
      </c>
      <c r="T79" s="351">
        <f>IF(T$24=0,0,T$24/TRE_fec!T$24)</f>
        <v>0.5407203524661105</v>
      </c>
      <c r="U79" s="351">
        <f>IF(U$24=0,0,U$24/TRE_fec!U$24)</f>
        <v>0.5407203524661105</v>
      </c>
      <c r="V79" s="351">
        <f>IF(V$24=0,0,V$24/TRE_fec!V$24)</f>
        <v>0.54072035246611028</v>
      </c>
      <c r="W79" s="351">
        <f>IF(W$24=0,0,W$24/TRE_fec!W$24)</f>
        <v>0.54072035246611039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0.54072035246611061</v>
      </c>
      <c r="C80" s="351">
        <f>IF(C$27=0,0,C$27/TRE_fec!C$27)</f>
        <v>0.54072035246611061</v>
      </c>
      <c r="D80" s="351">
        <f>IF(D$27=0,0,D$27/TRE_fec!D$27)</f>
        <v>0.54072035246611061</v>
      </c>
      <c r="E80" s="351">
        <f>IF(E$27=0,0,E$27/TRE_fec!E$27)</f>
        <v>0.54072035246611061</v>
      </c>
      <c r="F80" s="351">
        <f>IF(F$27=0,0,F$27/TRE_fec!F$27)</f>
        <v>0.54072035246611061</v>
      </c>
      <c r="G80" s="351">
        <f>IF(G$27=0,0,G$27/TRE_fec!G$27)</f>
        <v>0.54072035246611061</v>
      </c>
      <c r="H80" s="351">
        <f>IF(H$27=0,0,H$27/TRE_fec!H$27)</f>
        <v>0.54072035246611061</v>
      </c>
      <c r="I80" s="351">
        <f>IF(I$27=0,0,I$27/TRE_fec!I$27)</f>
        <v>0.54072035246611061</v>
      </c>
      <c r="J80" s="351">
        <f>IF(J$27=0,0,J$27/TRE_fec!J$27)</f>
        <v>0.54072035246611061</v>
      </c>
      <c r="K80" s="351">
        <f>IF(K$27=0,0,K$27/TRE_fec!K$27)</f>
        <v>0.54072035246611061</v>
      </c>
      <c r="L80" s="351">
        <f>IF(L$27=0,0,L$27/TRE_fec!L$27)</f>
        <v>0.54072035246611061</v>
      </c>
      <c r="M80" s="351">
        <f>IF(M$27=0,0,M$27/TRE_fec!M$27)</f>
        <v>0.54072035246611061</v>
      </c>
      <c r="N80" s="351">
        <f>IF(N$27=0,0,N$27/TRE_fec!N$27)</f>
        <v>0.54072035246611028</v>
      </c>
      <c r="O80" s="351">
        <f>IF(O$27=0,0,O$27/TRE_fec!O$27)</f>
        <v>0.54072035246611028</v>
      </c>
      <c r="P80" s="351">
        <f>IF(P$27=0,0,P$27/TRE_fec!P$27)</f>
        <v>0.54072035246611028</v>
      </c>
      <c r="Q80" s="351">
        <f>IF(Q$27=0,0,Q$27/TRE_fec!Q$27)</f>
        <v>0.54072035246611028</v>
      </c>
      <c r="R80" s="351">
        <f>IF(R$27=0,0,R$27/TRE_fec!R$27)</f>
        <v>0.54072035246611028</v>
      </c>
      <c r="S80" s="351">
        <f>IF(S$27=0,0,S$27/TRE_fec!S$27)</f>
        <v>0.54072035246611028</v>
      </c>
      <c r="T80" s="351">
        <f>IF(T$27=0,0,T$27/TRE_fec!T$27)</f>
        <v>0.54072035246611028</v>
      </c>
      <c r="U80" s="351">
        <f>IF(U$27=0,0,U$27/TRE_fec!U$27)</f>
        <v>0.54072035246611039</v>
      </c>
      <c r="V80" s="351">
        <f>IF(V$27=0,0,V$27/TRE_fec!V$27)</f>
        <v>0.54072035246611028</v>
      </c>
      <c r="W80" s="351">
        <f>IF(W$27=0,0,W$27/TRE_fec!W$27)</f>
        <v>0.54072035246611039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</v>
      </c>
      <c r="C81" s="351">
        <f>IF(C$35=0,0,C$35/TRE_fec!C$35)</f>
        <v>0</v>
      </c>
      <c r="D81" s="351">
        <f>IF(D$35=0,0,D$35/TRE_fec!D$35)</f>
        <v>0</v>
      </c>
      <c r="E81" s="351">
        <f>IF(E$35=0,0,E$35/TRE_fec!E$35)</f>
        <v>0</v>
      </c>
      <c r="F81" s="351">
        <f>IF(F$35=0,0,F$35/TRE_fec!F$35)</f>
        <v>0</v>
      </c>
      <c r="G81" s="351">
        <f>IF(G$35=0,0,G$35/TRE_fec!G$35)</f>
        <v>0</v>
      </c>
      <c r="H81" s="351">
        <f>IF(H$35=0,0,H$35/TRE_fec!H$35)</f>
        <v>0</v>
      </c>
      <c r="I81" s="351">
        <f>IF(I$35=0,0,I$35/TRE_fec!I$35)</f>
        <v>0</v>
      </c>
      <c r="J81" s="351">
        <f>IF(J$35=0,0,J$35/TRE_fec!J$35)</f>
        <v>0</v>
      </c>
      <c r="K81" s="351">
        <f>IF(K$35=0,0,K$35/TRE_fec!K$35)</f>
        <v>0</v>
      </c>
      <c r="L81" s="351">
        <f>IF(L$35=0,0,L$35/TRE_fec!L$35)</f>
        <v>0</v>
      </c>
      <c r="M81" s="351">
        <f>IF(M$35=0,0,M$35/TRE_fec!M$35)</f>
        <v>0</v>
      </c>
      <c r="N81" s="351">
        <f>IF(N$35=0,0,N$35/TRE_fec!N$35)</f>
        <v>0</v>
      </c>
      <c r="O81" s="351">
        <f>IF(O$35=0,0,O$35/TRE_fec!O$35)</f>
        <v>0</v>
      </c>
      <c r="P81" s="351">
        <f>IF(P$35=0,0,P$35/TRE_fec!P$35)</f>
        <v>0</v>
      </c>
      <c r="Q81" s="351">
        <f>IF(Q$35=0,0,Q$35/TRE_fec!Q$35)</f>
        <v>0</v>
      </c>
      <c r="R81" s="351">
        <f>IF(R$35=0,0,R$35/TRE_fec!R$35)</f>
        <v>0</v>
      </c>
      <c r="S81" s="351">
        <f>IF(S$35=0,0,S$35/TRE_fec!S$35)</f>
        <v>0</v>
      </c>
      <c r="T81" s="351">
        <f>IF(T$35=0,0,T$35/TRE_fec!T$35)</f>
        <v>0</v>
      </c>
      <c r="U81" s="351">
        <f>IF(U$35=0,0,U$35/TRE_fec!U$35)</f>
        <v>0</v>
      </c>
      <c r="V81" s="351">
        <f>IF(V$35=0,0,V$35/TRE_fec!V$35)</f>
        <v>0</v>
      </c>
      <c r="W81" s="351">
        <f>IF(W$35=0,0,W$35/TRE_fec!W$35)</f>
        <v>0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0.61411185280087566</v>
      </c>
      <c r="C82" s="351">
        <f>IF(C$46=0,0,C$46/TRE_fec!C$46)</f>
        <v>0.61411185280087566</v>
      </c>
      <c r="D82" s="351">
        <f>IF(D$46=0,0,D$46/TRE_fec!D$46)</f>
        <v>0.61411185280087566</v>
      </c>
      <c r="E82" s="351">
        <f>IF(E$46=0,0,E$46/TRE_fec!E$46)</f>
        <v>0.61411185280087566</v>
      </c>
      <c r="F82" s="351">
        <f>IF(F$46=0,0,F$46/TRE_fec!F$46)</f>
        <v>0.61411185280087566</v>
      </c>
      <c r="G82" s="351">
        <f>IF(G$46=0,0,G$46/TRE_fec!G$46)</f>
        <v>0.61411185280087566</v>
      </c>
      <c r="H82" s="351">
        <f>IF(H$46=0,0,H$46/TRE_fec!H$46)</f>
        <v>0.61411185280087566</v>
      </c>
      <c r="I82" s="351">
        <f>IF(I$46=0,0,I$46/TRE_fec!I$46)</f>
        <v>0.61411185280087566</v>
      </c>
      <c r="J82" s="351">
        <f>IF(J$46=0,0,J$46/TRE_fec!J$46)</f>
        <v>0.61411185280087566</v>
      </c>
      <c r="K82" s="351">
        <f>IF(K$46=0,0,K$46/TRE_fec!K$46)</f>
        <v>0.61411185280087566</v>
      </c>
      <c r="L82" s="351">
        <f>IF(L$46=0,0,L$46/TRE_fec!L$46)</f>
        <v>0.61411185280087566</v>
      </c>
      <c r="M82" s="351">
        <f>IF(M$46=0,0,M$46/TRE_fec!M$46)</f>
        <v>0.61411185280087566</v>
      </c>
      <c r="N82" s="351">
        <f>IF(N$46=0,0,N$46/TRE_fec!N$46)</f>
        <v>0.61411185280087544</v>
      </c>
      <c r="O82" s="351">
        <f>IF(O$46=0,0,O$46/TRE_fec!O$46)</f>
        <v>0.61411185280087544</v>
      </c>
      <c r="P82" s="351">
        <f>IF(P$46=0,0,P$46/TRE_fec!P$46)</f>
        <v>0.61411185280087544</v>
      </c>
      <c r="Q82" s="351">
        <f>IF(Q$46=0,0,Q$46/TRE_fec!Q$46)</f>
        <v>0.61411185280087544</v>
      </c>
      <c r="R82" s="351">
        <f>IF(R$46=0,0,R$46/TRE_fec!R$46)</f>
        <v>0.61411185280087544</v>
      </c>
      <c r="S82" s="351">
        <f>IF(S$46=0,0,S$46/TRE_fec!S$46)</f>
        <v>0.61411185280087566</v>
      </c>
      <c r="T82" s="351">
        <f>IF(T$46=0,0,T$46/TRE_fec!T$46)</f>
        <v>0.61411185280087532</v>
      </c>
      <c r="U82" s="351">
        <f>IF(U$46=0,0,U$46/TRE_fec!U$46)</f>
        <v>0.61411185280087555</v>
      </c>
      <c r="V82" s="351">
        <f>IF(V$46=0,0,V$46/TRE_fec!V$46)</f>
        <v>0.61411185280087544</v>
      </c>
      <c r="W82" s="351">
        <f>IF(W$46=0,0,W$46/TRE_fec!W$46)</f>
        <v>0.61411185280087555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0.56530685847009754</v>
      </c>
      <c r="C83" s="339">
        <f>IF(C$47=0,0,C$47/TRE_fec!C$47)</f>
        <v>0.56530685847009754</v>
      </c>
      <c r="D83" s="339">
        <f>IF(D$47=0,0,D$47/TRE_fec!D$47)</f>
        <v>0.56530685847009754</v>
      </c>
      <c r="E83" s="339">
        <f>IF(E$47=0,0,E$47/TRE_fec!E$47)</f>
        <v>0.56530685847009754</v>
      </c>
      <c r="F83" s="339">
        <f>IF(F$47=0,0,F$47/TRE_fec!F$47)</f>
        <v>0.56530685847009754</v>
      </c>
      <c r="G83" s="339">
        <f>IF(G$47=0,0,G$47/TRE_fec!G$47)</f>
        <v>0.56530685847009754</v>
      </c>
      <c r="H83" s="339">
        <f>IF(H$47=0,0,H$47/TRE_fec!H$47)</f>
        <v>0.56530685847009754</v>
      </c>
      <c r="I83" s="339">
        <f>IF(I$47=0,0,I$47/TRE_fec!I$47)</f>
        <v>0.56530685847009754</v>
      </c>
      <c r="J83" s="339">
        <f>IF(J$47=0,0,J$47/TRE_fec!J$47)</f>
        <v>0.56530685847009754</v>
      </c>
      <c r="K83" s="339">
        <f>IF(K$47=0,0,K$47/TRE_fec!K$47)</f>
        <v>0.56530685847009754</v>
      </c>
      <c r="L83" s="339">
        <f>IF(L$47=0,0,L$47/TRE_fec!L$47)</f>
        <v>0.56530685847009754</v>
      </c>
      <c r="M83" s="339">
        <f>IF(M$47=0,0,M$47/TRE_fec!M$47)</f>
        <v>0.56530685847009754</v>
      </c>
      <c r="N83" s="339">
        <f>IF(N$47=0,0,N$47/TRE_fec!N$47)</f>
        <v>0.56530685847009765</v>
      </c>
      <c r="O83" s="339">
        <f>IF(O$47=0,0,O$47/TRE_fec!O$47)</f>
        <v>0.56530685847009765</v>
      </c>
      <c r="P83" s="339">
        <f>IF(P$47=0,0,P$47/TRE_fec!P$47)</f>
        <v>0.56530685847009765</v>
      </c>
      <c r="Q83" s="339">
        <f>IF(Q$47=0,0,Q$47/TRE_fec!Q$47)</f>
        <v>0.56530685847009765</v>
      </c>
      <c r="R83" s="339">
        <f>IF(R$47=0,0,R$47/TRE_fec!R$47)</f>
        <v>0.56530685847009765</v>
      </c>
      <c r="S83" s="339">
        <f>IF(S$47=0,0,S$47/TRE_fec!S$47)</f>
        <v>0.56530685847009765</v>
      </c>
      <c r="T83" s="339">
        <f>IF(T$47=0,0,T$47/TRE_fec!T$47)</f>
        <v>0.56530685847009776</v>
      </c>
      <c r="U83" s="339">
        <f>IF(U$47=0,0,U$47/TRE_fec!U$47)</f>
        <v>0.56530685847009776</v>
      </c>
      <c r="V83" s="339">
        <f>IF(V$47=0,0,V$47/TRE_fec!V$47)</f>
        <v>0.56530685847009754</v>
      </c>
      <c r="W83" s="339">
        <f>IF(W$47=0,0,W$47/TRE_fec!W$47)</f>
        <v>0.56530685847009743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CY: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2491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2492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0</v>
      </c>
      <c r="C16" s="263">
        <f t="shared" si="0"/>
        <v>0</v>
      </c>
      <c r="D16" s="263">
        <f t="shared" si="0"/>
        <v>0</v>
      </c>
      <c r="E16" s="263">
        <f t="shared" si="0"/>
        <v>0</v>
      </c>
      <c r="F16" s="263">
        <f t="shared" si="0"/>
        <v>0</v>
      </c>
      <c r="G16" s="263">
        <f t="shared" si="0"/>
        <v>0</v>
      </c>
      <c r="H16" s="263">
        <f t="shared" si="0"/>
        <v>0</v>
      </c>
      <c r="I16" s="263">
        <f t="shared" si="0"/>
        <v>0</v>
      </c>
      <c r="J16" s="263">
        <f t="shared" si="0"/>
        <v>0</v>
      </c>
      <c r="K16" s="263">
        <f t="shared" si="0"/>
        <v>0</v>
      </c>
      <c r="L16" s="263">
        <f t="shared" si="0"/>
        <v>0</v>
      </c>
      <c r="M16" s="263">
        <f t="shared" si="0"/>
        <v>0</v>
      </c>
      <c r="N16" s="263">
        <f t="shared" si="0"/>
        <v>0</v>
      </c>
      <c r="O16" s="263">
        <f t="shared" si="0"/>
        <v>0</v>
      </c>
      <c r="P16" s="263">
        <f t="shared" si="0"/>
        <v>0</v>
      </c>
      <c r="Q16" s="263">
        <f t="shared" si="0"/>
        <v>0</v>
      </c>
      <c r="R16" s="263">
        <f t="shared" si="0"/>
        <v>0</v>
      </c>
      <c r="S16" s="263">
        <f t="shared" si="0"/>
        <v>0</v>
      </c>
      <c r="T16" s="263">
        <f t="shared" si="0"/>
        <v>0</v>
      </c>
      <c r="U16" s="263">
        <f t="shared" si="0"/>
        <v>0</v>
      </c>
      <c r="V16" s="263">
        <f t="shared" si="0"/>
        <v>0</v>
      </c>
      <c r="W16" s="263">
        <f t="shared" si="0"/>
        <v>0</v>
      </c>
      <c r="DA16" s="70"/>
    </row>
    <row r="17" spans="1:105" ht="12" customHeight="1" x14ac:dyDescent="0.25">
      <c r="A17" s="60" t="s">
        <v>2406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0</v>
      </c>
      <c r="U17" s="331">
        <v>0</v>
      </c>
      <c r="V17" s="331">
        <v>0</v>
      </c>
      <c r="W17" s="331">
        <v>0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2499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2500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0</v>
      </c>
      <c r="C24" s="263">
        <f t="shared" si="1"/>
        <v>0</v>
      </c>
      <c r="D24" s="263">
        <f t="shared" si="1"/>
        <v>0</v>
      </c>
      <c r="E24" s="263">
        <f t="shared" si="1"/>
        <v>0</v>
      </c>
      <c r="F24" s="263">
        <f t="shared" si="1"/>
        <v>0</v>
      </c>
      <c r="G24" s="263">
        <f t="shared" si="1"/>
        <v>0</v>
      </c>
      <c r="H24" s="263">
        <f t="shared" si="1"/>
        <v>0</v>
      </c>
      <c r="I24" s="263">
        <f t="shared" si="1"/>
        <v>0</v>
      </c>
      <c r="J24" s="263">
        <f t="shared" si="1"/>
        <v>0</v>
      </c>
      <c r="K24" s="263">
        <f t="shared" si="1"/>
        <v>0</v>
      </c>
      <c r="L24" s="263">
        <f t="shared" si="1"/>
        <v>0</v>
      </c>
      <c r="M24" s="263">
        <f t="shared" si="1"/>
        <v>0</v>
      </c>
      <c r="N24" s="263">
        <f t="shared" si="1"/>
        <v>0</v>
      </c>
      <c r="O24" s="263">
        <f t="shared" si="1"/>
        <v>0</v>
      </c>
      <c r="P24" s="263">
        <f t="shared" si="1"/>
        <v>0</v>
      </c>
      <c r="Q24" s="263">
        <f t="shared" si="1"/>
        <v>0</v>
      </c>
      <c r="R24" s="263">
        <f t="shared" si="1"/>
        <v>0</v>
      </c>
      <c r="S24" s="263">
        <f t="shared" si="1"/>
        <v>0</v>
      </c>
      <c r="T24" s="263">
        <f t="shared" si="1"/>
        <v>0</v>
      </c>
      <c r="U24" s="263">
        <f t="shared" si="1"/>
        <v>0</v>
      </c>
      <c r="V24" s="263">
        <f t="shared" si="1"/>
        <v>0</v>
      </c>
      <c r="W24" s="263">
        <f t="shared" si="1"/>
        <v>0</v>
      </c>
      <c r="DA24" s="70"/>
    </row>
    <row r="25" spans="1:105" ht="12" customHeight="1" x14ac:dyDescent="0.25">
      <c r="A25" s="60" t="s">
        <v>2416</v>
      </c>
      <c r="B25" s="264">
        <v>0</v>
      </c>
      <c r="C25" s="264">
        <v>0</v>
      </c>
      <c r="D25" s="264">
        <v>0</v>
      </c>
      <c r="E25" s="264">
        <v>0</v>
      </c>
      <c r="F25" s="264">
        <v>0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</v>
      </c>
      <c r="U25" s="264">
        <v>0</v>
      </c>
      <c r="V25" s="264">
        <v>0</v>
      </c>
      <c r="W25" s="264">
        <v>0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0</v>
      </c>
      <c r="C27" s="263">
        <f t="shared" si="2"/>
        <v>0</v>
      </c>
      <c r="D27" s="263">
        <f t="shared" si="2"/>
        <v>0</v>
      </c>
      <c r="E27" s="263">
        <f t="shared" si="2"/>
        <v>0</v>
      </c>
      <c r="F27" s="263">
        <f t="shared" si="2"/>
        <v>0</v>
      </c>
      <c r="G27" s="263">
        <f t="shared" si="2"/>
        <v>0</v>
      </c>
      <c r="H27" s="263">
        <f t="shared" si="2"/>
        <v>0</v>
      </c>
      <c r="I27" s="263">
        <f t="shared" si="2"/>
        <v>0</v>
      </c>
      <c r="J27" s="263">
        <f t="shared" si="2"/>
        <v>0</v>
      </c>
      <c r="K27" s="263">
        <f t="shared" si="2"/>
        <v>0</v>
      </c>
      <c r="L27" s="263">
        <f t="shared" si="2"/>
        <v>0</v>
      </c>
      <c r="M27" s="263">
        <f t="shared" si="2"/>
        <v>0</v>
      </c>
      <c r="N27" s="263">
        <f t="shared" si="2"/>
        <v>0</v>
      </c>
      <c r="O27" s="263">
        <f t="shared" si="2"/>
        <v>0</v>
      </c>
      <c r="P27" s="263">
        <f t="shared" si="2"/>
        <v>0</v>
      </c>
      <c r="Q27" s="263">
        <f t="shared" si="2"/>
        <v>0</v>
      </c>
      <c r="R27" s="263">
        <f t="shared" si="2"/>
        <v>0</v>
      </c>
      <c r="S27" s="263">
        <f t="shared" si="2"/>
        <v>0</v>
      </c>
      <c r="T27" s="263">
        <f t="shared" si="2"/>
        <v>0</v>
      </c>
      <c r="U27" s="263">
        <f t="shared" si="2"/>
        <v>0</v>
      </c>
      <c r="V27" s="263">
        <f t="shared" si="2"/>
        <v>0</v>
      </c>
      <c r="W27" s="263">
        <f t="shared" si="2"/>
        <v>0</v>
      </c>
      <c r="DA27" s="70"/>
    </row>
    <row r="28" spans="1:105" ht="12" customHeight="1" x14ac:dyDescent="0.25">
      <c r="A28" s="60" t="s">
        <v>2421</v>
      </c>
      <c r="B28" s="331">
        <v>0</v>
      </c>
      <c r="C28" s="331">
        <v>0</v>
      </c>
      <c r="D28" s="331">
        <v>0</v>
      </c>
      <c r="E28" s="331">
        <v>0</v>
      </c>
      <c r="F28" s="331">
        <v>0</v>
      </c>
      <c r="G28" s="331">
        <v>0</v>
      </c>
      <c r="H28" s="331">
        <v>0</v>
      </c>
      <c r="I28" s="331">
        <v>0</v>
      </c>
      <c r="J28" s="331">
        <v>0</v>
      </c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1">
        <v>0</v>
      </c>
      <c r="R28" s="331">
        <v>0</v>
      </c>
      <c r="S28" s="331">
        <v>0</v>
      </c>
      <c r="T28" s="331">
        <v>0</v>
      </c>
      <c r="U28" s="331">
        <v>0</v>
      </c>
      <c r="V28" s="331">
        <v>0</v>
      </c>
      <c r="W28" s="331">
        <v>0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2508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2509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0</v>
      </c>
      <c r="C35" s="263">
        <v>0</v>
      </c>
      <c r="D35" s="263">
        <v>0</v>
      </c>
      <c r="E35" s="263">
        <v>0</v>
      </c>
      <c r="F35" s="263">
        <v>0</v>
      </c>
      <c r="G35" s="263">
        <v>0</v>
      </c>
      <c r="H35" s="263">
        <v>0</v>
      </c>
      <c r="I35" s="263">
        <v>0</v>
      </c>
      <c r="J35" s="263">
        <v>0</v>
      </c>
      <c r="K35" s="263">
        <v>0</v>
      </c>
      <c r="L35" s="263">
        <v>0</v>
      </c>
      <c r="M35" s="263">
        <v>0</v>
      </c>
      <c r="N35" s="263">
        <v>0</v>
      </c>
      <c r="O35" s="263">
        <v>0</v>
      </c>
      <c r="P35" s="263">
        <v>0</v>
      </c>
      <c r="Q35" s="263">
        <v>0</v>
      </c>
      <c r="R35" s="263">
        <v>0</v>
      </c>
      <c r="S35" s="263">
        <v>0</v>
      </c>
      <c r="T35" s="263">
        <v>0</v>
      </c>
      <c r="U35" s="263">
        <v>0</v>
      </c>
      <c r="V35" s="263">
        <v>0</v>
      </c>
      <c r="W35" s="263">
        <v>0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2516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2517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</v>
      </c>
      <c r="C51" s="234">
        <f t="shared" si="3"/>
        <v>0</v>
      </c>
      <c r="D51" s="234">
        <f t="shared" si="3"/>
        <v>0</v>
      </c>
      <c r="E51" s="234">
        <f t="shared" si="3"/>
        <v>0</v>
      </c>
      <c r="F51" s="234">
        <f t="shared" si="3"/>
        <v>0</v>
      </c>
      <c r="G51" s="234">
        <f t="shared" si="3"/>
        <v>0</v>
      </c>
      <c r="H51" s="234">
        <f t="shared" si="3"/>
        <v>0</v>
      </c>
      <c r="I51" s="234">
        <f t="shared" si="3"/>
        <v>0</v>
      </c>
      <c r="J51" s="234">
        <f t="shared" si="3"/>
        <v>0</v>
      </c>
      <c r="K51" s="234">
        <f t="shared" si="3"/>
        <v>0</v>
      </c>
      <c r="L51" s="234">
        <f t="shared" si="3"/>
        <v>0</v>
      </c>
      <c r="M51" s="234">
        <f t="shared" si="3"/>
        <v>0</v>
      </c>
      <c r="N51" s="234">
        <f t="shared" si="3"/>
        <v>0</v>
      </c>
      <c r="O51" s="234">
        <f t="shared" si="3"/>
        <v>0</v>
      </c>
      <c r="P51" s="234">
        <f t="shared" si="3"/>
        <v>0</v>
      </c>
      <c r="Q51" s="234">
        <f t="shared" si="3"/>
        <v>0</v>
      </c>
      <c r="R51" s="234">
        <f t="shared" si="3"/>
        <v>0</v>
      </c>
      <c r="S51" s="234">
        <f t="shared" si="3"/>
        <v>0</v>
      </c>
      <c r="T51" s="234">
        <f t="shared" si="3"/>
        <v>0</v>
      </c>
      <c r="U51" s="234">
        <f t="shared" si="3"/>
        <v>0</v>
      </c>
      <c r="V51" s="234">
        <f t="shared" si="3"/>
        <v>0</v>
      </c>
      <c r="W51" s="234">
        <f t="shared" si="3"/>
        <v>0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0</v>
      </c>
      <c r="C56" s="302">
        <f t="shared" si="8"/>
        <v>0</v>
      </c>
      <c r="D56" s="302">
        <f t="shared" si="8"/>
        <v>0</v>
      </c>
      <c r="E56" s="302">
        <f t="shared" si="8"/>
        <v>0</v>
      </c>
      <c r="F56" s="302">
        <f t="shared" si="8"/>
        <v>0</v>
      </c>
      <c r="G56" s="302">
        <f t="shared" si="8"/>
        <v>0</v>
      </c>
      <c r="H56" s="302">
        <f t="shared" si="8"/>
        <v>0</v>
      </c>
      <c r="I56" s="302">
        <f t="shared" si="8"/>
        <v>0</v>
      </c>
      <c r="J56" s="302">
        <f t="shared" si="8"/>
        <v>0</v>
      </c>
      <c r="K56" s="302">
        <f t="shared" si="8"/>
        <v>0</v>
      </c>
      <c r="L56" s="302">
        <f t="shared" si="8"/>
        <v>0</v>
      </c>
      <c r="M56" s="302">
        <f t="shared" si="8"/>
        <v>0</v>
      </c>
      <c r="N56" s="302">
        <f t="shared" si="8"/>
        <v>0</v>
      </c>
      <c r="O56" s="302">
        <f t="shared" si="8"/>
        <v>0</v>
      </c>
      <c r="P56" s="302">
        <f t="shared" si="8"/>
        <v>0</v>
      </c>
      <c r="Q56" s="302">
        <f t="shared" si="8"/>
        <v>0</v>
      </c>
      <c r="R56" s="302">
        <f t="shared" si="8"/>
        <v>0</v>
      </c>
      <c r="S56" s="302">
        <f t="shared" si="8"/>
        <v>0</v>
      </c>
      <c r="T56" s="302">
        <f t="shared" si="8"/>
        <v>0</v>
      </c>
      <c r="U56" s="302">
        <f t="shared" si="8"/>
        <v>0</v>
      </c>
      <c r="V56" s="302">
        <f t="shared" si="8"/>
        <v>0</v>
      </c>
      <c r="W56" s="302">
        <f t="shared" si="8"/>
        <v>0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</v>
      </c>
      <c r="C57" s="303">
        <f t="shared" si="9"/>
        <v>0</v>
      </c>
      <c r="D57" s="303">
        <f t="shared" si="9"/>
        <v>0</v>
      </c>
      <c r="E57" s="303">
        <f t="shared" si="9"/>
        <v>0</v>
      </c>
      <c r="F57" s="303">
        <f t="shared" si="9"/>
        <v>0</v>
      </c>
      <c r="G57" s="303">
        <f t="shared" si="9"/>
        <v>0</v>
      </c>
      <c r="H57" s="303">
        <f t="shared" si="9"/>
        <v>0</v>
      </c>
      <c r="I57" s="303">
        <f t="shared" si="9"/>
        <v>0</v>
      </c>
      <c r="J57" s="303">
        <f t="shared" si="9"/>
        <v>0</v>
      </c>
      <c r="K57" s="303">
        <f t="shared" si="9"/>
        <v>0</v>
      </c>
      <c r="L57" s="303">
        <f t="shared" si="9"/>
        <v>0</v>
      </c>
      <c r="M57" s="303">
        <f t="shared" si="9"/>
        <v>0</v>
      </c>
      <c r="N57" s="303">
        <f t="shared" si="9"/>
        <v>0</v>
      </c>
      <c r="O57" s="303">
        <f t="shared" si="9"/>
        <v>0</v>
      </c>
      <c r="P57" s="303">
        <f t="shared" si="9"/>
        <v>0</v>
      </c>
      <c r="Q57" s="303">
        <f t="shared" si="9"/>
        <v>0</v>
      </c>
      <c r="R57" s="303">
        <f t="shared" si="9"/>
        <v>0</v>
      </c>
      <c r="S57" s="303">
        <f t="shared" si="9"/>
        <v>0</v>
      </c>
      <c r="T57" s="303">
        <f t="shared" si="9"/>
        <v>0</v>
      </c>
      <c r="U57" s="303">
        <f t="shared" si="9"/>
        <v>0</v>
      </c>
      <c r="V57" s="303">
        <f t="shared" si="9"/>
        <v>0</v>
      </c>
      <c r="W57" s="303">
        <f t="shared" si="9"/>
        <v>0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0</v>
      </c>
      <c r="U58" s="304">
        <f t="shared" si="10"/>
        <v>0</v>
      </c>
      <c r="V58" s="304">
        <f t="shared" si="10"/>
        <v>0</v>
      </c>
      <c r="W58" s="304">
        <f t="shared" si="10"/>
        <v>0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</v>
      </c>
      <c r="C60" s="303">
        <f t="shared" si="12"/>
        <v>0</v>
      </c>
      <c r="D60" s="303">
        <f t="shared" si="12"/>
        <v>0</v>
      </c>
      <c r="E60" s="303">
        <f t="shared" si="12"/>
        <v>0</v>
      </c>
      <c r="F60" s="303">
        <f t="shared" si="12"/>
        <v>0</v>
      </c>
      <c r="G60" s="303">
        <f t="shared" si="12"/>
        <v>0</v>
      </c>
      <c r="H60" s="303">
        <f t="shared" si="12"/>
        <v>0</v>
      </c>
      <c r="I60" s="303">
        <f t="shared" si="12"/>
        <v>0</v>
      </c>
      <c r="J60" s="303">
        <f t="shared" si="12"/>
        <v>0</v>
      </c>
      <c r="K60" s="303">
        <f t="shared" si="12"/>
        <v>0</v>
      </c>
      <c r="L60" s="303">
        <f t="shared" si="12"/>
        <v>0</v>
      </c>
      <c r="M60" s="303">
        <f t="shared" si="12"/>
        <v>0</v>
      </c>
      <c r="N60" s="303">
        <f t="shared" si="12"/>
        <v>0</v>
      </c>
      <c r="O60" s="303">
        <f t="shared" si="12"/>
        <v>0</v>
      </c>
      <c r="P60" s="303">
        <f t="shared" si="12"/>
        <v>0</v>
      </c>
      <c r="Q60" s="303">
        <f t="shared" si="12"/>
        <v>0</v>
      </c>
      <c r="R60" s="303">
        <f t="shared" si="12"/>
        <v>0</v>
      </c>
      <c r="S60" s="303">
        <f t="shared" si="12"/>
        <v>0</v>
      </c>
      <c r="T60" s="303">
        <f t="shared" si="12"/>
        <v>0</v>
      </c>
      <c r="U60" s="303">
        <f t="shared" si="12"/>
        <v>0</v>
      </c>
      <c r="V60" s="303">
        <f t="shared" si="12"/>
        <v>0</v>
      </c>
      <c r="W60" s="303">
        <f t="shared" si="12"/>
        <v>0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</v>
      </c>
      <c r="C63" s="303">
        <f t="shared" si="15"/>
        <v>0</v>
      </c>
      <c r="D63" s="303">
        <f t="shared" si="15"/>
        <v>0</v>
      </c>
      <c r="E63" s="303">
        <f t="shared" si="15"/>
        <v>0</v>
      </c>
      <c r="F63" s="303">
        <f t="shared" si="15"/>
        <v>0</v>
      </c>
      <c r="G63" s="303">
        <f t="shared" si="15"/>
        <v>0</v>
      </c>
      <c r="H63" s="303">
        <f t="shared" si="15"/>
        <v>0</v>
      </c>
      <c r="I63" s="303">
        <f t="shared" si="15"/>
        <v>0</v>
      </c>
      <c r="J63" s="303">
        <f t="shared" si="15"/>
        <v>0</v>
      </c>
      <c r="K63" s="303">
        <f t="shared" si="15"/>
        <v>0</v>
      </c>
      <c r="L63" s="303">
        <f t="shared" si="15"/>
        <v>0</v>
      </c>
      <c r="M63" s="303">
        <f t="shared" si="15"/>
        <v>0</v>
      </c>
      <c r="N63" s="303">
        <f t="shared" si="15"/>
        <v>0</v>
      </c>
      <c r="O63" s="303">
        <f t="shared" si="15"/>
        <v>0</v>
      </c>
      <c r="P63" s="303">
        <f t="shared" si="15"/>
        <v>0</v>
      </c>
      <c r="Q63" s="303">
        <f t="shared" si="15"/>
        <v>0</v>
      </c>
      <c r="R63" s="303">
        <f t="shared" si="15"/>
        <v>0</v>
      </c>
      <c r="S63" s="303">
        <f t="shared" si="15"/>
        <v>0</v>
      </c>
      <c r="T63" s="303">
        <f t="shared" si="15"/>
        <v>0</v>
      </c>
      <c r="U63" s="303">
        <f t="shared" si="15"/>
        <v>0</v>
      </c>
      <c r="V63" s="303">
        <f t="shared" si="15"/>
        <v>0</v>
      </c>
      <c r="W63" s="303">
        <f t="shared" si="15"/>
        <v>0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0</v>
      </c>
      <c r="U64" s="304">
        <f t="shared" si="16"/>
        <v>0</v>
      </c>
      <c r="V64" s="304">
        <f t="shared" si="16"/>
        <v>0</v>
      </c>
      <c r="W64" s="304">
        <f t="shared" si="16"/>
        <v>0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</v>
      </c>
      <c r="G66" s="303">
        <f t="shared" si="18"/>
        <v>0</v>
      </c>
      <c r="H66" s="303">
        <f t="shared" si="18"/>
        <v>0</v>
      </c>
      <c r="I66" s="303">
        <f t="shared" si="18"/>
        <v>0</v>
      </c>
      <c r="J66" s="303">
        <f t="shared" si="18"/>
        <v>0</v>
      </c>
      <c r="K66" s="303">
        <f t="shared" si="18"/>
        <v>0</v>
      </c>
      <c r="L66" s="303">
        <f t="shared" si="18"/>
        <v>0</v>
      </c>
      <c r="M66" s="303">
        <f t="shared" si="18"/>
        <v>0</v>
      </c>
      <c r="N66" s="303">
        <f t="shared" si="18"/>
        <v>0</v>
      </c>
      <c r="O66" s="303">
        <f t="shared" si="18"/>
        <v>0</v>
      </c>
      <c r="P66" s="303">
        <f t="shared" si="18"/>
        <v>0</v>
      </c>
      <c r="Q66" s="303">
        <f t="shared" si="18"/>
        <v>0</v>
      </c>
      <c r="R66" s="303">
        <f t="shared" si="18"/>
        <v>0</v>
      </c>
      <c r="S66" s="303">
        <f t="shared" si="18"/>
        <v>0</v>
      </c>
      <c r="T66" s="303">
        <f t="shared" si="18"/>
        <v>0</v>
      </c>
      <c r="U66" s="303">
        <f t="shared" si="18"/>
        <v>0</v>
      </c>
      <c r="V66" s="303">
        <f t="shared" si="18"/>
        <v>0</v>
      </c>
      <c r="W66" s="303">
        <f t="shared" si="18"/>
        <v>0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0</v>
      </c>
      <c r="C72" s="322">
        <f>IF(C$5=0,0,C$5/TRE_fec!C$5)</f>
        <v>0</v>
      </c>
      <c r="D72" s="322">
        <f>IF(D$5=0,0,D$5/TRE_fec!D$5)</f>
        <v>0</v>
      </c>
      <c r="E72" s="322">
        <f>IF(E$5=0,0,E$5/TRE_fec!E$5)</f>
        <v>0</v>
      </c>
      <c r="F72" s="322">
        <f>IF(F$5=0,0,F$5/TRE_fec!F$5)</f>
        <v>0</v>
      </c>
      <c r="G72" s="322">
        <f>IF(G$5=0,0,G$5/TRE_fec!G$5)</f>
        <v>0</v>
      </c>
      <c r="H72" s="322">
        <f>IF(H$5=0,0,H$5/TRE_fec!H$5)</f>
        <v>0</v>
      </c>
      <c r="I72" s="322">
        <f>IF(I$5=0,0,I$5/TRE_fec!I$5)</f>
        <v>0</v>
      </c>
      <c r="J72" s="322">
        <f>IF(J$5=0,0,J$5/TRE_fec!J$5)</f>
        <v>0</v>
      </c>
      <c r="K72" s="322">
        <f>IF(K$5=0,0,K$5/TRE_fec!K$5)</f>
        <v>0</v>
      </c>
      <c r="L72" s="322">
        <f>IF(L$5=0,0,L$5/TRE_fec!L$5)</f>
        <v>0</v>
      </c>
      <c r="M72" s="322">
        <f>IF(M$5=0,0,M$5/TRE_fec!M$5)</f>
        <v>0</v>
      </c>
      <c r="N72" s="322">
        <f>IF(N$5=0,0,N$5/TRE_fec!N$5)</f>
        <v>0</v>
      </c>
      <c r="O72" s="322">
        <f>IF(O$5=0,0,O$5/TRE_fec!O$5)</f>
        <v>0</v>
      </c>
      <c r="P72" s="322">
        <f>IF(P$5=0,0,P$5/TRE_fec!P$5)</f>
        <v>0</v>
      </c>
      <c r="Q72" s="322">
        <f>IF(Q$5=0,0,Q$5/TRE_fec!Q$5)</f>
        <v>0</v>
      </c>
      <c r="R72" s="322">
        <f>IF(R$5=0,0,R$5/TRE_fec!R$5)</f>
        <v>0</v>
      </c>
      <c r="S72" s="322">
        <f>IF(S$5=0,0,S$5/TRE_fec!S$5)</f>
        <v>0</v>
      </c>
      <c r="T72" s="322">
        <f>IF(T$5=0,0,T$5/TRE_fec!T$5)</f>
        <v>0</v>
      </c>
      <c r="U72" s="322">
        <f>IF(U$5=0,0,U$5/TRE_fec!U$5)</f>
        <v>0</v>
      </c>
      <c r="V72" s="322">
        <f>IF(V$5=0,0,V$5/TRE_fec!V$5)</f>
        <v>0</v>
      </c>
      <c r="W72" s="322">
        <f>IF(W$5=0,0,W$5/TRE_fec!W$5)</f>
        <v>0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0</v>
      </c>
      <c r="C77" s="334">
        <f>IF(C$10=0,0,C$10/TRE_fec!C$10)</f>
        <v>0</v>
      </c>
      <c r="D77" s="334">
        <f>IF(D$10=0,0,D$10/TRE_fec!D$10)</f>
        <v>0</v>
      </c>
      <c r="E77" s="334">
        <f>IF(E$10=0,0,E$10/TRE_fec!E$10)</f>
        <v>0</v>
      </c>
      <c r="F77" s="334">
        <f>IF(F$10=0,0,F$10/TRE_fec!F$10)</f>
        <v>0</v>
      </c>
      <c r="G77" s="334">
        <f>IF(G$10=0,0,G$10/TRE_fec!G$10)</f>
        <v>0</v>
      </c>
      <c r="H77" s="334">
        <f>IF(H$10=0,0,H$10/TRE_fec!H$10)</f>
        <v>0</v>
      </c>
      <c r="I77" s="334">
        <f>IF(I$10=0,0,I$10/TRE_fec!I$10)</f>
        <v>0</v>
      </c>
      <c r="J77" s="334">
        <f>IF(J$10=0,0,J$10/TRE_fec!J$10)</f>
        <v>0</v>
      </c>
      <c r="K77" s="334">
        <f>IF(K$10=0,0,K$10/TRE_fec!K$10)</f>
        <v>0</v>
      </c>
      <c r="L77" s="334">
        <f>IF(L$10=0,0,L$10/TRE_fec!L$10)</f>
        <v>0</v>
      </c>
      <c r="M77" s="334">
        <f>IF(M$10=0,0,M$10/TRE_fec!M$10)</f>
        <v>0</v>
      </c>
      <c r="N77" s="334">
        <f>IF(N$10=0,0,N$10/TRE_fec!N$10)</f>
        <v>0</v>
      </c>
      <c r="O77" s="334">
        <f>IF(O$10=0,0,O$10/TRE_fec!O$10)</f>
        <v>0</v>
      </c>
      <c r="P77" s="334">
        <f>IF(P$10=0,0,P$10/TRE_fec!P$10)</f>
        <v>0</v>
      </c>
      <c r="Q77" s="334">
        <f>IF(Q$10=0,0,Q$10/TRE_fec!Q$10)</f>
        <v>0</v>
      </c>
      <c r="R77" s="334">
        <f>IF(R$10=0,0,R$10/TRE_fec!R$10)</f>
        <v>0</v>
      </c>
      <c r="S77" s="334">
        <f>IF(S$10=0,0,S$10/TRE_fec!S$10)</f>
        <v>0</v>
      </c>
      <c r="T77" s="334">
        <f>IF(T$10=0,0,T$10/TRE_fec!T$10)</f>
        <v>0</v>
      </c>
      <c r="U77" s="334">
        <f>IF(U$10=0,0,U$10/TRE_fec!U$10)</f>
        <v>0</v>
      </c>
      <c r="V77" s="334">
        <f>IF(V$10=0,0,V$10/TRE_fec!V$10)</f>
        <v>0</v>
      </c>
      <c r="W77" s="334">
        <f>IF(W$10=0,0,W$10/TRE_fec!W$10)</f>
        <v>0</v>
      </c>
      <c r="DA77" s="68"/>
    </row>
    <row r="78" spans="1:105" ht="12" customHeight="1" x14ac:dyDescent="0.25">
      <c r="A78" s="203" t="s">
        <v>2405</v>
      </c>
      <c r="B78" s="350">
        <f>IF(B$16=0,0,B$16/TRE_fec!B$16)</f>
        <v>0</v>
      </c>
      <c r="C78" s="350">
        <f>IF(C$16=0,0,C$16/TRE_fec!C$16)</f>
        <v>0</v>
      </c>
      <c r="D78" s="350">
        <f>IF(D$16=0,0,D$16/TRE_fec!D$16)</f>
        <v>0</v>
      </c>
      <c r="E78" s="350">
        <f>IF(E$16=0,0,E$16/TRE_fec!E$16)</f>
        <v>0</v>
      </c>
      <c r="F78" s="350">
        <f>IF(F$16=0,0,F$16/TRE_fec!F$16)</f>
        <v>0</v>
      </c>
      <c r="G78" s="350">
        <f>IF(G$16=0,0,G$16/TRE_fec!G$16)</f>
        <v>0</v>
      </c>
      <c r="H78" s="350">
        <f>IF(H$16=0,0,H$16/TRE_fec!H$16)</f>
        <v>0</v>
      </c>
      <c r="I78" s="350">
        <f>IF(I$16=0,0,I$16/TRE_fec!I$16)</f>
        <v>0</v>
      </c>
      <c r="J78" s="350">
        <f>IF(J$16=0,0,J$16/TRE_fec!J$16)</f>
        <v>0</v>
      </c>
      <c r="K78" s="350">
        <f>IF(K$16=0,0,K$16/TRE_fec!K$16)</f>
        <v>0</v>
      </c>
      <c r="L78" s="350">
        <f>IF(L$16=0,0,L$16/TRE_fec!L$16)</f>
        <v>0</v>
      </c>
      <c r="M78" s="350">
        <f>IF(M$16=0,0,M$16/TRE_fec!M$16)</f>
        <v>0</v>
      </c>
      <c r="N78" s="350">
        <f>IF(N$16=0,0,N$16/TRE_fec!N$16)</f>
        <v>0</v>
      </c>
      <c r="O78" s="350">
        <f>IF(O$16=0,0,O$16/TRE_fec!O$16)</f>
        <v>0</v>
      </c>
      <c r="P78" s="350">
        <f>IF(P$16=0,0,P$16/TRE_fec!P$16)</f>
        <v>0</v>
      </c>
      <c r="Q78" s="350">
        <f>IF(Q$16=0,0,Q$16/TRE_fec!Q$16)</f>
        <v>0</v>
      </c>
      <c r="R78" s="350">
        <f>IF(R$16=0,0,R$16/TRE_fec!R$16)</f>
        <v>0</v>
      </c>
      <c r="S78" s="350">
        <f>IF(S$16=0,0,S$16/TRE_fec!S$16)</f>
        <v>0</v>
      </c>
      <c r="T78" s="350">
        <f>IF(T$16=0,0,T$16/TRE_fec!T$16)</f>
        <v>0</v>
      </c>
      <c r="U78" s="350">
        <f>IF(U$16=0,0,U$16/TRE_fec!U$16)</f>
        <v>0</v>
      </c>
      <c r="V78" s="350">
        <f>IF(V$16=0,0,V$16/TRE_fec!V$16)</f>
        <v>0</v>
      </c>
      <c r="W78" s="350">
        <f>IF(W$16=0,0,W$16/TRE_fec!W$16)</f>
        <v>0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0</v>
      </c>
      <c r="C79" s="350">
        <f>IF(C$24=0,0,C$24/TRE_fec!C$24)</f>
        <v>0</v>
      </c>
      <c r="D79" s="350">
        <f>IF(D$24=0,0,D$24/TRE_fec!D$24)</f>
        <v>0</v>
      </c>
      <c r="E79" s="350">
        <f>IF(E$24=0,0,E$24/TRE_fec!E$24)</f>
        <v>0</v>
      </c>
      <c r="F79" s="350">
        <f>IF(F$24=0,0,F$24/TRE_fec!F$24)</f>
        <v>0</v>
      </c>
      <c r="G79" s="350">
        <f>IF(G$24=0,0,G$24/TRE_fec!G$24)</f>
        <v>0</v>
      </c>
      <c r="H79" s="350">
        <f>IF(H$24=0,0,H$24/TRE_fec!H$24)</f>
        <v>0</v>
      </c>
      <c r="I79" s="350">
        <f>IF(I$24=0,0,I$24/TRE_fec!I$24)</f>
        <v>0</v>
      </c>
      <c r="J79" s="350">
        <f>IF(J$24=0,0,J$24/TRE_fec!J$24)</f>
        <v>0</v>
      </c>
      <c r="K79" s="350">
        <f>IF(K$24=0,0,K$24/TRE_fec!K$24)</f>
        <v>0</v>
      </c>
      <c r="L79" s="350">
        <f>IF(L$24=0,0,L$24/TRE_fec!L$24)</f>
        <v>0</v>
      </c>
      <c r="M79" s="350">
        <f>IF(M$24=0,0,M$24/TRE_fec!M$24)</f>
        <v>0</v>
      </c>
      <c r="N79" s="350">
        <f>IF(N$24=0,0,N$24/TRE_fec!N$24)</f>
        <v>0</v>
      </c>
      <c r="O79" s="350">
        <f>IF(O$24=0,0,O$24/TRE_fec!O$24)</f>
        <v>0</v>
      </c>
      <c r="P79" s="350">
        <f>IF(P$24=0,0,P$24/TRE_fec!P$24)</f>
        <v>0</v>
      </c>
      <c r="Q79" s="350">
        <f>IF(Q$24=0,0,Q$24/TRE_fec!Q$24)</f>
        <v>0</v>
      </c>
      <c r="R79" s="350">
        <f>IF(R$24=0,0,R$24/TRE_fec!R$24)</f>
        <v>0</v>
      </c>
      <c r="S79" s="350">
        <f>IF(S$24=0,0,S$24/TRE_fec!S$24)</f>
        <v>0</v>
      </c>
      <c r="T79" s="350">
        <f>IF(T$24=0,0,T$24/TRE_fec!T$24)</f>
        <v>0</v>
      </c>
      <c r="U79" s="350">
        <f>IF(U$24=0,0,U$24/TRE_fec!U$24)</f>
        <v>0</v>
      </c>
      <c r="V79" s="350">
        <f>IF(V$24=0,0,V$24/TRE_fec!V$24)</f>
        <v>0</v>
      </c>
      <c r="W79" s="350">
        <f>IF(W$24=0,0,W$24/TRE_fec!W$24)</f>
        <v>0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0</v>
      </c>
      <c r="C80" s="350">
        <f>IF(C$27=0,0,C$27/TRE_fec!C$27)</f>
        <v>0</v>
      </c>
      <c r="D80" s="350">
        <f>IF(D$27=0,0,D$27/TRE_fec!D$27)</f>
        <v>0</v>
      </c>
      <c r="E80" s="350">
        <f>IF(E$27=0,0,E$27/TRE_fec!E$27)</f>
        <v>0</v>
      </c>
      <c r="F80" s="350">
        <f>IF(F$27=0,0,F$27/TRE_fec!F$27)</f>
        <v>0</v>
      </c>
      <c r="G80" s="350">
        <f>IF(G$27=0,0,G$27/TRE_fec!G$27)</f>
        <v>0</v>
      </c>
      <c r="H80" s="350">
        <f>IF(H$27=0,0,H$27/TRE_fec!H$27)</f>
        <v>0</v>
      </c>
      <c r="I80" s="350">
        <f>IF(I$27=0,0,I$27/TRE_fec!I$27)</f>
        <v>0</v>
      </c>
      <c r="J80" s="350">
        <f>IF(J$27=0,0,J$27/TRE_fec!J$27)</f>
        <v>0</v>
      </c>
      <c r="K80" s="350">
        <f>IF(K$27=0,0,K$27/TRE_fec!K$27)</f>
        <v>0</v>
      </c>
      <c r="L80" s="350">
        <f>IF(L$27=0,0,L$27/TRE_fec!L$27)</f>
        <v>0</v>
      </c>
      <c r="M80" s="350">
        <f>IF(M$27=0,0,M$27/TRE_fec!M$27)</f>
        <v>0</v>
      </c>
      <c r="N80" s="350">
        <f>IF(N$27=0,0,N$27/TRE_fec!N$27)</f>
        <v>0</v>
      </c>
      <c r="O80" s="350">
        <f>IF(O$27=0,0,O$27/TRE_fec!O$27)</f>
        <v>0</v>
      </c>
      <c r="P80" s="350">
        <f>IF(P$27=0,0,P$27/TRE_fec!P$27)</f>
        <v>0</v>
      </c>
      <c r="Q80" s="350">
        <f>IF(Q$27=0,0,Q$27/TRE_fec!Q$27)</f>
        <v>0</v>
      </c>
      <c r="R80" s="350">
        <f>IF(R$27=0,0,R$27/TRE_fec!R$27)</f>
        <v>0</v>
      </c>
      <c r="S80" s="350">
        <f>IF(S$27=0,0,S$27/TRE_fec!S$27)</f>
        <v>0</v>
      </c>
      <c r="T80" s="350">
        <f>IF(T$27=0,0,T$27/TRE_fec!T$27)</f>
        <v>0</v>
      </c>
      <c r="U80" s="350">
        <f>IF(U$27=0,0,U$27/TRE_fec!U$27)</f>
        <v>0</v>
      </c>
      <c r="V80" s="350">
        <f>IF(V$27=0,0,V$27/TRE_fec!V$27)</f>
        <v>0</v>
      </c>
      <c r="W80" s="350">
        <f>IF(W$27=0,0,W$27/TRE_fec!W$27)</f>
        <v>0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0</v>
      </c>
      <c r="C81" s="350">
        <f>IF(C$35=0,0,C$35/TRE_fec!C$35)</f>
        <v>0</v>
      </c>
      <c r="D81" s="350">
        <f>IF(D$35=0,0,D$35/TRE_fec!D$35)</f>
        <v>0</v>
      </c>
      <c r="E81" s="350">
        <f>IF(E$35=0,0,E$35/TRE_fec!E$35)</f>
        <v>0</v>
      </c>
      <c r="F81" s="350">
        <f>IF(F$35=0,0,F$35/TRE_fec!F$35)</f>
        <v>0</v>
      </c>
      <c r="G81" s="350">
        <f>IF(G$35=0,0,G$35/TRE_fec!G$35)</f>
        <v>0</v>
      </c>
      <c r="H81" s="350">
        <f>IF(H$35=0,0,H$35/TRE_fec!H$35)</f>
        <v>0</v>
      </c>
      <c r="I81" s="350">
        <f>IF(I$35=0,0,I$35/TRE_fec!I$35)</f>
        <v>0</v>
      </c>
      <c r="J81" s="350">
        <f>IF(J$35=0,0,J$35/TRE_fec!J$35)</f>
        <v>0</v>
      </c>
      <c r="K81" s="350">
        <f>IF(K$35=0,0,K$35/TRE_fec!K$35)</f>
        <v>0</v>
      </c>
      <c r="L81" s="350">
        <f>IF(L$35=0,0,L$35/TRE_fec!L$35)</f>
        <v>0</v>
      </c>
      <c r="M81" s="350">
        <f>IF(M$35=0,0,M$35/TRE_fec!M$35)</f>
        <v>0</v>
      </c>
      <c r="N81" s="350">
        <f>IF(N$35=0,0,N$35/TRE_fec!N$35)</f>
        <v>0</v>
      </c>
      <c r="O81" s="350">
        <f>IF(O$35=0,0,O$35/TRE_fec!O$35)</f>
        <v>0</v>
      </c>
      <c r="P81" s="350">
        <f>IF(P$35=0,0,P$35/TRE_fec!P$35)</f>
        <v>0</v>
      </c>
      <c r="Q81" s="350">
        <f>IF(Q$35=0,0,Q$35/TRE_fec!Q$35)</f>
        <v>0</v>
      </c>
      <c r="R81" s="350">
        <f>IF(R$35=0,0,R$35/TRE_fec!R$35)</f>
        <v>0</v>
      </c>
      <c r="S81" s="350">
        <f>IF(S$35=0,0,S$35/TRE_fec!S$35)</f>
        <v>0</v>
      </c>
      <c r="T81" s="350">
        <f>IF(T$35=0,0,T$35/TRE_fec!T$35)</f>
        <v>0</v>
      </c>
      <c r="U81" s="350">
        <f>IF(U$35=0,0,U$35/TRE_fec!U$35)</f>
        <v>0</v>
      </c>
      <c r="V81" s="350">
        <f>IF(V$35=0,0,V$35/TRE_fec!V$35)</f>
        <v>0</v>
      </c>
      <c r="W81" s="350">
        <f>IF(W$35=0,0,W$35/TRE_fec!W$35)</f>
        <v>0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CY: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134.05661553809699</v>
      </c>
      <c r="C3" s="205">
        <v>131.00383662765279</v>
      </c>
      <c r="D3" s="205">
        <v>136.99629246945841</v>
      </c>
      <c r="E3" s="205">
        <v>147.8600147503152</v>
      </c>
      <c r="F3" s="205">
        <v>165.33637400228051</v>
      </c>
      <c r="G3" s="205">
        <v>170.0955221841449</v>
      </c>
      <c r="H3" s="205">
        <v>186.5510720881114</v>
      </c>
      <c r="I3" s="205">
        <v>203.5041307977535</v>
      </c>
      <c r="J3" s="205">
        <v>200.91884250789951</v>
      </c>
      <c r="K3" s="205">
        <v>168.62685199327939</v>
      </c>
      <c r="L3" s="205">
        <v>176.75206858737911</v>
      </c>
      <c r="M3" s="205">
        <v>164.00942202495671</v>
      </c>
      <c r="N3" s="205">
        <v>150.19565717793299</v>
      </c>
      <c r="O3" s="205">
        <v>122.6934595691238</v>
      </c>
      <c r="P3" s="205">
        <v>125.0446942910492</v>
      </c>
      <c r="Q3" s="205">
        <v>127.7</v>
      </c>
      <c r="R3" s="205">
        <v>122.84443728997729</v>
      </c>
      <c r="S3" s="205">
        <v>150.8480837002206</v>
      </c>
      <c r="T3" s="205">
        <v>201.29773639110411</v>
      </c>
      <c r="U3" s="205">
        <v>218.3325387481878</v>
      </c>
      <c r="V3" s="205">
        <v>217.19703151105409</v>
      </c>
      <c r="W3" s="205">
        <v>249.75719373083729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61.774953051974073</v>
      </c>
      <c r="C5" s="205">
        <v>59.067136305577243</v>
      </c>
      <c r="D5" s="205">
        <v>60.876997895180139</v>
      </c>
      <c r="E5" s="205">
        <v>52.519278397547097</v>
      </c>
      <c r="F5" s="205">
        <v>62.920321783468033</v>
      </c>
      <c r="G5" s="205">
        <v>69.063623083363083</v>
      </c>
      <c r="H5" s="205">
        <v>78.51625143448193</v>
      </c>
      <c r="I5" s="205">
        <v>87.980008488740722</v>
      </c>
      <c r="J5" s="205">
        <v>85.743222213045797</v>
      </c>
      <c r="K5" s="205">
        <v>71.77317709799766</v>
      </c>
      <c r="L5" s="205">
        <v>70.227827216500742</v>
      </c>
      <c r="M5" s="205">
        <v>67.999727842900271</v>
      </c>
      <c r="N5" s="205">
        <v>63.08757248282231</v>
      </c>
      <c r="O5" s="205">
        <v>51.188285145087093</v>
      </c>
      <c r="P5" s="205">
        <v>46.323505876079707</v>
      </c>
      <c r="Q5" s="205">
        <v>47.876396745789947</v>
      </c>
      <c r="R5" s="205">
        <v>56.701390243884397</v>
      </c>
      <c r="S5" s="205">
        <v>59.030347457000467</v>
      </c>
      <c r="T5" s="205">
        <v>71.106415930001688</v>
      </c>
      <c r="U5" s="205">
        <v>67.624843642595906</v>
      </c>
      <c r="V5" s="205">
        <v>58.467924784111553</v>
      </c>
      <c r="W5" s="205">
        <v>61.111135985890243</v>
      </c>
      <c r="DA5" s="112" t="s">
        <v>2527</v>
      </c>
    </row>
    <row r="6" spans="1:105" ht="12" customHeight="1" x14ac:dyDescent="0.25">
      <c r="A6" s="154" t="s">
        <v>2114</v>
      </c>
      <c r="B6" s="340">
        <v>77.218691314967572</v>
      </c>
      <c r="C6" s="340">
        <v>73.357756749219192</v>
      </c>
      <c r="D6" s="340">
        <v>73.357756749219192</v>
      </c>
      <c r="E6" s="340">
        <v>69.496822183470812</v>
      </c>
      <c r="F6" s="340">
        <v>69.496822183470812</v>
      </c>
      <c r="G6" s="340">
        <v>73.357756749219192</v>
      </c>
      <c r="H6" s="340">
        <v>84.940560446464332</v>
      </c>
      <c r="I6" s="340">
        <v>92.662429577961092</v>
      </c>
      <c r="J6" s="340">
        <v>92.662429577961092</v>
      </c>
      <c r="K6" s="340">
        <v>88.801495012212712</v>
      </c>
      <c r="L6" s="340">
        <v>84.940560446464332</v>
      </c>
      <c r="M6" s="340">
        <v>84.940560446464332</v>
      </c>
      <c r="N6" s="340">
        <v>81.079625880715952</v>
      </c>
      <c r="O6" s="340">
        <v>77.218691314967572</v>
      </c>
      <c r="P6" s="340">
        <v>77.218691314967572</v>
      </c>
      <c r="Q6" s="340">
        <v>73.357756749219192</v>
      </c>
      <c r="R6" s="340">
        <v>69.496822183470812</v>
      </c>
      <c r="S6" s="340">
        <v>69.496822183470812</v>
      </c>
      <c r="T6" s="340">
        <v>77.218691314967572</v>
      </c>
      <c r="U6" s="340">
        <v>73.357756749219192</v>
      </c>
      <c r="V6" s="340">
        <v>73.357756749219192</v>
      </c>
      <c r="W6" s="340">
        <v>69.496822183470812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3.86093456574838</v>
      </c>
      <c r="G7" s="342">
        <v>3.86093456574838</v>
      </c>
      <c r="H7" s="342">
        <v>15.44373826299352</v>
      </c>
      <c r="I7" s="342">
        <v>11.58280369724514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11.58280369724514</v>
      </c>
      <c r="U7" s="342">
        <v>0</v>
      </c>
      <c r="V7" s="342">
        <v>0</v>
      </c>
      <c r="W7" s="342">
        <v>0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3.86093456574838</v>
      </c>
      <c r="D8" s="344">
        <f t="shared" si="0"/>
        <v>0</v>
      </c>
      <c r="E8" s="344">
        <f t="shared" si="0"/>
        <v>3.86093456574838</v>
      </c>
      <c r="F8" s="344">
        <f t="shared" si="0"/>
        <v>3.86093456574838</v>
      </c>
      <c r="G8" s="344">
        <f t="shared" si="0"/>
        <v>0</v>
      </c>
      <c r="H8" s="344">
        <f t="shared" si="0"/>
        <v>3.86093456574838</v>
      </c>
      <c r="I8" s="344">
        <f t="shared" si="0"/>
        <v>3.86093456574838</v>
      </c>
      <c r="J8" s="344">
        <f t="shared" si="0"/>
        <v>0</v>
      </c>
      <c r="K8" s="344">
        <f t="shared" si="0"/>
        <v>3.86093456574838</v>
      </c>
      <c r="L8" s="344">
        <f t="shared" si="0"/>
        <v>3.86093456574838</v>
      </c>
      <c r="M8" s="344">
        <f t="shared" si="0"/>
        <v>0</v>
      </c>
      <c r="N8" s="344">
        <f t="shared" si="0"/>
        <v>3.86093456574838</v>
      </c>
      <c r="O8" s="344">
        <f t="shared" si="0"/>
        <v>3.86093456574838</v>
      </c>
      <c r="P8" s="344">
        <f t="shared" si="0"/>
        <v>0</v>
      </c>
      <c r="Q8" s="344">
        <f t="shared" si="0"/>
        <v>3.86093456574838</v>
      </c>
      <c r="R8" s="344">
        <f t="shared" si="0"/>
        <v>3.86093456574838</v>
      </c>
      <c r="S8" s="344">
        <f t="shared" si="0"/>
        <v>0</v>
      </c>
      <c r="T8" s="344">
        <f t="shared" si="0"/>
        <v>3.86093456574838</v>
      </c>
      <c r="U8" s="344">
        <f t="shared" si="0"/>
        <v>3.86093456574838</v>
      </c>
      <c r="V8" s="344">
        <f t="shared" si="0"/>
        <v>0</v>
      </c>
      <c r="W8" s="344">
        <f t="shared" si="0"/>
        <v>3.86093456574838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15.443738262993499</v>
      </c>
      <c r="C9" s="345">
        <f t="shared" si="1"/>
        <v>14.290620443641949</v>
      </c>
      <c r="D9" s="345">
        <f t="shared" si="1"/>
        <v>12.480758854039053</v>
      </c>
      <c r="E9" s="345">
        <f t="shared" si="1"/>
        <v>16.977543785923714</v>
      </c>
      <c r="F9" s="345">
        <f t="shared" si="1"/>
        <v>6.5765004000027787</v>
      </c>
      <c r="G9" s="345">
        <f t="shared" si="1"/>
        <v>4.2941336658561085</v>
      </c>
      <c r="H9" s="345">
        <f t="shared" si="1"/>
        <v>6.4243090119824018</v>
      </c>
      <c r="I9" s="345">
        <f t="shared" si="1"/>
        <v>4.6824210892203695</v>
      </c>
      <c r="J9" s="345">
        <f t="shared" si="1"/>
        <v>6.9192073649152945</v>
      </c>
      <c r="K9" s="345">
        <f t="shared" si="1"/>
        <v>17.028317914215052</v>
      </c>
      <c r="L9" s="345">
        <f t="shared" si="1"/>
        <v>14.71273322996359</v>
      </c>
      <c r="M9" s="345">
        <f t="shared" si="1"/>
        <v>16.940832603564061</v>
      </c>
      <c r="N9" s="345">
        <f t="shared" si="1"/>
        <v>17.992053397893642</v>
      </c>
      <c r="O9" s="345">
        <f t="shared" si="1"/>
        <v>26.030406169880479</v>
      </c>
      <c r="P9" s="345">
        <f t="shared" si="1"/>
        <v>30.895185438887864</v>
      </c>
      <c r="Q9" s="345">
        <f t="shared" si="1"/>
        <v>25.481360003429245</v>
      </c>
      <c r="R9" s="345">
        <f t="shared" si="1"/>
        <v>12.795431939586415</v>
      </c>
      <c r="S9" s="345">
        <f t="shared" si="1"/>
        <v>10.466474726470345</v>
      </c>
      <c r="T9" s="345">
        <f t="shared" si="1"/>
        <v>6.1122753849658835</v>
      </c>
      <c r="U9" s="345">
        <f t="shared" si="1"/>
        <v>5.7329131066232861</v>
      </c>
      <c r="V9" s="345">
        <f t="shared" si="1"/>
        <v>14.889831965107639</v>
      </c>
      <c r="W9" s="345">
        <f t="shared" si="1"/>
        <v>8.3856861975805685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1.9776440240756661</v>
      </c>
      <c r="C12" s="212">
        <v>1.9776440240756661</v>
      </c>
      <c r="D12" s="212">
        <v>2.0636285468615649</v>
      </c>
      <c r="E12" s="212">
        <v>1.9776440240756661</v>
      </c>
      <c r="F12" s="212">
        <v>2.3215821152192602</v>
      </c>
      <c r="G12" s="212">
        <v>2.493551160791057</v>
      </c>
      <c r="H12" s="212">
        <v>2.6655202063628551</v>
      </c>
      <c r="I12" s="212">
        <v>2.837489251934652</v>
      </c>
      <c r="J12" s="212">
        <v>2.9234737747205499</v>
      </c>
      <c r="K12" s="212">
        <v>2.5795356835769558</v>
      </c>
      <c r="L12" s="212">
        <v>2.493551160791057</v>
      </c>
      <c r="M12" s="212">
        <v>2.2355975924333622</v>
      </c>
      <c r="N12" s="212">
        <v>2.0636285468615649</v>
      </c>
      <c r="O12" s="212">
        <v>1.7196904557179711</v>
      </c>
      <c r="P12" s="212">
        <v>1.461736887360275</v>
      </c>
      <c r="Q12" s="212">
        <v>1.461736887360275</v>
      </c>
      <c r="R12" s="212">
        <v>1.7196904557179711</v>
      </c>
      <c r="S12" s="212">
        <v>1.778331900257953</v>
      </c>
      <c r="T12" s="212">
        <v>2.0891659501289772</v>
      </c>
      <c r="U12" s="212">
        <v>1.9664660361135</v>
      </c>
      <c r="V12" s="212">
        <v>1.708340498710232</v>
      </c>
      <c r="W12" s="212">
        <v>1.8039552880481511</v>
      </c>
      <c r="DA12" s="109" t="s">
        <v>2530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</v>
      </c>
      <c r="T14" s="206">
        <f t="shared" si="2"/>
        <v>0</v>
      </c>
      <c r="U14" s="206">
        <f t="shared" si="2"/>
        <v>0</v>
      </c>
      <c r="V14" s="206">
        <f t="shared" si="2"/>
        <v>0</v>
      </c>
      <c r="W14" s="206">
        <f t="shared" si="2"/>
        <v>0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2533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0</v>
      </c>
      <c r="W17" s="206">
        <v>0</v>
      </c>
      <c r="DA17" s="71" t="s">
        <v>2534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0</v>
      </c>
      <c r="N20" s="206">
        <f t="shared" si="3"/>
        <v>0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0</v>
      </c>
      <c r="S20" s="206">
        <f t="shared" si="3"/>
        <v>0</v>
      </c>
      <c r="T20" s="206">
        <f t="shared" si="3"/>
        <v>0</v>
      </c>
      <c r="U20" s="206">
        <f t="shared" si="3"/>
        <v>0</v>
      </c>
      <c r="V20" s="206">
        <f t="shared" si="3"/>
        <v>0</v>
      </c>
      <c r="W20" s="206">
        <f t="shared" si="3"/>
        <v>0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2545</v>
      </c>
    </row>
    <row r="31" spans="1:105" ht="12" customHeight="1" x14ac:dyDescent="0.25">
      <c r="A31" s="21" t="s">
        <v>38</v>
      </c>
      <c r="B31" s="209">
        <v>1.9776440240756661</v>
      </c>
      <c r="C31" s="209">
        <v>1.9776440240756661</v>
      </c>
      <c r="D31" s="209">
        <v>2.0636285468615649</v>
      </c>
      <c r="E31" s="209">
        <v>1.9776440240756661</v>
      </c>
      <c r="F31" s="209">
        <v>2.3215821152192602</v>
      </c>
      <c r="G31" s="209">
        <v>2.493551160791057</v>
      </c>
      <c r="H31" s="209">
        <v>2.6655202063628551</v>
      </c>
      <c r="I31" s="209">
        <v>2.837489251934652</v>
      </c>
      <c r="J31" s="209">
        <v>2.9234737747205499</v>
      </c>
      <c r="K31" s="209">
        <v>2.5795356835769558</v>
      </c>
      <c r="L31" s="209">
        <v>2.493551160791057</v>
      </c>
      <c r="M31" s="209">
        <v>2.2355975924333622</v>
      </c>
      <c r="N31" s="209">
        <v>2.0636285468615649</v>
      </c>
      <c r="O31" s="209">
        <v>1.7196904557179711</v>
      </c>
      <c r="P31" s="209">
        <v>1.461736887360275</v>
      </c>
      <c r="Q31" s="209">
        <v>1.461736887360275</v>
      </c>
      <c r="R31" s="209">
        <v>1.7196904557179711</v>
      </c>
      <c r="S31" s="209">
        <v>1.778331900257953</v>
      </c>
      <c r="T31" s="209">
        <v>2.0891659501289772</v>
      </c>
      <c r="U31" s="209">
        <v>1.9664660361135</v>
      </c>
      <c r="V31" s="209">
        <v>1.708340498710232</v>
      </c>
      <c r="W31" s="209">
        <v>1.8039552880481511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0</v>
      </c>
      <c r="C33" s="205">
        <f>MAE_emi!C5</f>
        <v>0</v>
      </c>
      <c r="D33" s="205">
        <f>MAE_emi!D5</f>
        <v>0</v>
      </c>
      <c r="E33" s="205">
        <f>MAE_emi!E5</f>
        <v>0</v>
      </c>
      <c r="F33" s="205">
        <f>MAE_emi!F5</f>
        <v>0</v>
      </c>
      <c r="G33" s="205">
        <f>MAE_emi!G5</f>
        <v>0</v>
      </c>
      <c r="H33" s="205">
        <f>MAE_emi!H5</f>
        <v>0</v>
      </c>
      <c r="I33" s="205">
        <f>MAE_emi!I5</f>
        <v>0</v>
      </c>
      <c r="J33" s="205">
        <f>MAE_emi!J5</f>
        <v>0</v>
      </c>
      <c r="K33" s="205">
        <f>MAE_emi!K5</f>
        <v>0</v>
      </c>
      <c r="L33" s="205">
        <f>MAE_emi!L5</f>
        <v>0</v>
      </c>
      <c r="M33" s="205">
        <f>MAE_emi!M5</f>
        <v>0</v>
      </c>
      <c r="N33" s="205">
        <f>MAE_emi!N5</f>
        <v>0</v>
      </c>
      <c r="O33" s="205">
        <f>MAE_emi!O5</f>
        <v>0</v>
      </c>
      <c r="P33" s="205">
        <f>MAE_emi!P5</f>
        <v>0</v>
      </c>
      <c r="Q33" s="205">
        <f>MAE_emi!Q5</f>
        <v>0</v>
      </c>
      <c r="R33" s="205">
        <f>MAE_emi!R5</f>
        <v>0</v>
      </c>
      <c r="S33" s="205">
        <f>MAE_emi!S5</f>
        <v>0</v>
      </c>
      <c r="T33" s="205">
        <f>MAE_emi!T5</f>
        <v>0</v>
      </c>
      <c r="U33" s="205">
        <f>MAE_emi!U5</f>
        <v>0</v>
      </c>
      <c r="V33" s="205">
        <f>MAE_emi!V5</f>
        <v>0</v>
      </c>
      <c r="W33" s="205">
        <f>MAE_emi!W5</f>
        <v>0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14.75230458517467</v>
      </c>
      <c r="C35" s="286">
        <f t="shared" si="5"/>
        <v>15.096077145409476</v>
      </c>
      <c r="D35" s="286">
        <f t="shared" si="5"/>
        <v>15.063389743351083</v>
      </c>
      <c r="E35" s="286">
        <f t="shared" si="5"/>
        <v>13.375110420590907</v>
      </c>
      <c r="F35" s="286">
        <f t="shared" si="5"/>
        <v>14.041569069291663</v>
      </c>
      <c r="G35" s="286">
        <f t="shared" si="5"/>
        <v>14.659710783518133</v>
      </c>
      <c r="H35" s="286">
        <f t="shared" si="5"/>
        <v>14.288420733941869</v>
      </c>
      <c r="I35" s="286">
        <f t="shared" si="5"/>
        <v>13.943153098718208</v>
      </c>
      <c r="J35" s="286">
        <f t="shared" si="5"/>
        <v>14.550520688997139</v>
      </c>
      <c r="K35" s="286">
        <f t="shared" si="5"/>
        <v>15.297300833676022</v>
      </c>
      <c r="L35" s="286">
        <f t="shared" si="5"/>
        <v>14.107620808739478</v>
      </c>
      <c r="M35" s="286">
        <f t="shared" si="5"/>
        <v>13.63090952233939</v>
      </c>
      <c r="N35" s="286">
        <f t="shared" si="5"/>
        <v>13.739601967431298</v>
      </c>
      <c r="O35" s="286">
        <f t="shared" si="5"/>
        <v>14.016154257587962</v>
      </c>
      <c r="P35" s="286">
        <f t="shared" si="5"/>
        <v>11.68971539054662</v>
      </c>
      <c r="Q35" s="286">
        <f t="shared" si="5"/>
        <v>11.446647512609827</v>
      </c>
      <c r="R35" s="286">
        <f t="shared" si="5"/>
        <v>13.998928186374444</v>
      </c>
      <c r="S35" s="286">
        <f t="shared" si="5"/>
        <v>11.788892882404923</v>
      </c>
      <c r="T35" s="286">
        <f t="shared" si="5"/>
        <v>10.378487049004407</v>
      </c>
      <c r="U35" s="286">
        <f t="shared" si="5"/>
        <v>9.0067474476697633</v>
      </c>
      <c r="V35" s="286">
        <f t="shared" si="5"/>
        <v>7.8653952442406529</v>
      </c>
      <c r="W35" s="286">
        <f t="shared" si="5"/>
        <v>7.2228361517877611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32.013687204452978</v>
      </c>
      <c r="C36" s="346">
        <f t="shared" si="6"/>
        <v>33.481291760016013</v>
      </c>
      <c r="D36" s="346">
        <f t="shared" si="6"/>
        <v>33.898329717486774</v>
      </c>
      <c r="E36" s="346">
        <f t="shared" si="6"/>
        <v>37.655582567334584</v>
      </c>
      <c r="F36" s="346">
        <f t="shared" si="6"/>
        <v>36.897174862021174</v>
      </c>
      <c r="G36" s="346">
        <f t="shared" si="6"/>
        <v>36.105131029416484</v>
      </c>
      <c r="H36" s="346">
        <f t="shared" si="6"/>
        <v>33.948643212890829</v>
      </c>
      <c r="I36" s="346">
        <f t="shared" si="6"/>
        <v>32.251522825185688</v>
      </c>
      <c r="J36" s="346">
        <f t="shared" si="6"/>
        <v>34.095683591836661</v>
      </c>
      <c r="K36" s="346">
        <f t="shared" si="6"/>
        <v>35.940107263956136</v>
      </c>
      <c r="L36" s="346">
        <f t="shared" si="6"/>
        <v>35.506597023197834</v>
      </c>
      <c r="M36" s="346">
        <f t="shared" si="6"/>
        <v>32.876566765065029</v>
      </c>
      <c r="N36" s="346">
        <f t="shared" si="6"/>
        <v>32.710539740983954</v>
      </c>
      <c r="O36" s="346">
        <f t="shared" si="6"/>
        <v>33.595391032219837</v>
      </c>
      <c r="P36" s="346">
        <f t="shared" si="6"/>
        <v>31.554971060924792</v>
      </c>
      <c r="Q36" s="346">
        <f t="shared" si="6"/>
        <v>30.53147243142967</v>
      </c>
      <c r="R36" s="346">
        <f t="shared" si="6"/>
        <v>30.328894023960032</v>
      </c>
      <c r="S36" s="346">
        <f t="shared" si="6"/>
        <v>30.125723070719602</v>
      </c>
      <c r="T36" s="346">
        <f t="shared" si="6"/>
        <v>29.380836072311482</v>
      </c>
      <c r="U36" s="346">
        <f t="shared" si="6"/>
        <v>29.079047435680156</v>
      </c>
      <c r="V36" s="346">
        <f t="shared" si="6"/>
        <v>29.218421981251289</v>
      </c>
      <c r="W36" s="346">
        <f t="shared" si="6"/>
        <v>29.519256334306412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17.937901509800909</v>
      </c>
      <c r="C37" s="346">
        <f>IF(MAE_ued!C$5=0,"",MAE_ued!C$5/C$5*1000)</f>
        <v>18.760229341171829</v>
      </c>
      <c r="D37" s="346">
        <f>IF(MAE_ued!D$5=0,"",MAE_ued!D$5/D$5*1000)</f>
        <v>18.993903949135095</v>
      </c>
      <c r="E37" s="346">
        <f>IF(MAE_ued!E$5=0,"",MAE_ued!E$5/E$5*1000)</f>
        <v>21.099166961719725</v>
      </c>
      <c r="F37" s="346">
        <f>IF(MAE_ued!F$5=0,"",MAE_ued!F$5/F$5*1000)</f>
        <v>20.67421613880127</v>
      </c>
      <c r="G37" s="346">
        <f>IF(MAE_ued!G$5=0,"",MAE_ued!G$5/G$5*1000)</f>
        <v>20.230418329134036</v>
      </c>
      <c r="H37" s="346">
        <f>IF(MAE_ued!H$5=0,"",MAE_ued!H$5/H$5*1000)</f>
        <v>19.022095594771155</v>
      </c>
      <c r="I37" s="346">
        <f>IF(MAE_ued!I$5=0,"",MAE_ued!I$5/I$5*1000)</f>
        <v>18.071165507570964</v>
      </c>
      <c r="J37" s="346">
        <f>IF(MAE_ued!J$5=0,"",MAE_ued!J$5/J$5*1000)</f>
        <v>19.104485224514502</v>
      </c>
      <c r="K37" s="346">
        <f>IF(MAE_ued!K$5=0,"",MAE_ued!K$5/K$5*1000)</f>
        <v>20.137952252586864</v>
      </c>
      <c r="L37" s="346">
        <f>IF(MAE_ued!L$5=0,"",MAE_ued!L$5/L$5*1000)</f>
        <v>19.895047898816241</v>
      </c>
      <c r="M37" s="346">
        <f>IF(MAE_ued!M$5=0,"",MAE_ued!M$5/M$5*1000)</f>
        <v>18.421389977537487</v>
      </c>
      <c r="N37" s="346">
        <f>IF(MAE_ued!N$5=0,"",MAE_ued!N$5/N$5*1000)</f>
        <v>18.328361755361406</v>
      </c>
      <c r="O37" s="346">
        <f>IF(MAE_ued!O$5=0,"",MAE_ued!O$5/O$5*1000)</f>
        <v>18.824161417913288</v>
      </c>
      <c r="P37" s="346">
        <f>IF(MAE_ued!P$5=0,"",MAE_ued!P$5/P$5*1000)</f>
        <v>17.680873790656463</v>
      </c>
      <c r="Q37" s="346">
        <f>IF(MAE_ued!Q$5=0,"",MAE_ued!Q$5/Q$5*1000)</f>
        <v>17.107387284898824</v>
      </c>
      <c r="R37" s="346">
        <f>IF(MAE_ued!R$5=0,"",MAE_ued!R$5/R$5*1000)</f>
        <v>16.993878600379119</v>
      </c>
      <c r="S37" s="346">
        <f>IF(MAE_ued!S$5=0,"",MAE_ued!S$5/S$5*1000)</f>
        <v>16.880037900755731</v>
      </c>
      <c r="T37" s="346">
        <f>IF(MAE_ued!T$5=0,"",MAE_ued!T$5/T$5*1000)</f>
        <v>16.462662997076475</v>
      </c>
      <c r="U37" s="346">
        <f>IF(MAE_ued!U$5=0,"",MAE_ued!U$5/U$5*1000)</f>
        <v>16.293564860829409</v>
      </c>
      <c r="V37" s="346">
        <f>IF(MAE_ued!V$5=0,"",MAE_ued!V$5/V$5*1000)</f>
        <v>16.371659172661147</v>
      </c>
      <c r="W37" s="346">
        <f>IF(MAE_ued!W$5=0,"",MAE_ued!W$5/W$5*1000)</f>
        <v>16.540222604964463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</v>
      </c>
      <c r="C38" s="347">
        <f t="shared" si="7"/>
        <v>0</v>
      </c>
      <c r="D38" s="347">
        <f t="shared" si="7"/>
        <v>0</v>
      </c>
      <c r="E38" s="347">
        <f t="shared" si="7"/>
        <v>0</v>
      </c>
      <c r="F38" s="347">
        <f t="shared" si="7"/>
        <v>0</v>
      </c>
      <c r="G38" s="347">
        <f t="shared" si="7"/>
        <v>0</v>
      </c>
      <c r="H38" s="347">
        <f t="shared" si="7"/>
        <v>0</v>
      </c>
      <c r="I38" s="347">
        <f t="shared" si="7"/>
        <v>0</v>
      </c>
      <c r="J38" s="347">
        <f t="shared" si="7"/>
        <v>0</v>
      </c>
      <c r="K38" s="347">
        <f t="shared" si="7"/>
        <v>0</v>
      </c>
      <c r="L38" s="347">
        <f t="shared" si="7"/>
        <v>0</v>
      </c>
      <c r="M38" s="347">
        <f t="shared" si="7"/>
        <v>0</v>
      </c>
      <c r="N38" s="347">
        <f t="shared" si="7"/>
        <v>0</v>
      </c>
      <c r="O38" s="347">
        <f t="shared" si="7"/>
        <v>0</v>
      </c>
      <c r="P38" s="347">
        <f t="shared" si="7"/>
        <v>0</v>
      </c>
      <c r="Q38" s="347">
        <f t="shared" si="7"/>
        <v>0</v>
      </c>
      <c r="R38" s="347">
        <f t="shared" si="7"/>
        <v>0</v>
      </c>
      <c r="S38" s="347">
        <f t="shared" si="7"/>
        <v>0</v>
      </c>
      <c r="T38" s="347">
        <f t="shared" si="7"/>
        <v>0</v>
      </c>
      <c r="U38" s="347">
        <f t="shared" si="7"/>
        <v>0</v>
      </c>
      <c r="V38" s="347">
        <f t="shared" si="7"/>
        <v>0</v>
      </c>
      <c r="W38" s="347">
        <f t="shared" si="7"/>
        <v>0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CY: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1.9776440240756661</v>
      </c>
      <c r="C5" s="225">
        <v>1.9776440240756661</v>
      </c>
      <c r="D5" s="225">
        <v>2.0636285468615658</v>
      </c>
      <c r="E5" s="225">
        <v>1.9776440240756661</v>
      </c>
      <c r="F5" s="225">
        <v>2.3215821152192611</v>
      </c>
      <c r="G5" s="225">
        <v>2.493551160791057</v>
      </c>
      <c r="H5" s="225">
        <v>2.6655202063628551</v>
      </c>
      <c r="I5" s="225">
        <v>2.837489251934652</v>
      </c>
      <c r="J5" s="225">
        <v>2.9234737747205508</v>
      </c>
      <c r="K5" s="225">
        <v>2.5795356835769558</v>
      </c>
      <c r="L5" s="225">
        <v>2.493551160791057</v>
      </c>
      <c r="M5" s="225">
        <v>2.2355975924333622</v>
      </c>
      <c r="N5" s="225">
        <v>2.0636285468615658</v>
      </c>
      <c r="O5" s="225">
        <v>1.7196904557179711</v>
      </c>
      <c r="P5" s="225">
        <v>1.4617368873602761</v>
      </c>
      <c r="Q5" s="225">
        <v>1.4617368873602761</v>
      </c>
      <c r="R5" s="225">
        <v>1.7196904557179711</v>
      </c>
      <c r="S5" s="225">
        <v>1.778331900257953</v>
      </c>
      <c r="T5" s="225">
        <v>2.0891659501289772</v>
      </c>
      <c r="U5" s="225">
        <v>1.9664660361135009</v>
      </c>
      <c r="V5" s="225">
        <v>1.708340498710232</v>
      </c>
      <c r="W5" s="225">
        <v>1.8039552880481511</v>
      </c>
      <c r="DA5" s="89" t="s">
        <v>2530</v>
      </c>
    </row>
    <row r="6" spans="1:105" ht="12" customHeight="1" x14ac:dyDescent="0.25">
      <c r="A6" s="55" t="s">
        <v>92</v>
      </c>
      <c r="B6" s="261">
        <v>6.1359687122295989E-2</v>
      </c>
      <c r="C6" s="261">
        <v>6.1359687122295989E-2</v>
      </c>
      <c r="D6" s="261">
        <v>6.402749960587413E-2</v>
      </c>
      <c r="E6" s="261">
        <v>6.1359687122295989E-2</v>
      </c>
      <c r="F6" s="261">
        <v>7.2030937056608346E-2</v>
      </c>
      <c r="G6" s="261">
        <v>7.7366562023764532E-2</v>
      </c>
      <c r="H6" s="261">
        <v>8.2702186990920704E-2</v>
      </c>
      <c r="I6" s="261">
        <v>8.8037811958076861E-2</v>
      </c>
      <c r="J6" s="261">
        <v>9.0705624441654975E-2</v>
      </c>
      <c r="K6" s="261">
        <v>8.0034374507342618E-2</v>
      </c>
      <c r="L6" s="261">
        <v>7.7366562023764532E-2</v>
      </c>
      <c r="M6" s="261">
        <v>6.9363124573030274E-2</v>
      </c>
      <c r="N6" s="261">
        <v>6.402749960587413E-2</v>
      </c>
      <c r="O6" s="261">
        <v>5.3356249671561752E-2</v>
      </c>
      <c r="P6" s="261">
        <v>4.5352812220827488E-2</v>
      </c>
      <c r="Q6" s="261">
        <v>4.5352812220827488E-2</v>
      </c>
      <c r="R6" s="261">
        <v>5.3356249671561752E-2</v>
      </c>
      <c r="S6" s="261">
        <v>5.5175697785361973E-2</v>
      </c>
      <c r="T6" s="261">
        <v>6.4819839913496796E-2</v>
      </c>
      <c r="U6" s="261">
        <v>6.1012871499430882E-2</v>
      </c>
      <c r="V6" s="261">
        <v>5.3004098423729433E-2</v>
      </c>
      <c r="W6" s="261">
        <v>5.5970705905468252E-2</v>
      </c>
      <c r="DA6" s="67" t="s">
        <v>2547</v>
      </c>
    </row>
    <row r="7" spans="1:105" ht="12" customHeight="1" x14ac:dyDescent="0.25">
      <c r="A7" s="202" t="s">
        <v>93</v>
      </c>
      <c r="B7" s="226">
        <v>8.3449174486322553E-2</v>
      </c>
      <c r="C7" s="226">
        <v>8.3449174486322553E-2</v>
      </c>
      <c r="D7" s="226">
        <v>8.7077399463988792E-2</v>
      </c>
      <c r="E7" s="226">
        <v>8.3449174486322553E-2</v>
      </c>
      <c r="F7" s="226">
        <v>9.7962074396987328E-2</v>
      </c>
      <c r="G7" s="226">
        <v>0.1052185243523197</v>
      </c>
      <c r="H7" s="226">
        <v>0.1124749743076522</v>
      </c>
      <c r="I7" s="226">
        <v>0.1197314242629846</v>
      </c>
      <c r="J7" s="226">
        <v>0.12335964924065081</v>
      </c>
      <c r="K7" s="226">
        <v>0.108846749329986</v>
      </c>
      <c r="L7" s="226">
        <v>0.1052185243523197</v>
      </c>
      <c r="M7" s="226">
        <v>9.4333849419321131E-2</v>
      </c>
      <c r="N7" s="226">
        <v>8.7077399463988792E-2</v>
      </c>
      <c r="O7" s="226">
        <v>7.2564499553323961E-2</v>
      </c>
      <c r="P7" s="226">
        <v>6.1679824620325382E-2</v>
      </c>
      <c r="Q7" s="226">
        <v>6.1679824620325382E-2</v>
      </c>
      <c r="R7" s="226">
        <v>7.2564499553323961E-2</v>
      </c>
      <c r="S7" s="226">
        <v>7.5038948988092283E-2</v>
      </c>
      <c r="T7" s="226">
        <v>8.8154982282355646E-2</v>
      </c>
      <c r="U7" s="226">
        <v>8.2977505239226021E-2</v>
      </c>
      <c r="V7" s="226">
        <v>7.2085573856272026E-2</v>
      </c>
      <c r="W7" s="226">
        <v>7.6120160031436818E-2</v>
      </c>
      <c r="DA7" s="174" t="s">
        <v>2548</v>
      </c>
    </row>
    <row r="8" spans="1:105" ht="12" customHeight="1" x14ac:dyDescent="0.25">
      <c r="A8" s="202" t="s">
        <v>94</v>
      </c>
      <c r="B8" s="226">
        <v>0.10308427436545731</v>
      </c>
      <c r="C8" s="226">
        <v>0.10308427436545731</v>
      </c>
      <c r="D8" s="226">
        <v>0.1075661993378686</v>
      </c>
      <c r="E8" s="226">
        <v>0.10308427436545731</v>
      </c>
      <c r="F8" s="226">
        <v>0.121011974255102</v>
      </c>
      <c r="G8" s="226">
        <v>0.1299758241999244</v>
      </c>
      <c r="H8" s="226">
        <v>0.13893967414474681</v>
      </c>
      <c r="I8" s="226">
        <v>0.14790352408956919</v>
      </c>
      <c r="J8" s="226">
        <v>0.1523854490619804</v>
      </c>
      <c r="K8" s="226">
        <v>0.13445774917233561</v>
      </c>
      <c r="L8" s="226">
        <v>0.1299758241999244</v>
      </c>
      <c r="M8" s="226">
        <v>0.1165300492826909</v>
      </c>
      <c r="N8" s="226">
        <v>0.1075661993378686</v>
      </c>
      <c r="O8" s="226">
        <v>8.963849944822376E-2</v>
      </c>
      <c r="P8" s="226">
        <v>7.61927245309902E-2</v>
      </c>
      <c r="Q8" s="226">
        <v>7.61927245309902E-2</v>
      </c>
      <c r="R8" s="226">
        <v>8.963849944822376E-2</v>
      </c>
      <c r="S8" s="226">
        <v>9.2695172279408142E-2</v>
      </c>
      <c r="T8" s="226">
        <v>0.1088973310546746</v>
      </c>
      <c r="U8" s="226">
        <v>0.1025016241190439</v>
      </c>
      <c r="V8" s="226">
        <v>8.9046885351865432E-2</v>
      </c>
      <c r="W8" s="226">
        <v>9.403078592118666E-2</v>
      </c>
      <c r="DA8" s="174" t="s">
        <v>2549</v>
      </c>
    </row>
    <row r="9" spans="1:105" ht="12" customHeight="1" x14ac:dyDescent="0.25">
      <c r="A9" s="202" t="s">
        <v>95</v>
      </c>
      <c r="B9" s="226">
        <v>6.3814074607187826E-2</v>
      </c>
      <c r="C9" s="226">
        <v>6.3814074607187826E-2</v>
      </c>
      <c r="D9" s="226">
        <v>6.6588599590109085E-2</v>
      </c>
      <c r="E9" s="226">
        <v>6.3814074607187826E-2</v>
      </c>
      <c r="F9" s="226">
        <v>7.4912174538872667E-2</v>
      </c>
      <c r="G9" s="226">
        <v>8.0461224504715087E-2</v>
      </c>
      <c r="H9" s="226">
        <v>8.6010274470557535E-2</v>
      </c>
      <c r="I9" s="226">
        <v>9.1559324436399914E-2</v>
      </c>
      <c r="J9" s="226">
        <v>9.4333849419321159E-2</v>
      </c>
      <c r="K9" s="226">
        <v>8.323574948763629E-2</v>
      </c>
      <c r="L9" s="226">
        <v>8.0461224504715087E-2</v>
      </c>
      <c r="M9" s="226">
        <v>7.2137649555951477E-2</v>
      </c>
      <c r="N9" s="226">
        <v>6.6588599590109085E-2</v>
      </c>
      <c r="O9" s="226">
        <v>5.5490499658424217E-2</v>
      </c>
      <c r="P9" s="226">
        <v>4.7166924709660593E-2</v>
      </c>
      <c r="Q9" s="226">
        <v>4.7166924709660593E-2</v>
      </c>
      <c r="R9" s="226">
        <v>5.5490499658424217E-2</v>
      </c>
      <c r="S9" s="226">
        <v>5.7382725696776452E-2</v>
      </c>
      <c r="T9" s="226">
        <v>6.7412633510036651E-2</v>
      </c>
      <c r="U9" s="226">
        <v>6.3453386359408129E-2</v>
      </c>
      <c r="V9" s="226">
        <v>5.5124262360678598E-2</v>
      </c>
      <c r="W9" s="226">
        <v>5.8209534141686968E-2</v>
      </c>
      <c r="DA9" s="174" t="s">
        <v>2550</v>
      </c>
    </row>
    <row r="10" spans="1:105" ht="12" customHeight="1" x14ac:dyDescent="0.25">
      <c r="A10" s="56" t="s">
        <v>96</v>
      </c>
      <c r="B10" s="262">
        <v>6.6268462092079677E-2</v>
      </c>
      <c r="C10" s="262">
        <v>6.6268462092079677E-2</v>
      </c>
      <c r="D10" s="262">
        <v>6.9149699574344053E-2</v>
      </c>
      <c r="E10" s="262">
        <v>6.6268462092079677E-2</v>
      </c>
      <c r="F10" s="262">
        <v>7.7793412021136987E-2</v>
      </c>
      <c r="G10" s="262">
        <v>8.3555886985665656E-2</v>
      </c>
      <c r="H10" s="262">
        <v>8.9318361950194353E-2</v>
      </c>
      <c r="I10" s="262">
        <v>9.508083691472298E-2</v>
      </c>
      <c r="J10" s="262">
        <v>9.7962074396987384E-2</v>
      </c>
      <c r="K10" s="262">
        <v>8.6437124467930032E-2</v>
      </c>
      <c r="L10" s="262">
        <v>8.3555886985665656E-2</v>
      </c>
      <c r="M10" s="262">
        <v>7.4912174538872667E-2</v>
      </c>
      <c r="N10" s="262">
        <v>6.9149699574344053E-2</v>
      </c>
      <c r="O10" s="262">
        <v>5.7624749645286702E-2</v>
      </c>
      <c r="P10" s="262">
        <v>4.8981037198493692E-2</v>
      </c>
      <c r="Q10" s="262">
        <v>4.8981037198493692E-2</v>
      </c>
      <c r="R10" s="262">
        <v>5.7624749645286702E-2</v>
      </c>
      <c r="S10" s="262">
        <v>5.958975360819093E-2</v>
      </c>
      <c r="T10" s="262">
        <v>7.0005427106576534E-2</v>
      </c>
      <c r="U10" s="262">
        <v>6.5893901219385376E-2</v>
      </c>
      <c r="V10" s="262">
        <v>5.7244426297627771E-2</v>
      </c>
      <c r="W10" s="262">
        <v>6.0448362377905712E-2</v>
      </c>
      <c r="DA10" s="68" t="s">
        <v>2551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2552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6.6268462092079677E-2</v>
      </c>
      <c r="C15" s="228">
        <v>6.6268462092079677E-2</v>
      </c>
      <c r="D15" s="228">
        <v>6.9149699574344053E-2</v>
      </c>
      <c r="E15" s="228">
        <v>6.6268462092079677E-2</v>
      </c>
      <c r="F15" s="228">
        <v>7.7793412021136987E-2</v>
      </c>
      <c r="G15" s="228">
        <v>8.3555886985665656E-2</v>
      </c>
      <c r="H15" s="228">
        <v>8.9318361950194353E-2</v>
      </c>
      <c r="I15" s="228">
        <v>9.508083691472298E-2</v>
      </c>
      <c r="J15" s="228">
        <v>9.7962074396987384E-2</v>
      </c>
      <c r="K15" s="228">
        <v>8.6437124467930032E-2</v>
      </c>
      <c r="L15" s="228">
        <v>8.3555886985665656E-2</v>
      </c>
      <c r="M15" s="228">
        <v>7.4912174538872667E-2</v>
      </c>
      <c r="N15" s="228">
        <v>6.9149699574344053E-2</v>
      </c>
      <c r="O15" s="228">
        <v>5.7624749645286702E-2</v>
      </c>
      <c r="P15" s="228">
        <v>4.8981037198493692E-2</v>
      </c>
      <c r="Q15" s="228">
        <v>4.8981037198493692E-2</v>
      </c>
      <c r="R15" s="228">
        <v>5.7624749645286702E-2</v>
      </c>
      <c r="S15" s="228">
        <v>5.958975360819093E-2</v>
      </c>
      <c r="T15" s="228">
        <v>7.0005427106576534E-2</v>
      </c>
      <c r="U15" s="228">
        <v>6.5893901219385376E-2</v>
      </c>
      <c r="V15" s="228">
        <v>5.7244426297627771E-2</v>
      </c>
      <c r="W15" s="228">
        <v>6.0448362377905712E-2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0.42951780985607202</v>
      </c>
      <c r="C16" s="263">
        <f t="shared" si="0"/>
        <v>0.42951780985607202</v>
      </c>
      <c r="D16" s="263">
        <f t="shared" si="0"/>
        <v>0.44819249724111881</v>
      </c>
      <c r="E16" s="263">
        <f t="shared" si="0"/>
        <v>0.42951780985607202</v>
      </c>
      <c r="F16" s="263">
        <f t="shared" si="0"/>
        <v>0.50421655939625831</v>
      </c>
      <c r="G16" s="263">
        <f t="shared" si="0"/>
        <v>0.54156593416635157</v>
      </c>
      <c r="H16" s="263">
        <f t="shared" si="0"/>
        <v>0.57891530893644494</v>
      </c>
      <c r="I16" s="263">
        <f t="shared" si="0"/>
        <v>0.61626468370653786</v>
      </c>
      <c r="J16" s="263">
        <f t="shared" si="0"/>
        <v>0.63493937109158483</v>
      </c>
      <c r="K16" s="263">
        <f t="shared" si="0"/>
        <v>0.5602406215513982</v>
      </c>
      <c r="L16" s="263">
        <f t="shared" si="0"/>
        <v>0.54156593416635157</v>
      </c>
      <c r="M16" s="263">
        <f t="shared" si="0"/>
        <v>0.48554187201121168</v>
      </c>
      <c r="N16" s="263">
        <f t="shared" si="0"/>
        <v>0.44819249724111881</v>
      </c>
      <c r="O16" s="263">
        <f t="shared" si="0"/>
        <v>0.37349374770093241</v>
      </c>
      <c r="P16" s="263">
        <f t="shared" si="0"/>
        <v>0.31746968554579241</v>
      </c>
      <c r="Q16" s="263">
        <f t="shared" si="0"/>
        <v>0.31746968554579241</v>
      </c>
      <c r="R16" s="263">
        <f t="shared" si="0"/>
        <v>0.37349374770093241</v>
      </c>
      <c r="S16" s="263">
        <f t="shared" si="0"/>
        <v>0.38622988449753382</v>
      </c>
      <c r="T16" s="263">
        <f t="shared" si="0"/>
        <v>0.45373887939447749</v>
      </c>
      <c r="U16" s="263">
        <f t="shared" si="0"/>
        <v>0.4270901004960162</v>
      </c>
      <c r="V16" s="263">
        <f t="shared" si="0"/>
        <v>0.37102868896610602</v>
      </c>
      <c r="W16" s="263">
        <f t="shared" si="0"/>
        <v>0.39179494133827769</v>
      </c>
      <c r="DA16" s="70"/>
    </row>
    <row r="17" spans="1:105" ht="12" customHeight="1" x14ac:dyDescent="0.25">
      <c r="A17" s="60" t="s">
        <v>2558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0</v>
      </c>
      <c r="U17" s="331">
        <v>0</v>
      </c>
      <c r="V17" s="331">
        <v>0</v>
      </c>
      <c r="W17" s="331">
        <v>0</v>
      </c>
      <c r="DA17" s="72" t="s">
        <v>2559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2561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2562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2564</v>
      </c>
    </row>
    <row r="23" spans="1:105" ht="12" customHeight="1" x14ac:dyDescent="0.25">
      <c r="A23" s="60" t="s">
        <v>2565</v>
      </c>
      <c r="B23" s="331">
        <v>0.42951780985607202</v>
      </c>
      <c r="C23" s="331">
        <v>0.42951780985607202</v>
      </c>
      <c r="D23" s="331">
        <v>0.44819249724111881</v>
      </c>
      <c r="E23" s="331">
        <v>0.42951780985607202</v>
      </c>
      <c r="F23" s="331">
        <v>0.50421655939625831</v>
      </c>
      <c r="G23" s="331">
        <v>0.54156593416635157</v>
      </c>
      <c r="H23" s="331">
        <v>0.57891530893644494</v>
      </c>
      <c r="I23" s="331">
        <v>0.61626468370653786</v>
      </c>
      <c r="J23" s="331">
        <v>0.63493937109158483</v>
      </c>
      <c r="K23" s="331">
        <v>0.5602406215513982</v>
      </c>
      <c r="L23" s="331">
        <v>0.54156593416635157</v>
      </c>
      <c r="M23" s="331">
        <v>0.48554187201121168</v>
      </c>
      <c r="N23" s="331">
        <v>0.44819249724111881</v>
      </c>
      <c r="O23" s="331">
        <v>0.37349374770093241</v>
      </c>
      <c r="P23" s="331">
        <v>0.31746968554579241</v>
      </c>
      <c r="Q23" s="331">
        <v>0.31746968554579241</v>
      </c>
      <c r="R23" s="331">
        <v>0.37349374770093241</v>
      </c>
      <c r="S23" s="331">
        <v>0.38622988449753382</v>
      </c>
      <c r="T23" s="331">
        <v>0.45373887939447749</v>
      </c>
      <c r="U23" s="331">
        <v>0.4270901004960162</v>
      </c>
      <c r="V23" s="331">
        <v>0.37102868896610602</v>
      </c>
      <c r="W23" s="331">
        <v>0.39179494133827769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6.2586880864741914E-2</v>
      </c>
      <c r="C24" s="263">
        <f t="shared" si="1"/>
        <v>6.2586880864741914E-2</v>
      </c>
      <c r="D24" s="263">
        <f t="shared" si="1"/>
        <v>6.5308049597991608E-2</v>
      </c>
      <c r="E24" s="263">
        <f t="shared" si="1"/>
        <v>6.2586880864741914E-2</v>
      </c>
      <c r="F24" s="263">
        <f t="shared" si="1"/>
        <v>7.3471555797740534E-2</v>
      </c>
      <c r="G24" s="263">
        <f t="shared" si="1"/>
        <v>7.8913893264239809E-2</v>
      </c>
      <c r="H24" s="263">
        <f t="shared" si="1"/>
        <v>8.4356230730739154E-2</v>
      </c>
      <c r="I24" s="263">
        <f t="shared" si="1"/>
        <v>8.9798568197238429E-2</v>
      </c>
      <c r="J24" s="263">
        <f t="shared" si="1"/>
        <v>9.2519736930488081E-2</v>
      </c>
      <c r="K24" s="263">
        <f t="shared" si="1"/>
        <v>8.1635061997489489E-2</v>
      </c>
      <c r="L24" s="263">
        <f t="shared" si="1"/>
        <v>7.8913893264239809E-2</v>
      </c>
      <c r="M24" s="263">
        <f t="shared" si="1"/>
        <v>7.0750387064490883E-2</v>
      </c>
      <c r="N24" s="263">
        <f t="shared" si="1"/>
        <v>6.5308049597991608E-2</v>
      </c>
      <c r="O24" s="263">
        <f t="shared" si="1"/>
        <v>5.4423374664992988E-2</v>
      </c>
      <c r="P24" s="263">
        <f t="shared" si="1"/>
        <v>4.625986846524404E-2</v>
      </c>
      <c r="Q24" s="263">
        <f t="shared" si="1"/>
        <v>4.625986846524404E-2</v>
      </c>
      <c r="R24" s="263">
        <f t="shared" si="1"/>
        <v>5.4423374664992988E-2</v>
      </c>
      <c r="S24" s="263">
        <f t="shared" si="1"/>
        <v>5.6279211741069222E-2</v>
      </c>
      <c r="T24" s="263">
        <f t="shared" si="1"/>
        <v>6.6116236711766738E-2</v>
      </c>
      <c r="U24" s="263">
        <f t="shared" si="1"/>
        <v>6.2233128929419533E-2</v>
      </c>
      <c r="V24" s="263">
        <f t="shared" si="1"/>
        <v>5.4064180392204043E-2</v>
      </c>
      <c r="W24" s="263">
        <f t="shared" si="1"/>
        <v>5.7090120023577641E-2</v>
      </c>
      <c r="DA24" s="70"/>
    </row>
    <row r="25" spans="1:105" ht="12" customHeight="1" x14ac:dyDescent="0.25">
      <c r="A25" s="60" t="s">
        <v>2568</v>
      </c>
      <c r="B25" s="264">
        <v>0</v>
      </c>
      <c r="C25" s="264">
        <v>0</v>
      </c>
      <c r="D25" s="264">
        <v>0</v>
      </c>
      <c r="E25" s="264">
        <v>0</v>
      </c>
      <c r="F25" s="264">
        <v>0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</v>
      </c>
      <c r="U25" s="264">
        <v>0</v>
      </c>
      <c r="V25" s="264">
        <v>0</v>
      </c>
      <c r="W25" s="264">
        <v>0</v>
      </c>
      <c r="DA25" s="72" t="s">
        <v>2569</v>
      </c>
    </row>
    <row r="26" spans="1:105" ht="12" customHeight="1" x14ac:dyDescent="0.25">
      <c r="A26" s="60" t="s">
        <v>2570</v>
      </c>
      <c r="B26" s="264">
        <v>6.2586880864741914E-2</v>
      </c>
      <c r="C26" s="264">
        <v>6.2586880864741914E-2</v>
      </c>
      <c r="D26" s="264">
        <v>6.5308049597991608E-2</v>
      </c>
      <c r="E26" s="264">
        <v>6.2586880864741914E-2</v>
      </c>
      <c r="F26" s="264">
        <v>7.3471555797740534E-2</v>
      </c>
      <c r="G26" s="264">
        <v>7.8913893264239809E-2</v>
      </c>
      <c r="H26" s="264">
        <v>8.4356230730739154E-2</v>
      </c>
      <c r="I26" s="264">
        <v>8.9798568197238429E-2</v>
      </c>
      <c r="J26" s="264">
        <v>9.2519736930488081E-2</v>
      </c>
      <c r="K26" s="264">
        <v>8.1635061997489489E-2</v>
      </c>
      <c r="L26" s="264">
        <v>7.8913893264239809E-2</v>
      </c>
      <c r="M26" s="264">
        <v>7.0750387064490883E-2</v>
      </c>
      <c r="N26" s="264">
        <v>6.5308049597991608E-2</v>
      </c>
      <c r="O26" s="264">
        <v>5.4423374664992988E-2</v>
      </c>
      <c r="P26" s="264">
        <v>4.625986846524404E-2</v>
      </c>
      <c r="Q26" s="264">
        <v>4.625986846524404E-2</v>
      </c>
      <c r="R26" s="264">
        <v>5.4423374664992988E-2</v>
      </c>
      <c r="S26" s="264">
        <v>5.6279211741069222E-2</v>
      </c>
      <c r="T26" s="264">
        <v>6.6116236711766738E-2</v>
      </c>
      <c r="U26" s="264">
        <v>6.2233128929419533E-2</v>
      </c>
      <c r="V26" s="264">
        <v>5.4064180392204043E-2</v>
      </c>
      <c r="W26" s="264">
        <v>5.7090120023577641E-2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0.61359687122296003</v>
      </c>
      <c r="C27" s="263">
        <f t="shared" si="2"/>
        <v>0.61359687122296003</v>
      </c>
      <c r="D27" s="263">
        <f t="shared" si="2"/>
        <v>0.64027499605874127</v>
      </c>
      <c r="E27" s="263">
        <f t="shared" si="2"/>
        <v>0.61359687122296003</v>
      </c>
      <c r="F27" s="263">
        <f t="shared" si="2"/>
        <v>0.72030937056608335</v>
      </c>
      <c r="G27" s="263">
        <f t="shared" si="2"/>
        <v>0.77366562023764507</v>
      </c>
      <c r="H27" s="263">
        <f t="shared" si="2"/>
        <v>0.8270218699092069</v>
      </c>
      <c r="I27" s="263">
        <f t="shared" si="2"/>
        <v>0.88037811958076873</v>
      </c>
      <c r="J27" s="263">
        <f t="shared" si="2"/>
        <v>0.90705624441654942</v>
      </c>
      <c r="K27" s="263">
        <f t="shared" si="2"/>
        <v>0.80034374507342587</v>
      </c>
      <c r="L27" s="263">
        <f t="shared" si="2"/>
        <v>0.77366562023764507</v>
      </c>
      <c r="M27" s="263">
        <f t="shared" si="2"/>
        <v>0.69363124573030266</v>
      </c>
      <c r="N27" s="263">
        <f t="shared" si="2"/>
        <v>0.64027499605874127</v>
      </c>
      <c r="O27" s="263">
        <f t="shared" si="2"/>
        <v>0.53356249671561751</v>
      </c>
      <c r="P27" s="263">
        <f t="shared" si="2"/>
        <v>0.45352812220827482</v>
      </c>
      <c r="Q27" s="263">
        <f t="shared" si="2"/>
        <v>0.45352812220827482</v>
      </c>
      <c r="R27" s="263">
        <f t="shared" si="2"/>
        <v>0.53356249671561751</v>
      </c>
      <c r="S27" s="263">
        <f t="shared" si="2"/>
        <v>0.55175697785361988</v>
      </c>
      <c r="T27" s="263">
        <f t="shared" si="2"/>
        <v>0.6481983991349678</v>
      </c>
      <c r="U27" s="263">
        <f t="shared" si="2"/>
        <v>0.61012871499430876</v>
      </c>
      <c r="V27" s="263">
        <f t="shared" si="2"/>
        <v>0.5300409842372944</v>
      </c>
      <c r="W27" s="263">
        <f t="shared" si="2"/>
        <v>0.55970705905468243</v>
      </c>
      <c r="DA27" s="70"/>
    </row>
    <row r="28" spans="1:105" ht="12" customHeight="1" x14ac:dyDescent="0.25">
      <c r="A28" s="60" t="s">
        <v>2573</v>
      </c>
      <c r="B28" s="331">
        <v>0</v>
      </c>
      <c r="C28" s="331">
        <v>0</v>
      </c>
      <c r="D28" s="331">
        <v>0</v>
      </c>
      <c r="E28" s="331">
        <v>0</v>
      </c>
      <c r="F28" s="331">
        <v>0</v>
      </c>
      <c r="G28" s="331">
        <v>0</v>
      </c>
      <c r="H28" s="331">
        <v>0</v>
      </c>
      <c r="I28" s="331">
        <v>0</v>
      </c>
      <c r="J28" s="331">
        <v>0</v>
      </c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1">
        <v>0</v>
      </c>
      <c r="R28" s="331">
        <v>0</v>
      </c>
      <c r="S28" s="331">
        <v>0</v>
      </c>
      <c r="T28" s="331">
        <v>0</v>
      </c>
      <c r="U28" s="331">
        <v>0</v>
      </c>
      <c r="V28" s="331">
        <v>0</v>
      </c>
      <c r="W28" s="331">
        <v>0</v>
      </c>
      <c r="DA28" s="72" t="s">
        <v>2574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2576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2577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2579</v>
      </c>
    </row>
    <row r="34" spans="1:105" ht="12" customHeight="1" x14ac:dyDescent="0.25">
      <c r="A34" s="60" t="s">
        <v>2580</v>
      </c>
      <c r="B34" s="331">
        <v>0.61359687122296003</v>
      </c>
      <c r="C34" s="331">
        <v>0.61359687122296003</v>
      </c>
      <c r="D34" s="331">
        <v>0.64027499605874127</v>
      </c>
      <c r="E34" s="331">
        <v>0.61359687122296003</v>
      </c>
      <c r="F34" s="331">
        <v>0.72030937056608335</v>
      </c>
      <c r="G34" s="331">
        <v>0.77366562023764507</v>
      </c>
      <c r="H34" s="331">
        <v>0.8270218699092069</v>
      </c>
      <c r="I34" s="331">
        <v>0.88037811958076873</v>
      </c>
      <c r="J34" s="331">
        <v>0.90705624441654942</v>
      </c>
      <c r="K34" s="331">
        <v>0.80034374507342587</v>
      </c>
      <c r="L34" s="331">
        <v>0.77366562023764507</v>
      </c>
      <c r="M34" s="331">
        <v>0.69363124573030266</v>
      </c>
      <c r="N34" s="331">
        <v>0.64027499605874127</v>
      </c>
      <c r="O34" s="331">
        <v>0.53356249671561751</v>
      </c>
      <c r="P34" s="331">
        <v>0.45352812220827482</v>
      </c>
      <c r="Q34" s="331">
        <v>0.45352812220827482</v>
      </c>
      <c r="R34" s="331">
        <v>0.53356249671561751</v>
      </c>
      <c r="S34" s="331">
        <v>0.55175697785361988</v>
      </c>
      <c r="T34" s="331">
        <v>0.6481983991349678</v>
      </c>
      <c r="U34" s="331">
        <v>0.61012871499430876</v>
      </c>
      <c r="V34" s="331">
        <v>0.5300409842372944</v>
      </c>
      <c r="W34" s="331">
        <v>0.55970705905468243</v>
      </c>
      <c r="DA34" s="72" t="s">
        <v>2581</v>
      </c>
    </row>
    <row r="35" spans="1:105" ht="12" customHeight="1" x14ac:dyDescent="0.25">
      <c r="A35" s="57" t="s">
        <v>2582</v>
      </c>
      <c r="B35" s="263">
        <v>0</v>
      </c>
      <c r="C35" s="263">
        <v>0</v>
      </c>
      <c r="D35" s="263">
        <v>0</v>
      </c>
      <c r="E35" s="263">
        <v>0</v>
      </c>
      <c r="F35" s="263">
        <v>0</v>
      </c>
      <c r="G35" s="263">
        <v>0</v>
      </c>
      <c r="H35" s="263">
        <v>0</v>
      </c>
      <c r="I35" s="263">
        <v>0</v>
      </c>
      <c r="J35" s="263">
        <v>0</v>
      </c>
      <c r="K35" s="263">
        <v>0</v>
      </c>
      <c r="L35" s="263">
        <v>0</v>
      </c>
      <c r="M35" s="263">
        <v>0</v>
      </c>
      <c r="N35" s="263">
        <v>0</v>
      </c>
      <c r="O35" s="263">
        <v>0</v>
      </c>
      <c r="P35" s="263">
        <v>0</v>
      </c>
      <c r="Q35" s="263">
        <v>0</v>
      </c>
      <c r="R35" s="263">
        <v>0</v>
      </c>
      <c r="S35" s="263">
        <v>0</v>
      </c>
      <c r="T35" s="263">
        <v>0</v>
      </c>
      <c r="U35" s="263">
        <v>0</v>
      </c>
      <c r="V35" s="263">
        <v>0</v>
      </c>
      <c r="W35" s="263">
        <v>0</v>
      </c>
      <c r="DA35" s="70" t="s">
        <v>2583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2586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2587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2589</v>
      </c>
    </row>
    <row r="42" spans="1:105" ht="12" customHeight="1" x14ac:dyDescent="0.25">
      <c r="A42" s="46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2592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2593</v>
      </c>
    </row>
    <row r="46" spans="1:105" ht="12" customHeight="1" x14ac:dyDescent="0.25">
      <c r="A46" s="57" t="s">
        <v>2594</v>
      </c>
      <c r="B46" s="263">
        <v>0.2945264981870207</v>
      </c>
      <c r="C46" s="263">
        <v>0.2945264981870207</v>
      </c>
      <c r="D46" s="263">
        <v>0.30733199810819578</v>
      </c>
      <c r="E46" s="263">
        <v>0.2945264981870207</v>
      </c>
      <c r="F46" s="263">
        <v>0.34574849787172002</v>
      </c>
      <c r="G46" s="263">
        <v>0.37135949771406962</v>
      </c>
      <c r="H46" s="263">
        <v>0.39697049755641928</v>
      </c>
      <c r="I46" s="263">
        <v>0.42258149739876888</v>
      </c>
      <c r="J46" s="263">
        <v>0.43538699731994368</v>
      </c>
      <c r="K46" s="263">
        <v>0.38416499763524448</v>
      </c>
      <c r="L46" s="263">
        <v>0.37135949771406962</v>
      </c>
      <c r="M46" s="263">
        <v>0.33294299795054522</v>
      </c>
      <c r="N46" s="263">
        <v>0.30733199810819578</v>
      </c>
      <c r="O46" s="263">
        <v>0.25610999842349641</v>
      </c>
      <c r="P46" s="263">
        <v>0.2176934986599719</v>
      </c>
      <c r="Q46" s="263">
        <v>0.2176934986599719</v>
      </c>
      <c r="R46" s="263">
        <v>0.25610999842349641</v>
      </c>
      <c r="S46" s="263">
        <v>0.26484334936973752</v>
      </c>
      <c r="T46" s="263">
        <v>0.31113523158478462</v>
      </c>
      <c r="U46" s="263">
        <v>0.29286178319726819</v>
      </c>
      <c r="V46" s="263">
        <v>0.25441967243390129</v>
      </c>
      <c r="W46" s="263">
        <v>0.26865938834624759</v>
      </c>
      <c r="DA46" s="70" t="s">
        <v>2595</v>
      </c>
    </row>
    <row r="47" spans="1:105" ht="12" customHeight="1" x14ac:dyDescent="0.25">
      <c r="A47" s="41" t="s">
        <v>2596</v>
      </c>
      <c r="B47" s="352">
        <v>0.19944029127152851</v>
      </c>
      <c r="C47" s="352">
        <v>0.19944029127152851</v>
      </c>
      <c r="D47" s="352">
        <v>0.20811160828333419</v>
      </c>
      <c r="E47" s="352">
        <v>0.19944029127152851</v>
      </c>
      <c r="F47" s="352">
        <v>0.23412555931875079</v>
      </c>
      <c r="G47" s="352">
        <v>0.25146819334236192</v>
      </c>
      <c r="H47" s="352">
        <v>0.26881082736597328</v>
      </c>
      <c r="I47" s="352">
        <v>0.28615346138958442</v>
      </c>
      <c r="J47" s="352">
        <v>0.29482477840138999</v>
      </c>
      <c r="K47" s="352">
        <v>0.26013951035416771</v>
      </c>
      <c r="L47" s="352">
        <v>0.25146819334236192</v>
      </c>
      <c r="M47" s="352">
        <v>0.2254542423069453</v>
      </c>
      <c r="N47" s="352">
        <v>0.20811160828333419</v>
      </c>
      <c r="O47" s="352">
        <v>0.17342634023611181</v>
      </c>
      <c r="P47" s="352">
        <v>0.14741238920069499</v>
      </c>
      <c r="Q47" s="352">
        <v>0.14741238920069499</v>
      </c>
      <c r="R47" s="352">
        <v>0.17342634023611181</v>
      </c>
      <c r="S47" s="352">
        <v>0.17934017843816311</v>
      </c>
      <c r="T47" s="352">
        <v>0.21068698943584041</v>
      </c>
      <c r="U47" s="352">
        <v>0.19831302005999391</v>
      </c>
      <c r="V47" s="352">
        <v>0.17228172639055339</v>
      </c>
      <c r="W47" s="352">
        <v>0.1819242309076812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1.0000000000000002</v>
      </c>
      <c r="D51" s="234">
        <f t="shared" si="3"/>
        <v>1.0000000000000002</v>
      </c>
      <c r="E51" s="234">
        <f t="shared" si="3"/>
        <v>1.0000000000000002</v>
      </c>
      <c r="F51" s="234">
        <f t="shared" si="3"/>
        <v>0.99999999999999967</v>
      </c>
      <c r="G51" s="234">
        <f t="shared" si="3"/>
        <v>1.0000000000000002</v>
      </c>
      <c r="H51" s="234">
        <f t="shared" si="3"/>
        <v>1</v>
      </c>
      <c r="I51" s="234">
        <f t="shared" si="3"/>
        <v>1</v>
      </c>
      <c r="J51" s="234">
        <f t="shared" si="3"/>
        <v>0.99999999999999989</v>
      </c>
      <c r="K51" s="234">
        <f t="shared" si="3"/>
        <v>1</v>
      </c>
      <c r="L51" s="234">
        <f t="shared" si="3"/>
        <v>1.0000000000000002</v>
      </c>
      <c r="M51" s="234">
        <f t="shared" si="3"/>
        <v>1</v>
      </c>
      <c r="N51" s="234">
        <f t="shared" si="3"/>
        <v>1.0000000000000002</v>
      </c>
      <c r="O51" s="234">
        <f t="shared" si="3"/>
        <v>1.0000000000000002</v>
      </c>
      <c r="P51" s="234">
        <f t="shared" si="3"/>
        <v>0.99999999999999967</v>
      </c>
      <c r="Q51" s="234">
        <f t="shared" si="3"/>
        <v>0.99999999999999967</v>
      </c>
      <c r="R51" s="234">
        <f t="shared" si="3"/>
        <v>1.0000000000000002</v>
      </c>
      <c r="S51" s="234">
        <f t="shared" si="3"/>
        <v>1.0000000000000002</v>
      </c>
      <c r="T51" s="234">
        <f t="shared" si="3"/>
        <v>1</v>
      </c>
      <c r="U51" s="234">
        <f t="shared" si="3"/>
        <v>1</v>
      </c>
      <c r="V51" s="234">
        <f t="shared" si="3"/>
        <v>1.0000000000000002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3.102665918401315E-2</v>
      </c>
      <c r="C52" s="301">
        <f t="shared" si="4"/>
        <v>3.102665918401315E-2</v>
      </c>
      <c r="D52" s="301">
        <f t="shared" si="4"/>
        <v>3.1026659184013157E-2</v>
      </c>
      <c r="E52" s="301">
        <f t="shared" si="4"/>
        <v>3.102665918401315E-2</v>
      </c>
      <c r="F52" s="301">
        <f t="shared" si="4"/>
        <v>3.1026659184013143E-2</v>
      </c>
      <c r="G52" s="301">
        <f t="shared" si="4"/>
        <v>3.1026659184013164E-2</v>
      </c>
      <c r="H52" s="301">
        <f t="shared" si="4"/>
        <v>3.102665918401315E-2</v>
      </c>
      <c r="I52" s="301">
        <f t="shared" si="4"/>
        <v>3.1026659184013147E-2</v>
      </c>
      <c r="J52" s="301">
        <f t="shared" si="4"/>
        <v>3.1026659184013154E-2</v>
      </c>
      <c r="K52" s="301">
        <f t="shared" si="4"/>
        <v>3.1026659184013157E-2</v>
      </c>
      <c r="L52" s="301">
        <f t="shared" si="4"/>
        <v>3.1026659184013164E-2</v>
      </c>
      <c r="M52" s="301">
        <f t="shared" si="4"/>
        <v>3.1026659184013154E-2</v>
      </c>
      <c r="N52" s="301">
        <f t="shared" si="4"/>
        <v>3.1026659184013157E-2</v>
      </c>
      <c r="O52" s="301">
        <f t="shared" si="4"/>
        <v>3.1026659184013154E-2</v>
      </c>
      <c r="P52" s="301">
        <f t="shared" si="4"/>
        <v>3.102665918401314E-2</v>
      </c>
      <c r="Q52" s="301">
        <f t="shared" si="4"/>
        <v>3.102665918401314E-2</v>
      </c>
      <c r="R52" s="301">
        <f t="shared" si="4"/>
        <v>3.1026659184013154E-2</v>
      </c>
      <c r="S52" s="301">
        <f t="shared" si="4"/>
        <v>3.102665918401315E-2</v>
      </c>
      <c r="T52" s="301">
        <f t="shared" si="4"/>
        <v>3.1026659184013154E-2</v>
      </c>
      <c r="U52" s="301">
        <f t="shared" si="4"/>
        <v>3.1026659184013147E-2</v>
      </c>
      <c r="V52" s="301">
        <f t="shared" si="4"/>
        <v>3.1026659184013157E-2</v>
      </c>
      <c r="W52" s="301">
        <f t="shared" si="4"/>
        <v>3.102665918401315E-2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4.2196256490257891E-2</v>
      </c>
      <c r="C53" s="235">
        <f t="shared" si="5"/>
        <v>4.2196256490257891E-2</v>
      </c>
      <c r="D53" s="235">
        <f t="shared" si="5"/>
        <v>4.2196256490257884E-2</v>
      </c>
      <c r="E53" s="235">
        <f t="shared" si="5"/>
        <v>4.2196256490257891E-2</v>
      </c>
      <c r="F53" s="235">
        <f t="shared" si="5"/>
        <v>4.2196256490257864E-2</v>
      </c>
      <c r="G53" s="235">
        <f t="shared" si="5"/>
        <v>4.2196256490257877E-2</v>
      </c>
      <c r="H53" s="235">
        <f t="shared" si="5"/>
        <v>4.2196256490257898E-2</v>
      </c>
      <c r="I53" s="235">
        <f t="shared" si="5"/>
        <v>4.2196256490257898E-2</v>
      </c>
      <c r="J53" s="235">
        <f t="shared" si="5"/>
        <v>4.2196256490257898E-2</v>
      </c>
      <c r="K53" s="235">
        <f t="shared" si="5"/>
        <v>4.2196256490257912E-2</v>
      </c>
      <c r="L53" s="235">
        <f t="shared" si="5"/>
        <v>4.2196256490257877E-2</v>
      </c>
      <c r="M53" s="235">
        <f t="shared" si="5"/>
        <v>4.219625649025787E-2</v>
      </c>
      <c r="N53" s="235">
        <f t="shared" si="5"/>
        <v>4.2196256490257884E-2</v>
      </c>
      <c r="O53" s="235">
        <f t="shared" si="5"/>
        <v>4.2196256490257877E-2</v>
      </c>
      <c r="P53" s="235">
        <f t="shared" si="5"/>
        <v>4.219625649025787E-2</v>
      </c>
      <c r="Q53" s="235">
        <f t="shared" si="5"/>
        <v>4.219625649025787E-2</v>
      </c>
      <c r="R53" s="235">
        <f t="shared" si="5"/>
        <v>4.2196256490257877E-2</v>
      </c>
      <c r="S53" s="235">
        <f t="shared" si="5"/>
        <v>4.2196256490257884E-2</v>
      </c>
      <c r="T53" s="235">
        <f t="shared" si="5"/>
        <v>4.2196256490257891E-2</v>
      </c>
      <c r="U53" s="235">
        <f t="shared" si="5"/>
        <v>4.2196256490257891E-2</v>
      </c>
      <c r="V53" s="235">
        <f t="shared" si="5"/>
        <v>4.2196256490257891E-2</v>
      </c>
      <c r="W53" s="235">
        <f t="shared" si="5"/>
        <v>4.2196256490257877E-2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5.2124787429142116E-2</v>
      </c>
      <c r="C54" s="235">
        <f t="shared" si="6"/>
        <v>5.2124787429142116E-2</v>
      </c>
      <c r="D54" s="235">
        <f t="shared" si="6"/>
        <v>5.2124787429142137E-2</v>
      </c>
      <c r="E54" s="235">
        <f t="shared" si="6"/>
        <v>5.2124787429142116E-2</v>
      </c>
      <c r="F54" s="235">
        <f t="shared" si="6"/>
        <v>5.2124787429142075E-2</v>
      </c>
      <c r="G54" s="235">
        <f t="shared" si="6"/>
        <v>5.212478742914211E-2</v>
      </c>
      <c r="H54" s="235">
        <f t="shared" si="6"/>
        <v>5.2124787429142103E-2</v>
      </c>
      <c r="I54" s="235">
        <f t="shared" si="6"/>
        <v>5.212478742914211E-2</v>
      </c>
      <c r="J54" s="235">
        <f t="shared" si="6"/>
        <v>5.212478742914211E-2</v>
      </c>
      <c r="K54" s="235">
        <f t="shared" si="6"/>
        <v>5.212478742914211E-2</v>
      </c>
      <c r="L54" s="235">
        <f t="shared" si="6"/>
        <v>5.212478742914211E-2</v>
      </c>
      <c r="M54" s="235">
        <f t="shared" si="6"/>
        <v>5.2124787429142116E-2</v>
      </c>
      <c r="N54" s="235">
        <f t="shared" si="6"/>
        <v>5.2124787429142137E-2</v>
      </c>
      <c r="O54" s="235">
        <f t="shared" si="6"/>
        <v>5.212478742914211E-2</v>
      </c>
      <c r="P54" s="235">
        <f t="shared" si="6"/>
        <v>5.2124787429142089E-2</v>
      </c>
      <c r="Q54" s="235">
        <f t="shared" si="6"/>
        <v>5.2124787429142089E-2</v>
      </c>
      <c r="R54" s="235">
        <f t="shared" si="6"/>
        <v>5.212478742914211E-2</v>
      </c>
      <c r="S54" s="235">
        <f t="shared" si="6"/>
        <v>5.212478742914211E-2</v>
      </c>
      <c r="T54" s="235">
        <f t="shared" si="6"/>
        <v>5.2124787429142089E-2</v>
      </c>
      <c r="U54" s="235">
        <f t="shared" si="6"/>
        <v>5.2124787429142096E-2</v>
      </c>
      <c r="V54" s="235">
        <f t="shared" si="6"/>
        <v>5.2124787429142089E-2</v>
      </c>
      <c r="W54" s="235">
        <f t="shared" si="6"/>
        <v>5.2124787429142089E-2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3.2267725551373673E-2</v>
      </c>
      <c r="C55" s="235">
        <f t="shared" si="7"/>
        <v>3.2267725551373673E-2</v>
      </c>
      <c r="D55" s="235">
        <f t="shared" si="7"/>
        <v>3.226772555137368E-2</v>
      </c>
      <c r="E55" s="235">
        <f t="shared" si="7"/>
        <v>3.2267725551373673E-2</v>
      </c>
      <c r="F55" s="235">
        <f t="shared" si="7"/>
        <v>3.2267725551373666E-2</v>
      </c>
      <c r="G55" s="235">
        <f t="shared" si="7"/>
        <v>3.226772555137368E-2</v>
      </c>
      <c r="H55" s="235">
        <f t="shared" si="7"/>
        <v>3.2267725551373673E-2</v>
      </c>
      <c r="I55" s="235">
        <f t="shared" si="7"/>
        <v>3.2267725551373666E-2</v>
      </c>
      <c r="J55" s="235">
        <f t="shared" si="7"/>
        <v>3.2267725551373673E-2</v>
      </c>
      <c r="K55" s="235">
        <f t="shared" si="7"/>
        <v>3.2267725551373673E-2</v>
      </c>
      <c r="L55" s="235">
        <f t="shared" si="7"/>
        <v>3.226772555137368E-2</v>
      </c>
      <c r="M55" s="235">
        <f t="shared" si="7"/>
        <v>3.226772555137368E-2</v>
      </c>
      <c r="N55" s="235">
        <f t="shared" si="7"/>
        <v>3.226772555137368E-2</v>
      </c>
      <c r="O55" s="235">
        <f t="shared" si="7"/>
        <v>3.2267725551373673E-2</v>
      </c>
      <c r="P55" s="235">
        <f t="shared" si="7"/>
        <v>3.2267725551373666E-2</v>
      </c>
      <c r="Q55" s="235">
        <f t="shared" si="7"/>
        <v>3.2267725551373666E-2</v>
      </c>
      <c r="R55" s="235">
        <f t="shared" si="7"/>
        <v>3.2267725551373673E-2</v>
      </c>
      <c r="S55" s="235">
        <f t="shared" si="7"/>
        <v>3.2267725551373673E-2</v>
      </c>
      <c r="T55" s="235">
        <f t="shared" si="7"/>
        <v>3.2267725551373673E-2</v>
      </c>
      <c r="U55" s="235">
        <f t="shared" si="7"/>
        <v>3.226772555137368E-2</v>
      </c>
      <c r="V55" s="235">
        <f t="shared" si="7"/>
        <v>3.2267725551373673E-2</v>
      </c>
      <c r="W55" s="235">
        <f t="shared" si="7"/>
        <v>3.2267725551373666E-2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3.350879191873421E-2</v>
      </c>
      <c r="C56" s="302">
        <f t="shared" si="8"/>
        <v>3.350879191873421E-2</v>
      </c>
      <c r="D56" s="302">
        <f t="shared" si="8"/>
        <v>3.350879191873421E-2</v>
      </c>
      <c r="E56" s="302">
        <f t="shared" si="8"/>
        <v>3.350879191873421E-2</v>
      </c>
      <c r="F56" s="302">
        <f t="shared" si="8"/>
        <v>3.3508791918734182E-2</v>
      </c>
      <c r="G56" s="302">
        <f t="shared" si="8"/>
        <v>3.3508791918734203E-2</v>
      </c>
      <c r="H56" s="302">
        <f t="shared" si="8"/>
        <v>3.3508791918734196E-2</v>
      </c>
      <c r="I56" s="302">
        <f t="shared" si="8"/>
        <v>3.3508791918734189E-2</v>
      </c>
      <c r="J56" s="302">
        <f t="shared" si="8"/>
        <v>3.350879191873421E-2</v>
      </c>
      <c r="K56" s="302">
        <f t="shared" si="8"/>
        <v>3.350879191873421E-2</v>
      </c>
      <c r="L56" s="302">
        <f t="shared" si="8"/>
        <v>3.3508791918734203E-2</v>
      </c>
      <c r="M56" s="302">
        <f t="shared" si="8"/>
        <v>3.3508791918734196E-2</v>
      </c>
      <c r="N56" s="302">
        <f t="shared" si="8"/>
        <v>3.350879191873421E-2</v>
      </c>
      <c r="O56" s="302">
        <f t="shared" si="8"/>
        <v>3.350879191873421E-2</v>
      </c>
      <c r="P56" s="302">
        <f t="shared" si="8"/>
        <v>3.3508791918734196E-2</v>
      </c>
      <c r="Q56" s="302">
        <f t="shared" si="8"/>
        <v>3.3508791918734196E-2</v>
      </c>
      <c r="R56" s="302">
        <f t="shared" si="8"/>
        <v>3.350879191873421E-2</v>
      </c>
      <c r="S56" s="302">
        <f t="shared" si="8"/>
        <v>3.3508791918734203E-2</v>
      </c>
      <c r="T56" s="302">
        <f t="shared" si="8"/>
        <v>3.3508791918734203E-2</v>
      </c>
      <c r="U56" s="302">
        <f t="shared" si="8"/>
        <v>3.350879191873421E-2</v>
      </c>
      <c r="V56" s="302">
        <f t="shared" si="8"/>
        <v>3.3508791918734196E-2</v>
      </c>
      <c r="W56" s="302">
        <f t="shared" si="8"/>
        <v>3.3508791918734203E-2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0.21718661428809211</v>
      </c>
      <c r="C57" s="303">
        <f t="shared" si="9"/>
        <v>0.21718661428809211</v>
      </c>
      <c r="D57" s="303">
        <f t="shared" si="9"/>
        <v>0.21718661428809205</v>
      </c>
      <c r="E57" s="303">
        <f t="shared" si="9"/>
        <v>0.21718661428809211</v>
      </c>
      <c r="F57" s="303">
        <f t="shared" si="9"/>
        <v>0.21718661428809197</v>
      </c>
      <c r="G57" s="303">
        <f t="shared" si="9"/>
        <v>0.21718661428809208</v>
      </c>
      <c r="H57" s="303">
        <f t="shared" si="9"/>
        <v>0.21718661428809205</v>
      </c>
      <c r="I57" s="303">
        <f t="shared" si="9"/>
        <v>0.21718661428809197</v>
      </c>
      <c r="J57" s="303">
        <f t="shared" si="9"/>
        <v>0.21718661428809208</v>
      </c>
      <c r="K57" s="303">
        <f t="shared" si="9"/>
        <v>0.21718661428809205</v>
      </c>
      <c r="L57" s="303">
        <f t="shared" si="9"/>
        <v>0.21718661428809208</v>
      </c>
      <c r="M57" s="303">
        <f t="shared" si="9"/>
        <v>0.21718661428809197</v>
      </c>
      <c r="N57" s="303">
        <f t="shared" si="9"/>
        <v>0.21718661428809205</v>
      </c>
      <c r="O57" s="303">
        <f t="shared" si="9"/>
        <v>0.21718661428809216</v>
      </c>
      <c r="P57" s="303">
        <f t="shared" si="9"/>
        <v>0.21718661428809197</v>
      </c>
      <c r="Q57" s="303">
        <f t="shared" si="9"/>
        <v>0.21718661428809197</v>
      </c>
      <c r="R57" s="303">
        <f t="shared" si="9"/>
        <v>0.21718661428809216</v>
      </c>
      <c r="S57" s="303">
        <f t="shared" si="9"/>
        <v>0.21718661428809205</v>
      </c>
      <c r="T57" s="303">
        <f t="shared" si="9"/>
        <v>0.21718661428809202</v>
      </c>
      <c r="U57" s="303">
        <f t="shared" si="9"/>
        <v>0.21718661428809205</v>
      </c>
      <c r="V57" s="303">
        <f t="shared" si="9"/>
        <v>0.21718661428809208</v>
      </c>
      <c r="W57" s="303">
        <f t="shared" si="9"/>
        <v>0.21718661428809199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0</v>
      </c>
      <c r="U58" s="304">
        <f t="shared" si="10"/>
        <v>0</v>
      </c>
      <c r="V58" s="304">
        <f t="shared" si="10"/>
        <v>0</v>
      </c>
      <c r="W58" s="304">
        <f t="shared" si="10"/>
        <v>0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0.21718661428809211</v>
      </c>
      <c r="C59" s="304">
        <f t="shared" si="11"/>
        <v>0.21718661428809211</v>
      </c>
      <c r="D59" s="304">
        <f t="shared" si="11"/>
        <v>0.21718661428809205</v>
      </c>
      <c r="E59" s="304">
        <f t="shared" si="11"/>
        <v>0.21718661428809211</v>
      </c>
      <c r="F59" s="304">
        <f t="shared" si="11"/>
        <v>0.21718661428809197</v>
      </c>
      <c r="G59" s="304">
        <f t="shared" si="11"/>
        <v>0.21718661428809208</v>
      </c>
      <c r="H59" s="304">
        <f t="shared" si="11"/>
        <v>0.21718661428809205</v>
      </c>
      <c r="I59" s="304">
        <f t="shared" si="11"/>
        <v>0.21718661428809197</v>
      </c>
      <c r="J59" s="304">
        <f t="shared" si="11"/>
        <v>0.21718661428809208</v>
      </c>
      <c r="K59" s="304">
        <f t="shared" si="11"/>
        <v>0.21718661428809205</v>
      </c>
      <c r="L59" s="304">
        <f t="shared" si="11"/>
        <v>0.21718661428809208</v>
      </c>
      <c r="M59" s="304">
        <f t="shared" si="11"/>
        <v>0.21718661428809197</v>
      </c>
      <c r="N59" s="304">
        <f t="shared" si="11"/>
        <v>0.21718661428809205</v>
      </c>
      <c r="O59" s="304">
        <f t="shared" si="11"/>
        <v>0.21718661428809216</v>
      </c>
      <c r="P59" s="304">
        <f t="shared" si="11"/>
        <v>0.21718661428809197</v>
      </c>
      <c r="Q59" s="304">
        <f t="shared" si="11"/>
        <v>0.21718661428809197</v>
      </c>
      <c r="R59" s="304">
        <f t="shared" si="11"/>
        <v>0.21718661428809216</v>
      </c>
      <c r="S59" s="304">
        <f t="shared" si="11"/>
        <v>0.21718661428809205</v>
      </c>
      <c r="T59" s="304">
        <f t="shared" si="11"/>
        <v>0.21718661428809202</v>
      </c>
      <c r="U59" s="304">
        <f t="shared" si="11"/>
        <v>0.21718661428809205</v>
      </c>
      <c r="V59" s="304">
        <f t="shared" si="11"/>
        <v>0.21718661428809208</v>
      </c>
      <c r="W59" s="304">
        <f t="shared" si="11"/>
        <v>0.21718661428809199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3.1647192367693415E-2</v>
      </c>
      <c r="C60" s="303">
        <f t="shared" si="12"/>
        <v>3.1647192367693415E-2</v>
      </c>
      <c r="D60" s="303">
        <f t="shared" si="12"/>
        <v>3.1647192367693422E-2</v>
      </c>
      <c r="E60" s="303">
        <f t="shared" si="12"/>
        <v>3.1647192367693415E-2</v>
      </c>
      <c r="F60" s="303">
        <f t="shared" si="12"/>
        <v>3.1647192367693415E-2</v>
      </c>
      <c r="G60" s="303">
        <f t="shared" si="12"/>
        <v>3.1647192367693422E-2</v>
      </c>
      <c r="H60" s="303">
        <f t="shared" si="12"/>
        <v>3.1647192367693429E-2</v>
      </c>
      <c r="I60" s="303">
        <f t="shared" si="12"/>
        <v>3.1647192367693422E-2</v>
      </c>
      <c r="J60" s="303">
        <f t="shared" si="12"/>
        <v>3.1647192367693415E-2</v>
      </c>
      <c r="K60" s="303">
        <f t="shared" si="12"/>
        <v>3.1647192367693429E-2</v>
      </c>
      <c r="L60" s="303">
        <f t="shared" si="12"/>
        <v>3.1647192367693422E-2</v>
      </c>
      <c r="M60" s="303">
        <f t="shared" si="12"/>
        <v>3.1647192367693422E-2</v>
      </c>
      <c r="N60" s="303">
        <f t="shared" si="12"/>
        <v>3.1647192367693422E-2</v>
      </c>
      <c r="O60" s="303">
        <f t="shared" si="12"/>
        <v>3.1647192367693415E-2</v>
      </c>
      <c r="P60" s="303">
        <f t="shared" si="12"/>
        <v>3.1647192367693401E-2</v>
      </c>
      <c r="Q60" s="303">
        <f t="shared" si="12"/>
        <v>3.1647192367693401E-2</v>
      </c>
      <c r="R60" s="303">
        <f t="shared" si="12"/>
        <v>3.1647192367693415E-2</v>
      </c>
      <c r="S60" s="303">
        <f t="shared" si="12"/>
        <v>3.1647192367693422E-2</v>
      </c>
      <c r="T60" s="303">
        <f t="shared" si="12"/>
        <v>3.1647192367693422E-2</v>
      </c>
      <c r="U60" s="303">
        <f t="shared" si="12"/>
        <v>3.1647192367693429E-2</v>
      </c>
      <c r="V60" s="303">
        <f t="shared" si="12"/>
        <v>3.1647192367693429E-2</v>
      </c>
      <c r="W60" s="303">
        <f t="shared" si="12"/>
        <v>3.1647192367693422E-2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3.1647192367693415E-2</v>
      </c>
      <c r="C62" s="304">
        <f t="shared" si="14"/>
        <v>3.1647192367693415E-2</v>
      </c>
      <c r="D62" s="304">
        <f t="shared" si="14"/>
        <v>3.1647192367693422E-2</v>
      </c>
      <c r="E62" s="304">
        <f t="shared" si="14"/>
        <v>3.1647192367693415E-2</v>
      </c>
      <c r="F62" s="304">
        <f t="shared" si="14"/>
        <v>3.1647192367693415E-2</v>
      </c>
      <c r="G62" s="304">
        <f t="shared" si="14"/>
        <v>3.1647192367693422E-2</v>
      </c>
      <c r="H62" s="304">
        <f t="shared" si="14"/>
        <v>3.1647192367693429E-2</v>
      </c>
      <c r="I62" s="304">
        <f t="shared" si="14"/>
        <v>3.1647192367693422E-2</v>
      </c>
      <c r="J62" s="304">
        <f t="shared" si="14"/>
        <v>3.1647192367693415E-2</v>
      </c>
      <c r="K62" s="304">
        <f t="shared" si="14"/>
        <v>3.1647192367693429E-2</v>
      </c>
      <c r="L62" s="304">
        <f t="shared" si="14"/>
        <v>3.1647192367693422E-2</v>
      </c>
      <c r="M62" s="304">
        <f t="shared" si="14"/>
        <v>3.1647192367693422E-2</v>
      </c>
      <c r="N62" s="304">
        <f t="shared" si="14"/>
        <v>3.1647192367693422E-2</v>
      </c>
      <c r="O62" s="304">
        <f t="shared" si="14"/>
        <v>3.1647192367693415E-2</v>
      </c>
      <c r="P62" s="304">
        <f t="shared" si="14"/>
        <v>3.1647192367693401E-2</v>
      </c>
      <c r="Q62" s="304">
        <f t="shared" si="14"/>
        <v>3.1647192367693401E-2</v>
      </c>
      <c r="R62" s="304">
        <f t="shared" si="14"/>
        <v>3.1647192367693415E-2</v>
      </c>
      <c r="S62" s="304">
        <f t="shared" si="14"/>
        <v>3.1647192367693422E-2</v>
      </c>
      <c r="T62" s="304">
        <f t="shared" si="14"/>
        <v>3.1647192367693422E-2</v>
      </c>
      <c r="U62" s="304">
        <f t="shared" si="14"/>
        <v>3.1647192367693429E-2</v>
      </c>
      <c r="V62" s="304">
        <f t="shared" si="14"/>
        <v>3.1647192367693429E-2</v>
      </c>
      <c r="W62" s="304">
        <f t="shared" si="14"/>
        <v>3.1647192367693422E-2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0.31026659184013156</v>
      </c>
      <c r="C63" s="303">
        <f t="shared" si="15"/>
        <v>0.31026659184013156</v>
      </c>
      <c r="D63" s="303">
        <f t="shared" si="15"/>
        <v>0.31026659184013156</v>
      </c>
      <c r="E63" s="303">
        <f t="shared" si="15"/>
        <v>0.31026659184013156</v>
      </c>
      <c r="F63" s="303">
        <f t="shared" si="15"/>
        <v>0.31026659184013139</v>
      </c>
      <c r="G63" s="303">
        <f t="shared" si="15"/>
        <v>0.31026659184013156</v>
      </c>
      <c r="H63" s="303">
        <f t="shared" si="15"/>
        <v>0.31026659184013144</v>
      </c>
      <c r="I63" s="303">
        <f t="shared" si="15"/>
        <v>0.3102665918401315</v>
      </c>
      <c r="J63" s="303">
        <f t="shared" si="15"/>
        <v>0.31026659184013139</v>
      </c>
      <c r="K63" s="303">
        <f t="shared" si="15"/>
        <v>0.31026659184013144</v>
      </c>
      <c r="L63" s="303">
        <f t="shared" si="15"/>
        <v>0.31026659184013156</v>
      </c>
      <c r="M63" s="303">
        <f t="shared" si="15"/>
        <v>0.3102665918401315</v>
      </c>
      <c r="N63" s="303">
        <f t="shared" si="15"/>
        <v>0.31026659184013156</v>
      </c>
      <c r="O63" s="303">
        <f t="shared" si="15"/>
        <v>0.3102665918401315</v>
      </c>
      <c r="P63" s="303">
        <f t="shared" si="15"/>
        <v>0.31026659184013133</v>
      </c>
      <c r="Q63" s="303">
        <f t="shared" si="15"/>
        <v>0.31026659184013133</v>
      </c>
      <c r="R63" s="303">
        <f t="shared" si="15"/>
        <v>0.3102665918401315</v>
      </c>
      <c r="S63" s="303">
        <f t="shared" si="15"/>
        <v>0.31026659184013156</v>
      </c>
      <c r="T63" s="303">
        <f t="shared" si="15"/>
        <v>0.31026659184013144</v>
      </c>
      <c r="U63" s="303">
        <f t="shared" si="15"/>
        <v>0.31026659184013144</v>
      </c>
      <c r="V63" s="303">
        <f t="shared" si="15"/>
        <v>0.31026659184013161</v>
      </c>
      <c r="W63" s="303">
        <f t="shared" si="15"/>
        <v>0.31026659184013144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0</v>
      </c>
      <c r="U64" s="304">
        <f t="shared" si="16"/>
        <v>0</v>
      </c>
      <c r="V64" s="304">
        <f t="shared" si="16"/>
        <v>0</v>
      </c>
      <c r="W64" s="304">
        <f t="shared" si="16"/>
        <v>0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0.31026659184013156</v>
      </c>
      <c r="C65" s="304">
        <f t="shared" si="17"/>
        <v>0.31026659184013156</v>
      </c>
      <c r="D65" s="304">
        <f t="shared" si="17"/>
        <v>0.31026659184013156</v>
      </c>
      <c r="E65" s="304">
        <f t="shared" si="17"/>
        <v>0.31026659184013156</v>
      </c>
      <c r="F65" s="304">
        <f t="shared" si="17"/>
        <v>0.31026659184013139</v>
      </c>
      <c r="G65" s="304">
        <f t="shared" si="17"/>
        <v>0.31026659184013156</v>
      </c>
      <c r="H65" s="304">
        <f t="shared" si="17"/>
        <v>0.31026659184013144</v>
      </c>
      <c r="I65" s="304">
        <f t="shared" si="17"/>
        <v>0.3102665918401315</v>
      </c>
      <c r="J65" s="304">
        <f t="shared" si="17"/>
        <v>0.31026659184013139</v>
      </c>
      <c r="K65" s="304">
        <f t="shared" si="17"/>
        <v>0.31026659184013144</v>
      </c>
      <c r="L65" s="304">
        <f t="shared" si="17"/>
        <v>0.31026659184013156</v>
      </c>
      <c r="M65" s="304">
        <f t="shared" si="17"/>
        <v>0.3102665918401315</v>
      </c>
      <c r="N65" s="304">
        <f t="shared" si="17"/>
        <v>0.31026659184013156</v>
      </c>
      <c r="O65" s="304">
        <f t="shared" si="17"/>
        <v>0.3102665918401315</v>
      </c>
      <c r="P65" s="304">
        <f t="shared" si="17"/>
        <v>0.31026659184013133</v>
      </c>
      <c r="Q65" s="304">
        <f t="shared" si="17"/>
        <v>0.31026659184013133</v>
      </c>
      <c r="R65" s="304">
        <f t="shared" si="17"/>
        <v>0.3102665918401315</v>
      </c>
      <c r="S65" s="304">
        <f t="shared" si="17"/>
        <v>0.31026659184013156</v>
      </c>
      <c r="T65" s="304">
        <f t="shared" si="17"/>
        <v>0.31026659184013144</v>
      </c>
      <c r="U65" s="304">
        <f t="shared" si="17"/>
        <v>0.31026659184013144</v>
      </c>
      <c r="V65" s="304">
        <f t="shared" si="17"/>
        <v>0.31026659184013161</v>
      </c>
      <c r="W65" s="304">
        <f t="shared" si="17"/>
        <v>0.31026659184013144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</v>
      </c>
      <c r="G66" s="303">
        <f t="shared" si="18"/>
        <v>0</v>
      </c>
      <c r="H66" s="303">
        <f t="shared" si="18"/>
        <v>0</v>
      </c>
      <c r="I66" s="303">
        <f t="shared" si="18"/>
        <v>0</v>
      </c>
      <c r="J66" s="303">
        <f t="shared" si="18"/>
        <v>0</v>
      </c>
      <c r="K66" s="303">
        <f t="shared" si="18"/>
        <v>0</v>
      </c>
      <c r="L66" s="303">
        <f t="shared" si="18"/>
        <v>0</v>
      </c>
      <c r="M66" s="303">
        <f t="shared" si="18"/>
        <v>0</v>
      </c>
      <c r="N66" s="303">
        <f t="shared" si="18"/>
        <v>0</v>
      </c>
      <c r="O66" s="303">
        <f t="shared" si="18"/>
        <v>0</v>
      </c>
      <c r="P66" s="303">
        <f t="shared" si="18"/>
        <v>0</v>
      </c>
      <c r="Q66" s="303">
        <f t="shared" si="18"/>
        <v>0</v>
      </c>
      <c r="R66" s="303">
        <f t="shared" si="18"/>
        <v>0</v>
      </c>
      <c r="S66" s="303">
        <f t="shared" si="18"/>
        <v>0</v>
      </c>
      <c r="T66" s="303">
        <f t="shared" si="18"/>
        <v>0</v>
      </c>
      <c r="U66" s="303">
        <f t="shared" si="18"/>
        <v>0</v>
      </c>
      <c r="V66" s="303">
        <f t="shared" si="18"/>
        <v>0</v>
      </c>
      <c r="W66" s="303">
        <f t="shared" si="18"/>
        <v>0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0.14892796408326309</v>
      </c>
      <c r="C67" s="303">
        <f t="shared" si="19"/>
        <v>0.14892796408326309</v>
      </c>
      <c r="D67" s="303">
        <f t="shared" si="19"/>
        <v>0.14892796408326314</v>
      </c>
      <c r="E67" s="303">
        <f t="shared" si="19"/>
        <v>0.14892796408326309</v>
      </c>
      <c r="F67" s="303">
        <f t="shared" si="19"/>
        <v>0.14892796408326306</v>
      </c>
      <c r="G67" s="303">
        <f t="shared" si="19"/>
        <v>0.14892796408326314</v>
      </c>
      <c r="H67" s="303">
        <f t="shared" si="19"/>
        <v>0.14892796408326309</v>
      </c>
      <c r="I67" s="303">
        <f t="shared" si="19"/>
        <v>0.14892796408326309</v>
      </c>
      <c r="J67" s="303">
        <f t="shared" si="19"/>
        <v>0.14892796408326306</v>
      </c>
      <c r="K67" s="303">
        <f t="shared" si="19"/>
        <v>0.14892796408326311</v>
      </c>
      <c r="L67" s="303">
        <f t="shared" si="19"/>
        <v>0.14892796408326314</v>
      </c>
      <c r="M67" s="303">
        <f t="shared" si="19"/>
        <v>0.14892796408326309</v>
      </c>
      <c r="N67" s="303">
        <f t="shared" si="19"/>
        <v>0.14892796408326314</v>
      </c>
      <c r="O67" s="303">
        <f t="shared" si="19"/>
        <v>0.14892796408326314</v>
      </c>
      <c r="P67" s="303">
        <f t="shared" si="19"/>
        <v>0.14892796408326303</v>
      </c>
      <c r="Q67" s="303">
        <f t="shared" si="19"/>
        <v>0.14892796408326303</v>
      </c>
      <c r="R67" s="303">
        <f t="shared" si="19"/>
        <v>0.14892796408326314</v>
      </c>
      <c r="S67" s="303">
        <f t="shared" si="19"/>
        <v>0.14892796408326314</v>
      </c>
      <c r="T67" s="303">
        <f t="shared" si="19"/>
        <v>0.14892796408326314</v>
      </c>
      <c r="U67" s="303">
        <f t="shared" si="19"/>
        <v>0.14892796408326309</v>
      </c>
      <c r="V67" s="303">
        <f t="shared" si="19"/>
        <v>0.14892796408326314</v>
      </c>
      <c r="W67" s="303">
        <f t="shared" si="19"/>
        <v>0.14892796408326309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0.100847416847299</v>
      </c>
      <c r="C68" s="237">
        <f t="shared" si="20"/>
        <v>0.100847416847299</v>
      </c>
      <c r="D68" s="237">
        <f t="shared" si="20"/>
        <v>0.10084741684729899</v>
      </c>
      <c r="E68" s="237">
        <f t="shared" si="20"/>
        <v>0.100847416847299</v>
      </c>
      <c r="F68" s="237">
        <f t="shared" si="20"/>
        <v>0.10084741684729892</v>
      </c>
      <c r="G68" s="237">
        <f t="shared" si="20"/>
        <v>0.10084741684729896</v>
      </c>
      <c r="H68" s="237">
        <f t="shared" si="20"/>
        <v>0.10084741684729899</v>
      </c>
      <c r="I68" s="237">
        <f t="shared" si="20"/>
        <v>0.10084741684729899</v>
      </c>
      <c r="J68" s="237">
        <f t="shared" si="20"/>
        <v>0.10084741684729896</v>
      </c>
      <c r="K68" s="237">
        <f t="shared" si="20"/>
        <v>0.10084741684729903</v>
      </c>
      <c r="L68" s="237">
        <f t="shared" si="20"/>
        <v>0.10084741684729896</v>
      </c>
      <c r="M68" s="237">
        <f t="shared" si="20"/>
        <v>0.10084741684729899</v>
      </c>
      <c r="N68" s="237">
        <f t="shared" si="20"/>
        <v>0.10084741684729899</v>
      </c>
      <c r="O68" s="237">
        <f t="shared" si="20"/>
        <v>0.100847416847299</v>
      </c>
      <c r="P68" s="237">
        <f t="shared" si="20"/>
        <v>0.10084741684729892</v>
      </c>
      <c r="Q68" s="237">
        <f t="shared" si="20"/>
        <v>0.10084741684729892</v>
      </c>
      <c r="R68" s="237">
        <f t="shared" si="20"/>
        <v>0.100847416847299</v>
      </c>
      <c r="S68" s="237">
        <f t="shared" si="20"/>
        <v>0.10084741684729899</v>
      </c>
      <c r="T68" s="237">
        <f t="shared" si="20"/>
        <v>0.10084741684729899</v>
      </c>
      <c r="U68" s="237">
        <f t="shared" si="20"/>
        <v>0.10084741684729898</v>
      </c>
      <c r="V68" s="237">
        <f t="shared" si="20"/>
        <v>0.10084741684729898</v>
      </c>
      <c r="W68" s="237">
        <f t="shared" si="20"/>
        <v>0.10084741684729898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32.013687204452985</v>
      </c>
      <c r="C72" s="324">
        <f t="shared" si="21"/>
        <v>33.48129176001602</v>
      </c>
      <c r="D72" s="324">
        <f t="shared" si="21"/>
        <v>33.898329717486803</v>
      </c>
      <c r="E72" s="324">
        <f t="shared" si="21"/>
        <v>37.655582567334584</v>
      </c>
      <c r="F72" s="324">
        <f t="shared" si="21"/>
        <v>36.897174862021181</v>
      </c>
      <c r="G72" s="324">
        <f t="shared" si="21"/>
        <v>36.105131029416484</v>
      </c>
      <c r="H72" s="324">
        <f t="shared" si="21"/>
        <v>33.948643212890829</v>
      </c>
      <c r="I72" s="324">
        <f t="shared" si="21"/>
        <v>32.251522825185688</v>
      </c>
      <c r="J72" s="324">
        <f t="shared" si="21"/>
        <v>34.095683591836661</v>
      </c>
      <c r="K72" s="324">
        <f t="shared" si="21"/>
        <v>35.940107263956136</v>
      </c>
      <c r="L72" s="324">
        <f t="shared" si="21"/>
        <v>35.506597023197841</v>
      </c>
      <c r="M72" s="324">
        <f t="shared" si="21"/>
        <v>32.876566765065029</v>
      </c>
      <c r="N72" s="324">
        <f t="shared" si="21"/>
        <v>32.710539740983975</v>
      </c>
      <c r="O72" s="324">
        <f t="shared" si="21"/>
        <v>33.595391032219851</v>
      </c>
      <c r="P72" s="324">
        <f t="shared" si="21"/>
        <v>31.554971060924807</v>
      </c>
      <c r="Q72" s="324">
        <f t="shared" si="21"/>
        <v>30.531472431429684</v>
      </c>
      <c r="R72" s="324">
        <f t="shared" si="21"/>
        <v>30.328894023960039</v>
      </c>
      <c r="S72" s="324">
        <f t="shared" si="21"/>
        <v>30.125723070719605</v>
      </c>
      <c r="T72" s="324">
        <f t="shared" si="21"/>
        <v>29.380836072311482</v>
      </c>
      <c r="U72" s="324">
        <f t="shared" si="21"/>
        <v>29.079047435680167</v>
      </c>
      <c r="V72" s="324">
        <f t="shared" si="21"/>
        <v>29.218421981251296</v>
      </c>
      <c r="W72" s="324">
        <f t="shared" si="21"/>
        <v>29.519256334306409</v>
      </c>
      <c r="DA72" s="95"/>
    </row>
    <row r="73" spans="1:105" ht="12" customHeight="1" x14ac:dyDescent="0.25">
      <c r="A73" s="55" t="s">
        <v>92</v>
      </c>
      <c r="B73" s="336">
        <f>IF(B$6=0,0,B$6/MAE!B$5*1000)</f>
        <v>0.99327776211616536</v>
      </c>
      <c r="C73" s="336">
        <f>IF(C$6=0,0,C$6/MAE!C$5*1000)</f>
        <v>1.0388126284785246</v>
      </c>
      <c r="D73" s="336">
        <f>IF(D$6=0,0,D$6/MAE!D$5*1000)</f>
        <v>1.0517519230517678</v>
      </c>
      <c r="E73" s="336">
        <f>IF(E$6=0,0,E$6/MAE!E$5*1000)</f>
        <v>1.168326926692157</v>
      </c>
      <c r="F73" s="336">
        <f>IF(F$6=0,0,F$6/MAE!F$5*1000)</f>
        <v>1.1447960692968686</v>
      </c>
      <c r="G73" s="336">
        <f>IF(G$6=0,0,G$6/MAE!G$5*1000)</f>
        <v>1.1202215952438437</v>
      </c>
      <c r="H73" s="336">
        <f>IF(H$6=0,0,H$6/MAE!H$5*1000)</f>
        <v>1.053312982726025</v>
      </c>
      <c r="I73" s="336">
        <f>IF(I$6=0,0,I$6/MAE!I$5*1000)</f>
        <v>1.0006570068624572</v>
      </c>
      <c r="J73" s="336">
        <f>IF(J$6=0,0,J$6/MAE!J$5*1000)</f>
        <v>1.0578751544498657</v>
      </c>
      <c r="K73" s="336">
        <f>IF(K$6=0,0,K$6/MAE!K$5*1000)</f>
        <v>1.1151014591156427</v>
      </c>
      <c r="L73" s="336">
        <f>IF(L$6=0,0,L$6/MAE!L$5*1000)</f>
        <v>1.1016510846228555</v>
      </c>
      <c r="M73" s="336">
        <f>IF(M$6=0,0,M$6/MAE!M$5*1000)</f>
        <v>1.0200500321601265</v>
      </c>
      <c r="N73" s="336">
        <f>IF(N$6=0,0,N$6/MAE!N$5*1000)</f>
        <v>1.0148987682686277</v>
      </c>
      <c r="O73" s="336">
        <f>IF(O$6=0,0,O$6/MAE!O$5*1000)</f>
        <v>1.0423527477103369</v>
      </c>
      <c r="P73" s="336">
        <f>IF(P$6=0,0,P$6/MAE!P$5*1000)</f>
        <v>0.97904533266871185</v>
      </c>
      <c r="Q73" s="336">
        <f>IF(Q$6=0,0,Q$6/MAE!Q$5*1000)</f>
        <v>0.94728958951606212</v>
      </c>
      <c r="R73" s="336">
        <f>IF(R$6=0,0,R$6/MAE!R$5*1000)</f>
        <v>0.94100425830946111</v>
      </c>
      <c r="S73" s="336">
        <f>IF(S$6=0,0,S$6/MAE!S$5*1000)</f>
        <v>0.93470054238717903</v>
      </c>
      <c r="T73" s="336">
        <f>IF(T$6=0,0,T$6/MAE!T$5*1000)</f>
        <v>0.91158918735696792</v>
      </c>
      <c r="U73" s="336">
        <f>IF(U$6=0,0,U$6/MAE!U$5*1000)</f>
        <v>0.90222569418260001</v>
      </c>
      <c r="V73" s="336">
        <f>IF(V$6=0,0,V$6/MAE!V$5*1000)</f>
        <v>0.90655002070696222</v>
      </c>
      <c r="W73" s="336">
        <f>IF(W$6=0,0,W$6/MAE!W$5*1000)</f>
        <v>0.91588390565004629</v>
      </c>
      <c r="DA73" s="67"/>
    </row>
    <row r="74" spans="1:105" ht="12" customHeight="1" x14ac:dyDescent="0.25">
      <c r="A74" s="202" t="s">
        <v>93</v>
      </c>
      <c r="B74" s="337">
        <f>IF(B$7=0,0,B$7/MAE!B$5*1000)</f>
        <v>1.3508577564779851</v>
      </c>
      <c r="C74" s="337">
        <f>IF(C$7=0,0,C$7/MAE!C$5*1000)</f>
        <v>1.4127851747307936</v>
      </c>
      <c r="D74" s="337">
        <f>IF(D$7=0,0,D$7/MAE!D$5*1000)</f>
        <v>1.4303826153504036</v>
      </c>
      <c r="E74" s="337">
        <f>IF(E$7=0,0,E$7/MAE!E$5*1000)</f>
        <v>1.5889246203013336</v>
      </c>
      <c r="F74" s="337">
        <f>IF(F$7=0,0,F$7/MAE!F$5*1000)</f>
        <v>1.5569226542437411</v>
      </c>
      <c r="G74" s="337">
        <f>IF(G$7=0,0,G$7/MAE!G$5*1000)</f>
        <v>1.5235013695316262</v>
      </c>
      <c r="H74" s="337">
        <f>IF(H$7=0,0,H$7/MAE!H$5*1000)</f>
        <v>1.4325056565073946</v>
      </c>
      <c r="I74" s="337">
        <f>IF(I$7=0,0,I$7/MAE!I$5*1000)</f>
        <v>1.3608935293329425</v>
      </c>
      <c r="J74" s="337">
        <f>IF(J$7=0,0,J$7/MAE!J$5*1000)</f>
        <v>1.4387102100518177</v>
      </c>
      <c r="K74" s="337">
        <f>IF(K$7=0,0,K$7/MAE!K$5*1000)</f>
        <v>1.5165379843972746</v>
      </c>
      <c r="L74" s="337">
        <f>IF(L$7=0,0,L$7/MAE!L$5*1000)</f>
        <v>1.4982454750870826</v>
      </c>
      <c r="M74" s="337">
        <f>IF(M$7=0,0,M$7/MAE!M$5*1000)</f>
        <v>1.3872680437377716</v>
      </c>
      <c r="N74" s="337">
        <f>IF(N$7=0,0,N$7/MAE!N$5*1000)</f>
        <v>1.3802623248453334</v>
      </c>
      <c r="O74" s="337">
        <f>IF(O$7=0,0,O$7/MAE!O$5*1000)</f>
        <v>1.4175997368860576</v>
      </c>
      <c r="P74" s="337">
        <f>IF(P$7=0,0,P$7/MAE!P$5*1000)</f>
        <v>1.3315016524294483</v>
      </c>
      <c r="Q74" s="337">
        <f>IF(Q$7=0,0,Q$7/MAE!Q$5*1000)</f>
        <v>1.2883138417418443</v>
      </c>
      <c r="R74" s="337">
        <f>IF(R$7=0,0,R$7/MAE!R$5*1000)</f>
        <v>1.2797657913008669</v>
      </c>
      <c r="S74" s="337">
        <f>IF(S$7=0,0,S$7/MAE!S$5*1000)</f>
        <v>1.2711927376465637</v>
      </c>
      <c r="T74" s="337">
        <f>IF(T$7=0,0,T$7/MAE!T$5*1000)</f>
        <v>1.2397612948054764</v>
      </c>
      <c r="U74" s="337">
        <f>IF(U$7=0,0,U$7/MAE!U$5*1000)</f>
        <v>1.2270269440883363</v>
      </c>
      <c r="V74" s="337">
        <f>IF(V$7=0,0,V$7/MAE!V$5*1000)</f>
        <v>1.2329080281614684</v>
      </c>
      <c r="W74" s="337">
        <f>IF(W$7=0,0,W$7/MAE!W$5*1000)</f>
        <v>1.245602111684063</v>
      </c>
      <c r="DA74" s="174"/>
    </row>
    <row r="75" spans="1:105" ht="12" customHeight="1" x14ac:dyDescent="0.25">
      <c r="A75" s="202" t="s">
        <v>94</v>
      </c>
      <c r="B75" s="337">
        <f>IF(B$8=0,0,B$8/MAE!B$5*1000)</f>
        <v>1.6687066403551587</v>
      </c>
      <c r="C75" s="337">
        <f>IF(C$8=0,0,C$8/MAE!C$5*1000)</f>
        <v>1.7452052158439222</v>
      </c>
      <c r="D75" s="337">
        <f>IF(D$8=0,0,D$8/MAE!D$5*1000)</f>
        <v>1.7669432307269708</v>
      </c>
      <c r="E75" s="337">
        <f>IF(E$8=0,0,E$8/MAE!E$5*1000)</f>
        <v>1.9627892368428244</v>
      </c>
      <c r="F75" s="337">
        <f>IF(F$8=0,0,F$8/MAE!F$5*1000)</f>
        <v>1.9232573964187389</v>
      </c>
      <c r="G75" s="337">
        <f>IF(G$8=0,0,G$8/MAE!G$5*1000)</f>
        <v>1.881972280009657</v>
      </c>
      <c r="H75" s="337">
        <f>IF(H$8=0,0,H$8/MAE!H$5*1000)</f>
        <v>1.7695658109797225</v>
      </c>
      <c r="I75" s="337">
        <f>IF(I$8=0,0,I$8/MAE!I$5*1000)</f>
        <v>1.6811037715289288</v>
      </c>
      <c r="J75" s="337">
        <f>IF(J$8=0,0,J$8/MAE!J$5*1000)</f>
        <v>1.7772302594757747</v>
      </c>
      <c r="K75" s="337">
        <f>IF(K$8=0,0,K$8/MAE!K$5*1000)</f>
        <v>1.8733704513142799</v>
      </c>
      <c r="L75" s="337">
        <f>IF(L$8=0,0,L$8/MAE!L$5*1000)</f>
        <v>1.850773822166397</v>
      </c>
      <c r="M75" s="337">
        <f>IF(M$8=0,0,M$8/MAE!M$5*1000)</f>
        <v>1.713684054029013</v>
      </c>
      <c r="N75" s="337">
        <f>IF(N$8=0,0,N$8/MAE!N$5*1000)</f>
        <v>1.7050299306912953</v>
      </c>
      <c r="O75" s="337">
        <f>IF(O$8=0,0,O$8/MAE!O$5*1000)</f>
        <v>1.7511526161533664</v>
      </c>
      <c r="P75" s="337">
        <f>IF(P$8=0,0,P$8/MAE!P$5*1000)</f>
        <v>1.6447961588834363</v>
      </c>
      <c r="Q75" s="337">
        <f>IF(Q$8=0,0,Q$8/MAE!Q$5*1000)</f>
        <v>1.5914465103869846</v>
      </c>
      <c r="R75" s="337">
        <f>IF(R$8=0,0,R$8/MAE!R$5*1000)</f>
        <v>1.580887153959895</v>
      </c>
      <c r="S75" s="337">
        <f>IF(S$8=0,0,S$8/MAE!S$5*1000)</f>
        <v>1.5702969112104614</v>
      </c>
      <c r="T75" s="337">
        <f>IF(T$8=0,0,T$8/MAE!T$5*1000)</f>
        <v>1.5314698347597058</v>
      </c>
      <c r="U75" s="337">
        <f>IF(U$8=0,0,U$8/MAE!U$5*1000)</f>
        <v>1.5157391662267683</v>
      </c>
      <c r="V75" s="337">
        <f>IF(V$8=0,0,V$8/MAE!V$5*1000)</f>
        <v>1.5230040347876961</v>
      </c>
      <c r="W75" s="337">
        <f>IF(W$8=0,0,W$8/MAE!W$5*1000)</f>
        <v>1.5386849614920779</v>
      </c>
      <c r="DA75" s="174"/>
    </row>
    <row r="76" spans="1:105" ht="12" customHeight="1" x14ac:dyDescent="0.25">
      <c r="A76" s="202" t="s">
        <v>95</v>
      </c>
      <c r="B76" s="337">
        <f>IF(B$9=0,0,B$9/MAE!B$5*1000)</f>
        <v>1.033008872600812</v>
      </c>
      <c r="C76" s="337">
        <f>IF(C$9=0,0,C$9/MAE!C$5*1000)</f>
        <v>1.0803651336176656</v>
      </c>
      <c r="D76" s="337">
        <f>IF(D$9=0,0,D$9/MAE!D$5*1000)</f>
        <v>1.0938219999738383</v>
      </c>
      <c r="E76" s="337">
        <f>IF(E$9=0,0,E$9/MAE!E$5*1000)</f>
        <v>1.2150600037598431</v>
      </c>
      <c r="F76" s="337">
        <f>IF(F$9=0,0,F$9/MAE!F$5*1000)</f>
        <v>1.190587912068743</v>
      </c>
      <c r="G76" s="337">
        <f>IF(G$9=0,0,G$9/MAE!G$5*1000)</f>
        <v>1.1650304590535969</v>
      </c>
      <c r="H76" s="337">
        <f>IF(H$9=0,0,H$9/MAE!H$5*1000)</f>
        <v>1.0954455020350662</v>
      </c>
      <c r="I76" s="337">
        <f>IF(I$9=0,0,I$9/MAE!I$5*1000)</f>
        <v>1.0406832871369551</v>
      </c>
      <c r="J76" s="337">
        <f>IF(J$9=0,0,J$9/MAE!J$5*1000)</f>
        <v>1.1001901606278601</v>
      </c>
      <c r="K76" s="337">
        <f>IF(K$9=0,0,K$9/MAE!K$5*1000)</f>
        <v>1.159705517480268</v>
      </c>
      <c r="L76" s="337">
        <f>IF(L$9=0,0,L$9/MAE!L$5*1000)</f>
        <v>1.1457171280077694</v>
      </c>
      <c r="M76" s="337">
        <f>IF(M$9=0,0,M$9/MAE!M$5*1000)</f>
        <v>1.0608520334465315</v>
      </c>
      <c r="N76" s="337">
        <f>IF(N$9=0,0,N$9/MAE!N$5*1000)</f>
        <v>1.0554947189993726</v>
      </c>
      <c r="O76" s="337">
        <f>IF(O$9=0,0,O$9/MAE!O$5*1000)</f>
        <v>1.0840468576187503</v>
      </c>
      <c r="P76" s="337">
        <f>IF(P$9=0,0,P$9/MAE!P$5*1000)</f>
        <v>1.0182071459754607</v>
      </c>
      <c r="Q76" s="337">
        <f>IF(Q$9=0,0,Q$9/MAE!Q$5*1000)</f>
        <v>0.98518117309670461</v>
      </c>
      <c r="R76" s="337">
        <f>IF(R$9=0,0,R$9/MAE!R$5*1000)</f>
        <v>0.97864442864183954</v>
      </c>
      <c r="S76" s="337">
        <f>IF(S$9=0,0,S$9/MAE!S$5*1000)</f>
        <v>0.9720885640826662</v>
      </c>
      <c r="T76" s="337">
        <f>IF(T$9=0,0,T$9/MAE!T$5*1000)</f>
        <v>0.9480527548512464</v>
      </c>
      <c r="U76" s="337">
        <f>IF(U$9=0,0,U$9/MAE!U$5*1000)</f>
        <v>0.93831472194990428</v>
      </c>
      <c r="V76" s="337">
        <f>IF(V$9=0,0,V$9/MAE!V$5*1000)</f>
        <v>0.94281202153524035</v>
      </c>
      <c r="W76" s="337">
        <f>IF(W$9=0,0,W$9/MAE!W$5*1000)</f>
        <v>0.95251926187604796</v>
      </c>
      <c r="DA76" s="174"/>
    </row>
    <row r="77" spans="1:105" ht="12" customHeight="1" x14ac:dyDescent="0.25">
      <c r="A77" s="56" t="s">
        <v>96</v>
      </c>
      <c r="B77" s="338">
        <f>IF(B$10=0,0,B$10/MAE!B$5*1000)</f>
        <v>1.0727399830854587</v>
      </c>
      <c r="C77" s="338">
        <f>IF(C$10=0,0,C$10/MAE!C$5*1000)</f>
        <v>1.1219176387568068</v>
      </c>
      <c r="D77" s="338">
        <f>IF(D$10=0,0,D$10/MAE!D$5*1000)</f>
        <v>1.1358920768959091</v>
      </c>
      <c r="E77" s="338">
        <f>IF(E$10=0,0,E$10/MAE!E$5*1000)</f>
        <v>1.2617930808275297</v>
      </c>
      <c r="F77" s="338">
        <f>IF(F$10=0,0,F$10/MAE!F$5*1000)</f>
        <v>1.2363797548406177</v>
      </c>
      <c r="G77" s="338">
        <f>IF(G$10=0,0,G$10/MAE!G$5*1000)</f>
        <v>1.2098393228633506</v>
      </c>
      <c r="H77" s="338">
        <f>IF(H$10=0,0,H$10/MAE!H$5*1000)</f>
        <v>1.1375780213441071</v>
      </c>
      <c r="I77" s="338">
        <f>IF(I$10=0,0,I$10/MAE!I$5*1000)</f>
        <v>1.0807095674114533</v>
      </c>
      <c r="J77" s="338">
        <f>IF(J$10=0,0,J$10/MAE!J$5*1000)</f>
        <v>1.142505166805855</v>
      </c>
      <c r="K77" s="338">
        <f>IF(K$10=0,0,K$10/MAE!K$5*1000)</f>
        <v>1.2043095758448941</v>
      </c>
      <c r="L77" s="338">
        <f>IF(L$10=0,0,L$10/MAE!L$5*1000)</f>
        <v>1.1897831713926832</v>
      </c>
      <c r="M77" s="338">
        <f>IF(M$10=0,0,M$10/MAE!M$5*1000)</f>
        <v>1.1016540347329362</v>
      </c>
      <c r="N77" s="338">
        <f>IF(N$10=0,0,N$10/MAE!N$5*1000)</f>
        <v>1.0960906697301178</v>
      </c>
      <c r="O77" s="338">
        <f>IF(O$10=0,0,O$10/MAE!O$5*1000)</f>
        <v>1.1257409675271639</v>
      </c>
      <c r="P77" s="338">
        <f>IF(P$10=0,0,P$10/MAE!P$5*1000)</f>
        <v>1.0573689592822089</v>
      </c>
      <c r="Q77" s="338">
        <f>IF(Q$10=0,0,Q$10/MAE!Q$5*1000)</f>
        <v>1.0230727566773472</v>
      </c>
      <c r="R77" s="338">
        <f>IF(R$10=0,0,R$10/MAE!R$5*1000)</f>
        <v>1.0162845989742182</v>
      </c>
      <c r="S77" s="338">
        <f>IF(S$10=0,0,S$10/MAE!S$5*1000)</f>
        <v>1.0094765857781534</v>
      </c>
      <c r="T77" s="338">
        <f>IF(T$10=0,0,T$10/MAE!T$5*1000)</f>
        <v>0.98451632234552522</v>
      </c>
      <c r="U77" s="338">
        <f>IF(U$10=0,0,U$10/MAE!U$5*1000)</f>
        <v>0.97440374971720844</v>
      </c>
      <c r="V77" s="338">
        <f>IF(V$10=0,0,V$10/MAE!V$5*1000)</f>
        <v>0.9790740223635187</v>
      </c>
      <c r="W77" s="338">
        <f>IF(W$10=0,0,W$10/MAE!W$5*1000)</f>
        <v>0.98915461810205008</v>
      </c>
      <c r="DA77" s="68"/>
    </row>
    <row r="78" spans="1:105" ht="12" customHeight="1" x14ac:dyDescent="0.25">
      <c r="A78" s="203" t="s">
        <v>2557</v>
      </c>
      <c r="B78" s="351">
        <f>IF(B$16=0,0,B$16/MAE!B$5*1000)</f>
        <v>6.952944334813159</v>
      </c>
      <c r="C78" s="351">
        <f>IF(C$16=0,0,C$16/MAE!C$5*1000)</f>
        <v>7.2716883993496744</v>
      </c>
      <c r="D78" s="351">
        <f>IF(D$16=0,0,D$16/MAE!D$5*1000)</f>
        <v>7.3622634613623728</v>
      </c>
      <c r="E78" s="351">
        <f>IF(E$16=0,0,E$16/MAE!E$5*1000)</f>
        <v>8.1782884868450996</v>
      </c>
      <c r="F78" s="351">
        <f>IF(F$16=0,0,F$16/MAE!F$5*1000)</f>
        <v>8.013572485078079</v>
      </c>
      <c r="G78" s="351">
        <f>IF(G$16=0,0,G$16/MAE!G$5*1000)</f>
        <v>7.8415511667069024</v>
      </c>
      <c r="H78" s="351">
        <f>IF(H$16=0,0,H$16/MAE!H$5*1000)</f>
        <v>7.3731908790821752</v>
      </c>
      <c r="I78" s="351">
        <f>IF(I$16=0,0,I$16/MAE!I$5*1000)</f>
        <v>7.004599048037198</v>
      </c>
      <c r="J78" s="351">
        <f>IF(J$16=0,0,J$16/MAE!J$5*1000)</f>
        <v>7.4051260811490591</v>
      </c>
      <c r="K78" s="351">
        <f>IF(K$16=0,0,K$16/MAE!K$5*1000)</f>
        <v>7.8057102138094967</v>
      </c>
      <c r="L78" s="351">
        <f>IF(L$16=0,0,L$16/MAE!L$5*1000)</f>
        <v>7.7115575923599868</v>
      </c>
      <c r="M78" s="351">
        <f>IF(M$16=0,0,M$16/MAE!M$5*1000)</f>
        <v>7.1403502251208826</v>
      </c>
      <c r="N78" s="351">
        <f>IF(N$16=0,0,N$16/MAE!N$5*1000)</f>
        <v>7.1042913778803927</v>
      </c>
      <c r="O78" s="351">
        <f>IF(O$16=0,0,O$16/MAE!O$5*1000)</f>
        <v>7.2964692339723616</v>
      </c>
      <c r="P78" s="351">
        <f>IF(P$16=0,0,P$16/MAE!P$5*1000)</f>
        <v>6.8533173286809825</v>
      </c>
      <c r="Q78" s="351">
        <f>IF(Q$16=0,0,Q$16/MAE!Q$5*1000)</f>
        <v>6.6310271266124348</v>
      </c>
      <c r="R78" s="351">
        <f>IF(R$16=0,0,R$16/MAE!R$5*1000)</f>
        <v>6.5870298081662302</v>
      </c>
      <c r="S78" s="351">
        <f>IF(S$16=0,0,S$16/MAE!S$5*1000)</f>
        <v>6.5429037967102532</v>
      </c>
      <c r="T78" s="351">
        <f>IF(T$16=0,0,T$16/MAE!T$5*1000)</f>
        <v>6.3811243114987741</v>
      </c>
      <c r="U78" s="351">
        <f>IF(U$16=0,0,U$16/MAE!U$5*1000)</f>
        <v>6.3155798592782011</v>
      </c>
      <c r="V78" s="351">
        <f>IF(V$16=0,0,V$16/MAE!V$5*1000)</f>
        <v>6.3458501449487343</v>
      </c>
      <c r="W78" s="351">
        <f>IF(W$16=0,0,W$16/MAE!W$5*1000)</f>
        <v>6.4111873395503229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1.0131433173584889</v>
      </c>
      <c r="C79" s="351">
        <f>IF(C$24=0,0,C$24/MAE!C$5*1000)</f>
        <v>1.0595888810480953</v>
      </c>
      <c r="D79" s="351">
        <f>IF(D$24=0,0,D$24/MAE!D$5*1000)</f>
        <v>1.072786961512803</v>
      </c>
      <c r="E79" s="351">
        <f>IF(E$24=0,0,E$24/MAE!E$5*1000)</f>
        <v>1.1916934652260003</v>
      </c>
      <c r="F79" s="351">
        <f>IF(F$24=0,0,F$24/MAE!F$5*1000)</f>
        <v>1.1676919906828065</v>
      </c>
      <c r="G79" s="351">
        <f>IF(G$24=0,0,G$24/MAE!G$5*1000)</f>
        <v>1.1426260271487203</v>
      </c>
      <c r="H79" s="351">
        <f>IF(H$24=0,0,H$24/MAE!H$5*1000)</f>
        <v>1.0743792423805461</v>
      </c>
      <c r="I79" s="351">
        <f>IF(I$24=0,0,I$24/MAE!I$5*1000)</f>
        <v>1.0206701469997066</v>
      </c>
      <c r="J79" s="351">
        <f>IF(J$24=0,0,J$24/MAE!J$5*1000)</f>
        <v>1.0790326575388631</v>
      </c>
      <c r="K79" s="351">
        <f>IF(K$24=0,0,K$24/MAE!K$5*1000)</f>
        <v>1.1374034882979558</v>
      </c>
      <c r="L79" s="351">
        <f>IF(L$24=0,0,L$24/MAE!L$5*1000)</f>
        <v>1.1236841063153125</v>
      </c>
      <c r="M79" s="351">
        <f>IF(M$24=0,0,M$24/MAE!M$5*1000)</f>
        <v>1.040451032803329</v>
      </c>
      <c r="N79" s="351">
        <f>IF(N$24=0,0,N$24/MAE!N$5*1000)</f>
        <v>1.0351967436339999</v>
      </c>
      <c r="O79" s="351">
        <f>IF(O$24=0,0,O$24/MAE!O$5*1000)</f>
        <v>1.0631998026645437</v>
      </c>
      <c r="P79" s="351">
        <f>IF(P$24=0,0,P$24/MAE!P$5*1000)</f>
        <v>0.99862623932208627</v>
      </c>
      <c r="Q79" s="351">
        <f>IF(Q$24=0,0,Q$24/MAE!Q$5*1000)</f>
        <v>0.96623538130638331</v>
      </c>
      <c r="R79" s="351">
        <f>IF(R$24=0,0,R$24/MAE!R$5*1000)</f>
        <v>0.95982434347565038</v>
      </c>
      <c r="S79" s="351">
        <f>IF(S$24=0,0,S$24/MAE!S$5*1000)</f>
        <v>0.95339455323492284</v>
      </c>
      <c r="T79" s="351">
        <f>IF(T$24=0,0,T$24/MAE!T$5*1000)</f>
        <v>0.92982097110410733</v>
      </c>
      <c r="U79" s="351">
        <f>IF(U$24=0,0,U$24/MAE!U$5*1000)</f>
        <v>0.92027020806625259</v>
      </c>
      <c r="V79" s="351">
        <f>IF(V$24=0,0,V$24/MAE!V$5*1000)</f>
        <v>0.92468102112110173</v>
      </c>
      <c r="W79" s="351">
        <f>IF(W$24=0,0,W$24/MAE!W$5*1000)</f>
        <v>0.93420158376304763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9.9327776211616552</v>
      </c>
      <c r="C80" s="351">
        <f>IF(C$27=0,0,C$27/MAE!C$5*1000)</f>
        <v>10.388126284785248</v>
      </c>
      <c r="D80" s="351">
        <f>IF(D$27=0,0,D$27/MAE!D$5*1000)</f>
        <v>10.517519230517678</v>
      </c>
      <c r="E80" s="351">
        <f>IF(E$27=0,0,E$27/MAE!E$5*1000)</f>
        <v>11.683269266921572</v>
      </c>
      <c r="F80" s="351">
        <f>IF(F$27=0,0,F$27/MAE!F$5*1000)</f>
        <v>11.447960692968683</v>
      </c>
      <c r="G80" s="351">
        <f>IF(G$27=0,0,G$27/MAE!G$5*1000)</f>
        <v>11.202215952438431</v>
      </c>
      <c r="H80" s="351">
        <f>IF(H$27=0,0,H$27/MAE!H$5*1000)</f>
        <v>10.533129827260248</v>
      </c>
      <c r="I80" s="351">
        <f>IF(I$27=0,0,I$27/MAE!I$5*1000)</f>
        <v>10.006570068624573</v>
      </c>
      <c r="J80" s="351">
        <f>IF(J$27=0,0,J$27/MAE!J$5*1000)</f>
        <v>10.578751544498653</v>
      </c>
      <c r="K80" s="351">
        <f>IF(K$27=0,0,K$27/MAE!K$5*1000)</f>
        <v>11.151014591156422</v>
      </c>
      <c r="L80" s="351">
        <f>IF(L$27=0,0,L$27/MAE!L$5*1000)</f>
        <v>11.016510846228551</v>
      </c>
      <c r="M80" s="351">
        <f>IF(M$27=0,0,M$27/MAE!M$5*1000)</f>
        <v>10.200500321601265</v>
      </c>
      <c r="N80" s="351">
        <f>IF(N$27=0,0,N$27/MAE!N$5*1000)</f>
        <v>10.148987682686275</v>
      </c>
      <c r="O80" s="351">
        <f>IF(O$27=0,0,O$27/MAE!O$5*1000)</f>
        <v>10.423527477103368</v>
      </c>
      <c r="P80" s="351">
        <f>IF(P$27=0,0,P$27/MAE!P$5*1000)</f>
        <v>9.7904533266871177</v>
      </c>
      <c r="Q80" s="351">
        <f>IF(Q$27=0,0,Q$27/MAE!Q$5*1000)</f>
        <v>9.4728958951606188</v>
      </c>
      <c r="R80" s="351">
        <f>IF(R$27=0,0,R$27/MAE!R$5*1000)</f>
        <v>9.4100425830946115</v>
      </c>
      <c r="S80" s="351">
        <f>IF(S$27=0,0,S$27/MAE!S$5*1000)</f>
        <v>9.3470054238717939</v>
      </c>
      <c r="T80" s="351">
        <f>IF(T$27=0,0,T$27/MAE!T$5*1000)</f>
        <v>9.1158918735696766</v>
      </c>
      <c r="U80" s="351">
        <f>IF(U$27=0,0,U$27/MAE!U$5*1000)</f>
        <v>9.0222569418260008</v>
      </c>
      <c r="V80" s="351">
        <f>IF(V$27=0,0,V$27/MAE!V$5*1000)</f>
        <v>9.065500207069622</v>
      </c>
      <c r="W80" s="351">
        <f>IF(W$27=0,0,W$27/MAE!W$5*1000)</f>
        <v>9.1588390565004634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0</v>
      </c>
      <c r="C81" s="351">
        <f>IF(C$35=0,0,C$35/MAE!C$5*1000)</f>
        <v>0</v>
      </c>
      <c r="D81" s="351">
        <f>IF(D$35=0,0,D$35/MAE!D$5*1000)</f>
        <v>0</v>
      </c>
      <c r="E81" s="351">
        <f>IF(E$35=0,0,E$35/MAE!E$5*1000)</f>
        <v>0</v>
      </c>
      <c r="F81" s="351">
        <f>IF(F$35=0,0,F$35/MAE!F$5*1000)</f>
        <v>0</v>
      </c>
      <c r="G81" s="351">
        <f>IF(G$35=0,0,G$35/MAE!G$5*1000)</f>
        <v>0</v>
      </c>
      <c r="H81" s="351">
        <f>IF(H$35=0,0,H$35/MAE!H$5*1000)</f>
        <v>0</v>
      </c>
      <c r="I81" s="351">
        <f>IF(I$35=0,0,I$35/MAE!I$5*1000)</f>
        <v>0</v>
      </c>
      <c r="J81" s="351">
        <f>IF(J$35=0,0,J$35/MAE!J$5*1000)</f>
        <v>0</v>
      </c>
      <c r="K81" s="351">
        <f>IF(K$35=0,0,K$35/MAE!K$5*1000)</f>
        <v>0</v>
      </c>
      <c r="L81" s="351">
        <f>IF(L$35=0,0,L$35/MAE!L$5*1000)</f>
        <v>0</v>
      </c>
      <c r="M81" s="351">
        <f>IF(M$35=0,0,M$35/MAE!M$5*1000)</f>
        <v>0</v>
      </c>
      <c r="N81" s="351">
        <f>IF(N$35=0,0,N$35/MAE!N$5*1000)</f>
        <v>0</v>
      </c>
      <c r="O81" s="351">
        <f>IF(O$35=0,0,O$35/MAE!O$5*1000)</f>
        <v>0</v>
      </c>
      <c r="P81" s="351">
        <f>IF(P$35=0,0,P$35/MAE!P$5*1000)</f>
        <v>0</v>
      </c>
      <c r="Q81" s="351">
        <f>IF(Q$35=0,0,Q$35/MAE!Q$5*1000)</f>
        <v>0</v>
      </c>
      <c r="R81" s="351">
        <f>IF(R$35=0,0,R$35/MAE!R$5*1000)</f>
        <v>0</v>
      </c>
      <c r="S81" s="351">
        <f>IF(S$35=0,0,S$35/MAE!S$5*1000)</f>
        <v>0</v>
      </c>
      <c r="T81" s="351">
        <f>IF(T$35=0,0,T$35/MAE!T$5*1000)</f>
        <v>0</v>
      </c>
      <c r="U81" s="351">
        <f>IF(U$35=0,0,U$35/MAE!U$5*1000)</f>
        <v>0</v>
      </c>
      <c r="V81" s="351">
        <f>IF(V$35=0,0,V$35/MAE!V$5*1000)</f>
        <v>0</v>
      </c>
      <c r="W81" s="351">
        <f>IF(W$35=0,0,W$35/MAE!W$5*1000)</f>
        <v>0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4.7677332581575929</v>
      </c>
      <c r="C82" s="351">
        <f>IF(C$46=0,0,C$46/MAE!C$5*1000)</f>
        <v>4.9863006166969175</v>
      </c>
      <c r="D82" s="351">
        <f>IF(D$46=0,0,D$46/MAE!D$5*1000)</f>
        <v>5.0484092306484847</v>
      </c>
      <c r="E82" s="351">
        <f>IF(E$46=0,0,E$46/MAE!E$5*1000)</f>
        <v>5.6079692481223526</v>
      </c>
      <c r="F82" s="351">
        <f>IF(F$46=0,0,F$46/MAE!F$5*1000)</f>
        <v>5.4950211326249692</v>
      </c>
      <c r="G82" s="351">
        <f>IF(G$46=0,0,G$46/MAE!G$5*1000)</f>
        <v>5.3770636571704467</v>
      </c>
      <c r="H82" s="351">
        <f>IF(H$46=0,0,H$46/MAE!H$5*1000)</f>
        <v>5.0559023170849189</v>
      </c>
      <c r="I82" s="351">
        <f>IF(I$46=0,0,I$46/MAE!I$5*1000)</f>
        <v>4.8031536329397939</v>
      </c>
      <c r="J82" s="351">
        <f>IF(J$46=0,0,J$46/MAE!J$5*1000)</f>
        <v>5.0778007413593524</v>
      </c>
      <c r="K82" s="351">
        <f>IF(K$46=0,0,K$46/MAE!K$5*1000)</f>
        <v>5.3524870037550834</v>
      </c>
      <c r="L82" s="351">
        <f>IF(L$46=0,0,L$46/MAE!L$5*1000)</f>
        <v>5.287925206189704</v>
      </c>
      <c r="M82" s="351">
        <f>IF(M$46=0,0,M$46/MAE!M$5*1000)</f>
        <v>4.8962401543686065</v>
      </c>
      <c r="N82" s="351">
        <f>IF(N$46=0,0,N$46/MAE!N$5*1000)</f>
        <v>4.8715140876894116</v>
      </c>
      <c r="O82" s="351">
        <f>IF(O$46=0,0,O$46/MAE!O$5*1000)</f>
        <v>5.0032931890096171</v>
      </c>
      <c r="P82" s="351">
        <f>IF(P$46=0,0,P$46/MAE!P$5*1000)</f>
        <v>4.6994175968098162</v>
      </c>
      <c r="Q82" s="351">
        <f>IF(Q$46=0,0,Q$46/MAE!Q$5*1000)</f>
        <v>4.5469900296770964</v>
      </c>
      <c r="R82" s="351">
        <f>IF(R$46=0,0,R$46/MAE!R$5*1000)</f>
        <v>4.5168204398854135</v>
      </c>
      <c r="S82" s="351">
        <f>IF(S$46=0,0,S$46/MAE!S$5*1000)</f>
        <v>4.4865626034584603</v>
      </c>
      <c r="T82" s="351">
        <f>IF(T$46=0,0,T$46/MAE!T$5*1000)</f>
        <v>4.3756280993134462</v>
      </c>
      <c r="U82" s="351">
        <f>IF(U$46=0,0,U$46/MAE!U$5*1000)</f>
        <v>4.3306833320764797</v>
      </c>
      <c r="V82" s="351">
        <f>IF(V$46=0,0,V$46/MAE!V$5*1000)</f>
        <v>4.351440099393419</v>
      </c>
      <c r="W82" s="351">
        <f>IF(W$46=0,0,W$46/MAE!W$5*1000)</f>
        <v>4.3962427471202226</v>
      </c>
      <c r="DA82" s="175"/>
    </row>
    <row r="83" spans="1:105" ht="12" customHeight="1" x14ac:dyDescent="0.25">
      <c r="A83" s="41" t="s">
        <v>2596</v>
      </c>
      <c r="B83" s="339">
        <f>IF(B$47=0,0,B$47/MAE!B$5*1000)</f>
        <v>3.2284976583265119</v>
      </c>
      <c r="C83" s="339">
        <f>IF(C$47=0,0,C$47/MAE!C$5*1000)</f>
        <v>3.376501786708372</v>
      </c>
      <c r="D83" s="339">
        <f>IF(D$47=0,0,D$47/MAE!D$5*1000)</f>
        <v>3.4185589874465734</v>
      </c>
      <c r="E83" s="339">
        <f>IF(E$47=0,0,E$47/MAE!E$5*1000)</f>
        <v>3.7974682317958761</v>
      </c>
      <c r="F83" s="339">
        <f>IF(F$47=0,0,F$47/MAE!F$5*1000)</f>
        <v>3.7209847737979302</v>
      </c>
      <c r="G83" s="339">
        <f>IF(G$47=0,0,G$47/MAE!G$5*1000)</f>
        <v>3.6411091992499127</v>
      </c>
      <c r="H83" s="339">
        <f>IF(H$47=0,0,H$47/MAE!H$5*1000)</f>
        <v>3.4236329734906294</v>
      </c>
      <c r="I83" s="339">
        <f>IF(I$47=0,0,I$47/MAE!I$5*1000)</f>
        <v>3.2524827663116787</v>
      </c>
      <c r="J83" s="339">
        <f>IF(J$47=0,0,J$47/MAE!J$5*1000)</f>
        <v>3.438461615879564</v>
      </c>
      <c r="K83" s="339">
        <f>IF(K$47=0,0,K$47/MAE!K$5*1000)</f>
        <v>3.6244669787848243</v>
      </c>
      <c r="L83" s="339">
        <f>IF(L$47=0,0,L$47/MAE!L$5*1000)</f>
        <v>3.5807485908274961</v>
      </c>
      <c r="M83" s="339">
        <f>IF(M$47=0,0,M$47/MAE!M$5*1000)</f>
        <v>3.315516833064569</v>
      </c>
      <c r="N83" s="339">
        <f>IF(N$47=0,0,N$47/MAE!N$5*1000)</f>
        <v>3.2987734365591495</v>
      </c>
      <c r="O83" s="339">
        <f>IF(O$47=0,0,O$47/MAE!O$5*1000)</f>
        <v>3.3880084035742852</v>
      </c>
      <c r="P83" s="339">
        <f>IF(P$47=0,0,P$47/MAE!P$5*1000)</f>
        <v>3.1822373201855396</v>
      </c>
      <c r="Q83" s="339">
        <f>IF(Q$47=0,0,Q$47/MAE!Q$5*1000)</f>
        <v>3.0790201272542053</v>
      </c>
      <c r="R83" s="339">
        <f>IF(R$47=0,0,R$47/MAE!R$5*1000)</f>
        <v>3.0585906181518525</v>
      </c>
      <c r="S83" s="339">
        <f>IF(S$47=0,0,S$47/MAE!S$5*1000)</f>
        <v>3.0381013523391514</v>
      </c>
      <c r="T83" s="339">
        <f>IF(T$47=0,0,T$47/MAE!T$5*1000)</f>
        <v>2.9629814227065547</v>
      </c>
      <c r="U83" s="339">
        <f>IF(U$47=0,0,U$47/MAE!U$5*1000)</f>
        <v>2.9325468182684187</v>
      </c>
      <c r="V83" s="339">
        <f>IF(V$47=0,0,V$47/MAE!V$5*1000)</f>
        <v>2.9466023811635322</v>
      </c>
      <c r="W83" s="339">
        <f>IF(W$47=0,0,W$47/MAE!W$5*1000)</f>
        <v>2.9769407485680697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CY: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1.1081130236188861</v>
      </c>
      <c r="C5" s="225">
        <v>1.1081130236188861</v>
      </c>
      <c r="D5" s="225">
        <v>1.1562918507327511</v>
      </c>
      <c r="E5" s="225">
        <v>1.1081130236188861</v>
      </c>
      <c r="F5" s="225">
        <v>1.3008283320743439</v>
      </c>
      <c r="G5" s="225">
        <v>1.397185986302073</v>
      </c>
      <c r="H5" s="225">
        <v>1.493543640529803</v>
      </c>
      <c r="I5" s="225">
        <v>1.5899012947575319</v>
      </c>
      <c r="J5" s="225">
        <v>1.638080121871397</v>
      </c>
      <c r="K5" s="225">
        <v>1.445364813415938</v>
      </c>
      <c r="L5" s="225">
        <v>1.397185986302073</v>
      </c>
      <c r="M5" s="225">
        <v>1.25264950496048</v>
      </c>
      <c r="N5" s="225">
        <v>1.1562918507327511</v>
      </c>
      <c r="O5" s="225">
        <v>0.96357654227729239</v>
      </c>
      <c r="P5" s="225">
        <v>0.81904006093569837</v>
      </c>
      <c r="Q5" s="225">
        <v>0.81904006093569837</v>
      </c>
      <c r="R5" s="225">
        <v>0.96357654227729239</v>
      </c>
      <c r="S5" s="225">
        <v>0.99643450236894759</v>
      </c>
      <c r="T5" s="225">
        <v>1.170600962385568</v>
      </c>
      <c r="U5" s="225">
        <v>1.101849776094084</v>
      </c>
      <c r="V5" s="225">
        <v>0.95721693709826194</v>
      </c>
      <c r="W5" s="225">
        <v>1.010791792848879</v>
      </c>
      <c r="DA5" s="89" t="s">
        <v>2598</v>
      </c>
    </row>
    <row r="6" spans="1:105" ht="12" customHeight="1" x14ac:dyDescent="0.25">
      <c r="A6" s="55" t="s">
        <v>92</v>
      </c>
      <c r="B6" s="261">
        <v>2.8791438884905731E-2</v>
      </c>
      <c r="C6" s="261">
        <v>2.8791438884905731E-2</v>
      </c>
      <c r="D6" s="261">
        <v>3.0043240575553829E-2</v>
      </c>
      <c r="E6" s="261">
        <v>2.8791438884905731E-2</v>
      </c>
      <c r="F6" s="261">
        <v>3.379864564749803E-2</v>
      </c>
      <c r="G6" s="261">
        <v>3.6302249028794191E-2</v>
      </c>
      <c r="H6" s="261">
        <v>3.8805852410090338E-2</v>
      </c>
      <c r="I6" s="261">
        <v>4.1309455791386493E-2</v>
      </c>
      <c r="J6" s="261">
        <v>4.256125748203457E-2</v>
      </c>
      <c r="K6" s="261">
        <v>3.7554050719442268E-2</v>
      </c>
      <c r="L6" s="261">
        <v>3.6302249028794191E-2</v>
      </c>
      <c r="M6" s="261">
        <v>3.2546843956849973E-2</v>
      </c>
      <c r="N6" s="261">
        <v>3.0043240575553829E-2</v>
      </c>
      <c r="O6" s="261">
        <v>2.503603381296152E-2</v>
      </c>
      <c r="P6" s="261">
        <v>2.1280628741017289E-2</v>
      </c>
      <c r="Q6" s="261">
        <v>2.1280628741017289E-2</v>
      </c>
      <c r="R6" s="261">
        <v>2.503603381296152E-2</v>
      </c>
      <c r="S6" s="261">
        <v>2.5889762565983489E-2</v>
      </c>
      <c r="T6" s="261">
        <v>3.0415025677676299E-2</v>
      </c>
      <c r="U6" s="261">
        <v>2.8628704665121501E-2</v>
      </c>
      <c r="V6" s="261">
        <v>2.4870795989795962E-2</v>
      </c>
      <c r="W6" s="261">
        <v>2.6262799469796622E-2</v>
      </c>
      <c r="DA6" s="67" t="s">
        <v>2599</v>
      </c>
    </row>
    <row r="7" spans="1:105" ht="12" customHeight="1" x14ac:dyDescent="0.25">
      <c r="A7" s="202" t="s">
        <v>93</v>
      </c>
      <c r="B7" s="226">
        <v>1.0167324112083169E-2</v>
      </c>
      <c r="C7" s="226">
        <v>1.0167324112083169E-2</v>
      </c>
      <c r="D7" s="226">
        <v>1.0609381682173751E-2</v>
      </c>
      <c r="E7" s="226">
        <v>1.0167324112083169E-2</v>
      </c>
      <c r="F7" s="226">
        <v>1.1935554392445461E-2</v>
      </c>
      <c r="G7" s="226">
        <v>1.281966953262661E-2</v>
      </c>
      <c r="H7" s="226">
        <v>1.3703784672807751E-2</v>
      </c>
      <c r="I7" s="226">
        <v>1.45878998129889E-2</v>
      </c>
      <c r="J7" s="226">
        <v>1.5029957383079469E-2</v>
      </c>
      <c r="K7" s="226">
        <v>1.3261727102717179E-2</v>
      </c>
      <c r="L7" s="226">
        <v>1.281966953262661E-2</v>
      </c>
      <c r="M7" s="226">
        <v>1.1493496822354879E-2</v>
      </c>
      <c r="N7" s="226">
        <v>1.0609381682173751E-2</v>
      </c>
      <c r="O7" s="226">
        <v>8.8411514018114506E-3</v>
      </c>
      <c r="P7" s="226">
        <v>7.5149786915397346E-3</v>
      </c>
      <c r="Q7" s="226">
        <v>7.5149786915397346E-3</v>
      </c>
      <c r="R7" s="226">
        <v>8.8411514018114506E-3</v>
      </c>
      <c r="S7" s="226">
        <v>9.1426346646132188E-3</v>
      </c>
      <c r="T7" s="226">
        <v>1.0740672780490649E-2</v>
      </c>
      <c r="U7" s="226">
        <v>1.0109856627971399E-2</v>
      </c>
      <c r="V7" s="226">
        <v>8.7827998025594954E-3</v>
      </c>
      <c r="W7" s="226">
        <v>9.2743678205002133E-3</v>
      </c>
      <c r="DA7" s="174" t="s">
        <v>2600</v>
      </c>
    </row>
    <row r="8" spans="1:105" ht="12" customHeight="1" x14ac:dyDescent="0.25">
      <c r="A8" s="202" t="s">
        <v>94</v>
      </c>
      <c r="B8" s="226">
        <v>6.7301477699574314E-2</v>
      </c>
      <c r="C8" s="226">
        <v>6.7301477699574314E-2</v>
      </c>
      <c r="D8" s="226">
        <v>7.0227628903903702E-2</v>
      </c>
      <c r="E8" s="226">
        <v>6.7301477699574314E-2</v>
      </c>
      <c r="F8" s="226">
        <v>7.900608251689159E-2</v>
      </c>
      <c r="G8" s="226">
        <v>8.4858384925550215E-2</v>
      </c>
      <c r="H8" s="226">
        <v>9.0710687334208881E-2</v>
      </c>
      <c r="I8" s="226">
        <v>9.6562989742867505E-2</v>
      </c>
      <c r="J8" s="226">
        <v>9.9489140947196839E-2</v>
      </c>
      <c r="K8" s="226">
        <v>8.7784536129879562E-2</v>
      </c>
      <c r="L8" s="226">
        <v>8.4858384925550215E-2</v>
      </c>
      <c r="M8" s="226">
        <v>7.6079931312562285E-2</v>
      </c>
      <c r="N8" s="226">
        <v>7.0227628903903702E-2</v>
      </c>
      <c r="O8" s="226">
        <v>5.8523024086586391E-2</v>
      </c>
      <c r="P8" s="226">
        <v>4.9744570473598433E-2</v>
      </c>
      <c r="Q8" s="226">
        <v>4.9744570473598433E-2</v>
      </c>
      <c r="R8" s="226">
        <v>5.8523024086586391E-2</v>
      </c>
      <c r="S8" s="226">
        <v>6.0518659207938953E-2</v>
      </c>
      <c r="T8" s="226">
        <v>7.1096695811589478E-2</v>
      </c>
      <c r="U8" s="226">
        <v>6.6921078043011561E-2</v>
      </c>
      <c r="V8" s="226">
        <v>5.8136772127614887E-2</v>
      </c>
      <c r="W8" s="226">
        <v>6.1390652266829077E-2</v>
      </c>
      <c r="DA8" s="174" t="s">
        <v>2601</v>
      </c>
    </row>
    <row r="9" spans="1:105" ht="12" customHeight="1" x14ac:dyDescent="0.25">
      <c r="A9" s="202" t="s">
        <v>95</v>
      </c>
      <c r="B9" s="226">
        <v>2.951634663770902E-2</v>
      </c>
      <c r="C9" s="226">
        <v>2.951634663770902E-2</v>
      </c>
      <c r="D9" s="226">
        <v>3.079966605673987E-2</v>
      </c>
      <c r="E9" s="226">
        <v>2.951634663770902E-2</v>
      </c>
      <c r="F9" s="226">
        <v>3.4649624313832332E-2</v>
      </c>
      <c r="G9" s="226">
        <v>3.721626315189399E-2</v>
      </c>
      <c r="H9" s="226">
        <v>3.9782901989955648E-2</v>
      </c>
      <c r="I9" s="226">
        <v>4.2349540828017292E-2</v>
      </c>
      <c r="J9" s="226">
        <v>4.3632860247048127E-2</v>
      </c>
      <c r="K9" s="226">
        <v>3.8499582570924812E-2</v>
      </c>
      <c r="L9" s="226">
        <v>3.721626315189399E-2</v>
      </c>
      <c r="M9" s="226">
        <v>3.336630489480151E-2</v>
      </c>
      <c r="N9" s="226">
        <v>3.079966605673987E-2</v>
      </c>
      <c r="O9" s="226">
        <v>2.5666388380616561E-2</v>
      </c>
      <c r="P9" s="226">
        <v>2.1816430123524071E-2</v>
      </c>
      <c r="Q9" s="226">
        <v>2.1816430123524071E-2</v>
      </c>
      <c r="R9" s="226">
        <v>2.5666388380616561E-2</v>
      </c>
      <c r="S9" s="226">
        <v>2.654161222439556E-2</v>
      </c>
      <c r="T9" s="226">
        <v>3.118081192419201E-2</v>
      </c>
      <c r="U9" s="226">
        <v>2.9349515113235039E-2</v>
      </c>
      <c r="V9" s="226">
        <v>2.549699021730447E-2</v>
      </c>
      <c r="W9" s="226">
        <v>2.6924041411266749E-2</v>
      </c>
      <c r="DA9" s="174" t="s">
        <v>2602</v>
      </c>
    </row>
    <row r="10" spans="1:105" ht="12" customHeight="1" x14ac:dyDescent="0.25">
      <c r="A10" s="56" t="s">
        <v>96</v>
      </c>
      <c r="B10" s="262">
        <v>5.4788665004366667E-2</v>
      </c>
      <c r="C10" s="262">
        <v>5.4788665004366667E-2</v>
      </c>
      <c r="D10" s="262">
        <v>5.7170780874121779E-2</v>
      </c>
      <c r="E10" s="262">
        <v>5.4788665004366667E-2</v>
      </c>
      <c r="F10" s="262">
        <v>6.4317128483386957E-2</v>
      </c>
      <c r="G10" s="262">
        <v>6.9081360222897084E-2</v>
      </c>
      <c r="H10" s="262">
        <v>7.3845591962407253E-2</v>
      </c>
      <c r="I10" s="262">
        <v>7.8609823701917367E-2</v>
      </c>
      <c r="J10" s="262">
        <v>8.0991939571672514E-2</v>
      </c>
      <c r="K10" s="262">
        <v>7.1463476092652189E-2</v>
      </c>
      <c r="L10" s="262">
        <v>6.9081360222897084E-2</v>
      </c>
      <c r="M10" s="262">
        <v>6.1935012613631893E-2</v>
      </c>
      <c r="N10" s="262">
        <v>5.7170780874121779E-2</v>
      </c>
      <c r="O10" s="262">
        <v>4.7642317395101469E-2</v>
      </c>
      <c r="P10" s="262">
        <v>4.0495969785836257E-2</v>
      </c>
      <c r="Q10" s="262">
        <v>4.0495969785836257E-2</v>
      </c>
      <c r="R10" s="262">
        <v>4.7642317395101469E-2</v>
      </c>
      <c r="S10" s="262">
        <v>4.9266920418274393E-2</v>
      </c>
      <c r="T10" s="262">
        <v>5.7878269287439013E-2</v>
      </c>
      <c r="U10" s="262">
        <v>5.4478989941298558E-2</v>
      </c>
      <c r="V10" s="262">
        <v>4.732787810029377E-2</v>
      </c>
      <c r="W10" s="262">
        <v>4.9976790947461408E-2</v>
      </c>
      <c r="DA10" s="68" t="s">
        <v>2603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2604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5.4788665004366667E-2</v>
      </c>
      <c r="C15" s="228">
        <v>5.4788665004366667E-2</v>
      </c>
      <c r="D15" s="228">
        <v>5.7170780874121779E-2</v>
      </c>
      <c r="E15" s="228">
        <v>5.4788665004366667E-2</v>
      </c>
      <c r="F15" s="228">
        <v>6.4317128483386957E-2</v>
      </c>
      <c r="G15" s="228">
        <v>6.9081360222897084E-2</v>
      </c>
      <c r="H15" s="228">
        <v>7.3845591962407253E-2</v>
      </c>
      <c r="I15" s="228">
        <v>7.8609823701917367E-2</v>
      </c>
      <c r="J15" s="228">
        <v>8.0991939571672514E-2</v>
      </c>
      <c r="K15" s="228">
        <v>7.1463476092652189E-2</v>
      </c>
      <c r="L15" s="228">
        <v>6.9081360222897084E-2</v>
      </c>
      <c r="M15" s="228">
        <v>6.1935012613631893E-2</v>
      </c>
      <c r="N15" s="228">
        <v>5.7170780874121779E-2</v>
      </c>
      <c r="O15" s="228">
        <v>4.7642317395101469E-2</v>
      </c>
      <c r="P15" s="228">
        <v>4.0495969785836257E-2</v>
      </c>
      <c r="Q15" s="228">
        <v>4.0495969785836257E-2</v>
      </c>
      <c r="R15" s="228">
        <v>4.7642317395101469E-2</v>
      </c>
      <c r="S15" s="228">
        <v>4.9266920418274393E-2</v>
      </c>
      <c r="T15" s="228">
        <v>5.7878269287439013E-2</v>
      </c>
      <c r="U15" s="228">
        <v>5.4478989941298558E-2</v>
      </c>
      <c r="V15" s="228">
        <v>4.732787810029377E-2</v>
      </c>
      <c r="W15" s="228">
        <v>4.9976790947461408E-2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0.26557310460416877</v>
      </c>
      <c r="C16" s="263">
        <f t="shared" si="0"/>
        <v>0.26557310460416877</v>
      </c>
      <c r="D16" s="263">
        <f t="shared" si="0"/>
        <v>0.27711976132608929</v>
      </c>
      <c r="E16" s="263">
        <f t="shared" si="0"/>
        <v>0.26557310460416877</v>
      </c>
      <c r="F16" s="263">
        <f t="shared" si="0"/>
        <v>0.31175973149185032</v>
      </c>
      <c r="G16" s="263">
        <f t="shared" si="0"/>
        <v>0.33485304493569112</v>
      </c>
      <c r="H16" s="263">
        <f t="shared" si="0"/>
        <v>0.35794635837953193</v>
      </c>
      <c r="I16" s="263">
        <f t="shared" si="0"/>
        <v>0.38103967182337262</v>
      </c>
      <c r="J16" s="263">
        <f t="shared" si="0"/>
        <v>0.39258632854529318</v>
      </c>
      <c r="K16" s="263">
        <f t="shared" si="0"/>
        <v>0.34639970165761153</v>
      </c>
      <c r="L16" s="263">
        <f t="shared" si="0"/>
        <v>0.33485304493569112</v>
      </c>
      <c r="M16" s="263">
        <f t="shared" si="0"/>
        <v>0.30021307476992992</v>
      </c>
      <c r="N16" s="263">
        <f t="shared" si="0"/>
        <v>0.27711976132608929</v>
      </c>
      <c r="O16" s="263">
        <f t="shared" si="0"/>
        <v>0.23093313443840779</v>
      </c>
      <c r="P16" s="263">
        <f t="shared" si="0"/>
        <v>0.19629316427264659</v>
      </c>
      <c r="Q16" s="263">
        <f t="shared" si="0"/>
        <v>0.19629316427264659</v>
      </c>
      <c r="R16" s="263">
        <f t="shared" si="0"/>
        <v>0.23093313443840779</v>
      </c>
      <c r="S16" s="263">
        <f t="shared" si="0"/>
        <v>0.23880795432275731</v>
      </c>
      <c r="T16" s="263">
        <f t="shared" si="0"/>
        <v>0.28054911837249957</v>
      </c>
      <c r="U16" s="263">
        <f t="shared" si="0"/>
        <v>0.26407203923031941</v>
      </c>
      <c r="V16" s="263">
        <f t="shared" si="0"/>
        <v>0.22940897575111421</v>
      </c>
      <c r="W16" s="263">
        <f t="shared" si="0"/>
        <v>0.24224885802588961</v>
      </c>
      <c r="DA16" s="70"/>
    </row>
    <row r="17" spans="1:105" ht="12" customHeight="1" x14ac:dyDescent="0.25">
      <c r="A17" s="169" t="s">
        <v>2558</v>
      </c>
      <c r="B17" s="353">
        <v>0</v>
      </c>
      <c r="C17" s="353">
        <v>0</v>
      </c>
      <c r="D17" s="353">
        <v>0</v>
      </c>
      <c r="E17" s="353">
        <v>0</v>
      </c>
      <c r="F17" s="353">
        <v>0</v>
      </c>
      <c r="G17" s="353">
        <v>0</v>
      </c>
      <c r="H17" s="353">
        <v>0</v>
      </c>
      <c r="I17" s="353">
        <v>0</v>
      </c>
      <c r="J17" s="353">
        <v>0</v>
      </c>
      <c r="K17" s="353">
        <v>0</v>
      </c>
      <c r="L17" s="353">
        <v>0</v>
      </c>
      <c r="M17" s="353">
        <v>0</v>
      </c>
      <c r="N17" s="353">
        <v>0</v>
      </c>
      <c r="O17" s="353">
        <v>0</v>
      </c>
      <c r="P17" s="353">
        <v>0</v>
      </c>
      <c r="Q17" s="353">
        <v>0</v>
      </c>
      <c r="R17" s="353">
        <v>0</v>
      </c>
      <c r="S17" s="353">
        <v>0</v>
      </c>
      <c r="T17" s="353">
        <v>0</v>
      </c>
      <c r="U17" s="353">
        <v>0</v>
      </c>
      <c r="V17" s="353">
        <v>0</v>
      </c>
      <c r="W17" s="353">
        <v>0</v>
      </c>
      <c r="DA17" s="170" t="s">
        <v>2609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2611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2612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2614</v>
      </c>
    </row>
    <row r="23" spans="1:105" ht="12" customHeight="1" x14ac:dyDescent="0.25">
      <c r="A23" s="60" t="s">
        <v>2565</v>
      </c>
      <c r="B23" s="331">
        <v>0.26557310460416877</v>
      </c>
      <c r="C23" s="331">
        <v>0.26557310460416877</v>
      </c>
      <c r="D23" s="331">
        <v>0.27711976132608929</v>
      </c>
      <c r="E23" s="331">
        <v>0.26557310460416877</v>
      </c>
      <c r="F23" s="331">
        <v>0.31175973149185032</v>
      </c>
      <c r="G23" s="331">
        <v>0.33485304493569112</v>
      </c>
      <c r="H23" s="331">
        <v>0.35794635837953193</v>
      </c>
      <c r="I23" s="331">
        <v>0.38103967182337262</v>
      </c>
      <c r="J23" s="331">
        <v>0.39258632854529318</v>
      </c>
      <c r="K23" s="331">
        <v>0.34639970165761153</v>
      </c>
      <c r="L23" s="331">
        <v>0.33485304493569112</v>
      </c>
      <c r="M23" s="331">
        <v>0.30021307476992992</v>
      </c>
      <c r="N23" s="331">
        <v>0.27711976132608929</v>
      </c>
      <c r="O23" s="331">
        <v>0.23093313443840779</v>
      </c>
      <c r="P23" s="331">
        <v>0.19629316427264659</v>
      </c>
      <c r="Q23" s="331">
        <v>0.19629316427264659</v>
      </c>
      <c r="R23" s="331">
        <v>0.23093313443840779</v>
      </c>
      <c r="S23" s="331">
        <v>0.23880795432275731</v>
      </c>
      <c r="T23" s="331">
        <v>0.28054911837249957</v>
      </c>
      <c r="U23" s="331">
        <v>0.26407203923031941</v>
      </c>
      <c r="V23" s="331">
        <v>0.22940897575111421</v>
      </c>
      <c r="W23" s="331">
        <v>0.24224885802588961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3.3169538779132923E-2</v>
      </c>
      <c r="C24" s="263">
        <f t="shared" si="1"/>
        <v>3.3169538779132923E-2</v>
      </c>
      <c r="D24" s="263">
        <f t="shared" si="1"/>
        <v>3.4611692639095248E-2</v>
      </c>
      <c r="E24" s="263">
        <f t="shared" si="1"/>
        <v>3.3169538779132923E-2</v>
      </c>
      <c r="F24" s="263">
        <f t="shared" si="1"/>
        <v>3.8938154218982127E-2</v>
      </c>
      <c r="G24" s="263">
        <f t="shared" si="1"/>
        <v>4.1822461938906742E-2</v>
      </c>
      <c r="H24" s="263">
        <f t="shared" si="1"/>
        <v>4.4706769658831351E-2</v>
      </c>
      <c r="I24" s="263">
        <f t="shared" si="1"/>
        <v>4.7591077378755953E-2</v>
      </c>
      <c r="J24" s="263">
        <f t="shared" si="1"/>
        <v>4.903323123871825E-2</v>
      </c>
      <c r="K24" s="263">
        <f t="shared" si="1"/>
        <v>4.3264615798869047E-2</v>
      </c>
      <c r="L24" s="263">
        <f t="shared" si="1"/>
        <v>4.1822461938906742E-2</v>
      </c>
      <c r="M24" s="263">
        <f t="shared" si="1"/>
        <v>3.7496000359019843E-2</v>
      </c>
      <c r="N24" s="263">
        <f t="shared" si="1"/>
        <v>3.4611692639095248E-2</v>
      </c>
      <c r="O24" s="263">
        <f t="shared" si="1"/>
        <v>2.8843077199246041E-2</v>
      </c>
      <c r="P24" s="263">
        <f t="shared" si="1"/>
        <v>2.4516615619359129E-2</v>
      </c>
      <c r="Q24" s="263">
        <f t="shared" si="1"/>
        <v>2.4516615619359129E-2</v>
      </c>
      <c r="R24" s="263">
        <f t="shared" si="1"/>
        <v>2.8843077199246041E-2</v>
      </c>
      <c r="S24" s="263">
        <f t="shared" si="1"/>
        <v>2.9826626131740312E-2</v>
      </c>
      <c r="T24" s="263">
        <f t="shared" si="1"/>
        <v>3.5040012335504037E-2</v>
      </c>
      <c r="U24" s="263">
        <f t="shared" si="1"/>
        <v>3.2982058777337862E-2</v>
      </c>
      <c r="V24" s="263">
        <f t="shared" si="1"/>
        <v>2.8652712889731011E-2</v>
      </c>
      <c r="W24" s="263">
        <f t="shared" si="1"/>
        <v>3.0256387982009091E-2</v>
      </c>
      <c r="DA24" s="70"/>
    </row>
    <row r="25" spans="1:105" ht="12" customHeight="1" x14ac:dyDescent="0.25">
      <c r="A25" s="169" t="s">
        <v>2568</v>
      </c>
      <c r="B25" s="354">
        <v>0</v>
      </c>
      <c r="C25" s="354">
        <v>0</v>
      </c>
      <c r="D25" s="354">
        <v>0</v>
      </c>
      <c r="E25" s="354">
        <v>0</v>
      </c>
      <c r="F25" s="354">
        <v>0</v>
      </c>
      <c r="G25" s="354">
        <v>0</v>
      </c>
      <c r="H25" s="354">
        <v>0</v>
      </c>
      <c r="I25" s="354">
        <v>0</v>
      </c>
      <c r="J25" s="354">
        <v>0</v>
      </c>
      <c r="K25" s="354">
        <v>0</v>
      </c>
      <c r="L25" s="354">
        <v>0</v>
      </c>
      <c r="M25" s="354">
        <v>0</v>
      </c>
      <c r="N25" s="354">
        <v>0</v>
      </c>
      <c r="O25" s="354">
        <v>0</v>
      </c>
      <c r="P25" s="354">
        <v>0</v>
      </c>
      <c r="Q25" s="354">
        <v>0</v>
      </c>
      <c r="R25" s="354">
        <v>0</v>
      </c>
      <c r="S25" s="354">
        <v>0</v>
      </c>
      <c r="T25" s="354">
        <v>0</v>
      </c>
      <c r="U25" s="354">
        <v>0</v>
      </c>
      <c r="V25" s="354">
        <v>0</v>
      </c>
      <c r="W25" s="354">
        <v>0</v>
      </c>
      <c r="DA25" s="170" t="s">
        <v>2616</v>
      </c>
    </row>
    <row r="26" spans="1:105" ht="12" customHeight="1" x14ac:dyDescent="0.25">
      <c r="A26" s="61" t="s">
        <v>2570</v>
      </c>
      <c r="B26" s="265">
        <v>3.3169538779132923E-2</v>
      </c>
      <c r="C26" s="265">
        <v>3.3169538779132923E-2</v>
      </c>
      <c r="D26" s="265">
        <v>3.4611692639095248E-2</v>
      </c>
      <c r="E26" s="265">
        <v>3.3169538779132923E-2</v>
      </c>
      <c r="F26" s="265">
        <v>3.8938154218982127E-2</v>
      </c>
      <c r="G26" s="265">
        <v>4.1822461938906742E-2</v>
      </c>
      <c r="H26" s="265">
        <v>4.4706769658831351E-2</v>
      </c>
      <c r="I26" s="265">
        <v>4.7591077378755953E-2</v>
      </c>
      <c r="J26" s="265">
        <v>4.903323123871825E-2</v>
      </c>
      <c r="K26" s="265">
        <v>4.3264615798869047E-2</v>
      </c>
      <c r="L26" s="265">
        <v>4.1822461938906742E-2</v>
      </c>
      <c r="M26" s="265">
        <v>3.7496000359019843E-2</v>
      </c>
      <c r="N26" s="265">
        <v>3.4611692639095248E-2</v>
      </c>
      <c r="O26" s="265">
        <v>2.8843077199246041E-2</v>
      </c>
      <c r="P26" s="265">
        <v>2.4516615619359129E-2</v>
      </c>
      <c r="Q26" s="265">
        <v>2.4516615619359129E-2</v>
      </c>
      <c r="R26" s="265">
        <v>2.8843077199246041E-2</v>
      </c>
      <c r="S26" s="265">
        <v>2.9826626131740312E-2</v>
      </c>
      <c r="T26" s="265">
        <v>3.5040012335504037E-2</v>
      </c>
      <c r="U26" s="265">
        <v>3.2982058777337862E-2</v>
      </c>
      <c r="V26" s="265">
        <v>2.8652712889731011E-2</v>
      </c>
      <c r="W26" s="265">
        <v>3.0256387982009091E-2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0.32519155665816601</v>
      </c>
      <c r="C27" s="263">
        <f t="shared" si="2"/>
        <v>0.32519155665816601</v>
      </c>
      <c r="D27" s="263">
        <f t="shared" si="2"/>
        <v>0.33933031999112978</v>
      </c>
      <c r="E27" s="263">
        <f t="shared" si="2"/>
        <v>0.32519155665816601</v>
      </c>
      <c r="F27" s="263">
        <f t="shared" si="2"/>
        <v>0.3817466099900208</v>
      </c>
      <c r="G27" s="263">
        <f t="shared" si="2"/>
        <v>0.41002413665594822</v>
      </c>
      <c r="H27" s="263">
        <f t="shared" si="2"/>
        <v>0.43830166332187592</v>
      </c>
      <c r="I27" s="263">
        <f t="shared" si="2"/>
        <v>0.4665791899878034</v>
      </c>
      <c r="J27" s="263">
        <f t="shared" si="2"/>
        <v>0.48071795332076689</v>
      </c>
      <c r="K27" s="263">
        <f t="shared" si="2"/>
        <v>0.42416289998891199</v>
      </c>
      <c r="L27" s="263">
        <f t="shared" si="2"/>
        <v>0.41002413665594822</v>
      </c>
      <c r="M27" s="263">
        <f t="shared" si="2"/>
        <v>0.36760784665705709</v>
      </c>
      <c r="N27" s="263">
        <f t="shared" si="2"/>
        <v>0.33933031999112978</v>
      </c>
      <c r="O27" s="263">
        <f t="shared" si="2"/>
        <v>0.28277526665927483</v>
      </c>
      <c r="P27" s="263">
        <f t="shared" si="2"/>
        <v>0.2403589766603835</v>
      </c>
      <c r="Q27" s="263">
        <f t="shared" si="2"/>
        <v>0.2403589766603835</v>
      </c>
      <c r="R27" s="263">
        <f t="shared" si="2"/>
        <v>0.28277526665927483</v>
      </c>
      <c r="S27" s="263">
        <f t="shared" si="2"/>
        <v>0.292417903252356</v>
      </c>
      <c r="T27" s="263">
        <f t="shared" si="2"/>
        <v>0.34352953270101988</v>
      </c>
      <c r="U27" s="263">
        <f t="shared" si="2"/>
        <v>0.32335351742488078</v>
      </c>
      <c r="V27" s="263">
        <f t="shared" si="2"/>
        <v>0.28090894989932358</v>
      </c>
      <c r="W27" s="263">
        <f t="shared" si="2"/>
        <v>0.29663125472557911</v>
      </c>
      <c r="DA27" s="70"/>
    </row>
    <row r="28" spans="1:105" ht="12" customHeight="1" x14ac:dyDescent="0.25">
      <c r="A28" s="169" t="s">
        <v>2573</v>
      </c>
      <c r="B28" s="353">
        <v>0</v>
      </c>
      <c r="C28" s="353">
        <v>0</v>
      </c>
      <c r="D28" s="353">
        <v>0</v>
      </c>
      <c r="E28" s="353">
        <v>0</v>
      </c>
      <c r="F28" s="353">
        <v>0</v>
      </c>
      <c r="G28" s="353">
        <v>0</v>
      </c>
      <c r="H28" s="353">
        <v>0</v>
      </c>
      <c r="I28" s="353">
        <v>0</v>
      </c>
      <c r="J28" s="353">
        <v>0</v>
      </c>
      <c r="K28" s="353">
        <v>0</v>
      </c>
      <c r="L28" s="353">
        <v>0</v>
      </c>
      <c r="M28" s="353">
        <v>0</v>
      </c>
      <c r="N28" s="353">
        <v>0</v>
      </c>
      <c r="O28" s="353">
        <v>0</v>
      </c>
      <c r="P28" s="353">
        <v>0</v>
      </c>
      <c r="Q28" s="353">
        <v>0</v>
      </c>
      <c r="R28" s="353">
        <v>0</v>
      </c>
      <c r="S28" s="353">
        <v>0</v>
      </c>
      <c r="T28" s="353">
        <v>0</v>
      </c>
      <c r="U28" s="353">
        <v>0</v>
      </c>
      <c r="V28" s="353">
        <v>0</v>
      </c>
      <c r="W28" s="353">
        <v>0</v>
      </c>
      <c r="DA28" s="170" t="s">
        <v>2618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2620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2621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2623</v>
      </c>
    </row>
    <row r="34" spans="1:105" ht="12" customHeight="1" x14ac:dyDescent="0.25">
      <c r="A34" s="60" t="s">
        <v>2580</v>
      </c>
      <c r="B34" s="331">
        <v>0.32519155665816601</v>
      </c>
      <c r="C34" s="331">
        <v>0.32519155665816601</v>
      </c>
      <c r="D34" s="331">
        <v>0.33933031999112978</v>
      </c>
      <c r="E34" s="331">
        <v>0.32519155665816601</v>
      </c>
      <c r="F34" s="331">
        <v>0.3817466099900208</v>
      </c>
      <c r="G34" s="331">
        <v>0.41002413665594822</v>
      </c>
      <c r="H34" s="331">
        <v>0.43830166332187592</v>
      </c>
      <c r="I34" s="331">
        <v>0.4665791899878034</v>
      </c>
      <c r="J34" s="331">
        <v>0.48071795332076689</v>
      </c>
      <c r="K34" s="331">
        <v>0.42416289998891199</v>
      </c>
      <c r="L34" s="331">
        <v>0.41002413665594822</v>
      </c>
      <c r="M34" s="331">
        <v>0.36760784665705709</v>
      </c>
      <c r="N34" s="331">
        <v>0.33933031999112978</v>
      </c>
      <c r="O34" s="331">
        <v>0.28277526665927483</v>
      </c>
      <c r="P34" s="331">
        <v>0.2403589766603835</v>
      </c>
      <c r="Q34" s="331">
        <v>0.2403589766603835</v>
      </c>
      <c r="R34" s="331">
        <v>0.28277526665927483</v>
      </c>
      <c r="S34" s="331">
        <v>0.292417903252356</v>
      </c>
      <c r="T34" s="331">
        <v>0.34352953270101988</v>
      </c>
      <c r="U34" s="331">
        <v>0.32335351742488078</v>
      </c>
      <c r="V34" s="331">
        <v>0.28090894989932358</v>
      </c>
      <c r="W34" s="331">
        <v>0.29663125472557911</v>
      </c>
      <c r="DA34" s="72" t="s">
        <v>2624</v>
      </c>
    </row>
    <row r="35" spans="1:105" ht="12" customHeight="1" x14ac:dyDescent="0.25">
      <c r="A35" s="39" t="s">
        <v>2582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DA35" s="92" t="s">
        <v>2625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2628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2629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2631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2634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2635</v>
      </c>
    </row>
    <row r="46" spans="1:105" ht="12" customHeight="1" x14ac:dyDescent="0.25">
      <c r="A46" s="39" t="s">
        <v>2594</v>
      </c>
      <c r="B46" s="230">
        <v>0.18053855111897521</v>
      </c>
      <c r="C46" s="230">
        <v>0.18053855111897521</v>
      </c>
      <c r="D46" s="230">
        <v>0.18838805334153949</v>
      </c>
      <c r="E46" s="230">
        <v>0.18053855111897521</v>
      </c>
      <c r="F46" s="230">
        <v>0.21193656000923181</v>
      </c>
      <c r="G46" s="230">
        <v>0.22763556445436001</v>
      </c>
      <c r="H46" s="230">
        <v>0.24333456889948829</v>
      </c>
      <c r="I46" s="230">
        <v>0.25903357334461657</v>
      </c>
      <c r="J46" s="230">
        <v>0.26688307556718083</v>
      </c>
      <c r="K46" s="230">
        <v>0.2354850666769242</v>
      </c>
      <c r="L46" s="230">
        <v>0.22763556445436001</v>
      </c>
      <c r="M46" s="230">
        <v>0.20408705778666761</v>
      </c>
      <c r="N46" s="230">
        <v>0.18838805334153949</v>
      </c>
      <c r="O46" s="230">
        <v>0.15699004445128281</v>
      </c>
      <c r="P46" s="230">
        <v>0.13344153778359041</v>
      </c>
      <c r="Q46" s="230">
        <v>0.13344153778359041</v>
      </c>
      <c r="R46" s="230">
        <v>0.15699004445128281</v>
      </c>
      <c r="S46" s="230">
        <v>0.1623434049670715</v>
      </c>
      <c r="T46" s="230">
        <v>0.19071935550164101</v>
      </c>
      <c r="U46" s="230">
        <v>0.17951811583004201</v>
      </c>
      <c r="V46" s="230">
        <v>0.15595391015790441</v>
      </c>
      <c r="W46" s="230">
        <v>0.16468255662939571</v>
      </c>
      <c r="DA46" s="92" t="s">
        <v>2636</v>
      </c>
    </row>
    <row r="47" spans="1:105" ht="12" customHeight="1" x14ac:dyDescent="0.25">
      <c r="A47" s="39" t="s">
        <v>2596</v>
      </c>
      <c r="B47" s="230">
        <v>0.113075020119804</v>
      </c>
      <c r="C47" s="230">
        <v>0.113075020119804</v>
      </c>
      <c r="D47" s="230">
        <v>0.1179913253424042</v>
      </c>
      <c r="E47" s="230">
        <v>0.113075020119804</v>
      </c>
      <c r="F47" s="230">
        <v>0.13274024101020471</v>
      </c>
      <c r="G47" s="230">
        <v>0.14257285145540499</v>
      </c>
      <c r="H47" s="230">
        <v>0.15240546190060539</v>
      </c>
      <c r="I47" s="230">
        <v>0.1622380723458057</v>
      </c>
      <c r="J47" s="230">
        <v>0.1671543775684059</v>
      </c>
      <c r="K47" s="230">
        <v>0.14748915667800519</v>
      </c>
      <c r="L47" s="230">
        <v>0.14257285145540499</v>
      </c>
      <c r="M47" s="230">
        <v>0.12782393578760451</v>
      </c>
      <c r="N47" s="230">
        <v>0.1179913253424042</v>
      </c>
      <c r="O47" s="230">
        <v>9.8326104452003515E-2</v>
      </c>
      <c r="P47" s="230">
        <v>8.3577188784202963E-2</v>
      </c>
      <c r="Q47" s="230">
        <v>8.3577188784202963E-2</v>
      </c>
      <c r="R47" s="230">
        <v>9.8326104452003515E-2</v>
      </c>
      <c r="S47" s="230">
        <v>0.1016790246138168</v>
      </c>
      <c r="T47" s="230">
        <v>0.1194514679935165</v>
      </c>
      <c r="U47" s="230">
        <v>0.112435900440866</v>
      </c>
      <c r="V47" s="230">
        <v>9.767715216262024E-2</v>
      </c>
      <c r="W47" s="230">
        <v>0.1031440835701516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0.99999999999999978</v>
      </c>
      <c r="C51" s="234">
        <f t="shared" si="3"/>
        <v>0.99999999999999978</v>
      </c>
      <c r="D51" s="234">
        <f t="shared" si="3"/>
        <v>0.99999999999999978</v>
      </c>
      <c r="E51" s="234">
        <f t="shared" si="3"/>
        <v>0.99999999999999978</v>
      </c>
      <c r="F51" s="234">
        <f t="shared" si="3"/>
        <v>1</v>
      </c>
      <c r="G51" s="234">
        <f t="shared" si="3"/>
        <v>1</v>
      </c>
      <c r="H51" s="234">
        <f t="shared" si="3"/>
        <v>0.99999999999999978</v>
      </c>
      <c r="I51" s="234">
        <f t="shared" si="3"/>
        <v>1</v>
      </c>
      <c r="J51" s="234">
        <f t="shared" si="3"/>
        <v>0.99999999999999978</v>
      </c>
      <c r="K51" s="234">
        <f t="shared" si="3"/>
        <v>1</v>
      </c>
      <c r="L51" s="234">
        <f t="shared" si="3"/>
        <v>1</v>
      </c>
      <c r="M51" s="234">
        <f t="shared" si="3"/>
        <v>0.99999999999999956</v>
      </c>
      <c r="N51" s="234">
        <f t="shared" si="3"/>
        <v>0.99999999999999978</v>
      </c>
      <c r="O51" s="234">
        <f t="shared" si="3"/>
        <v>1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1.0000000000000004</v>
      </c>
      <c r="U51" s="234">
        <f t="shared" si="3"/>
        <v>1.0000000000000002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2.5982402761478587E-2</v>
      </c>
      <c r="C52" s="235">
        <f t="shared" si="4"/>
        <v>2.5982402761478587E-2</v>
      </c>
      <c r="D52" s="235">
        <f t="shared" si="4"/>
        <v>2.5982402761478597E-2</v>
      </c>
      <c r="E52" s="235">
        <f t="shared" si="4"/>
        <v>2.5982402761478587E-2</v>
      </c>
      <c r="F52" s="235">
        <f t="shared" si="4"/>
        <v>2.5982402761478597E-2</v>
      </c>
      <c r="G52" s="235">
        <f t="shared" si="4"/>
        <v>2.5982402761478604E-2</v>
      </c>
      <c r="H52" s="235">
        <f t="shared" si="4"/>
        <v>2.5982402761478587E-2</v>
      </c>
      <c r="I52" s="235">
        <f t="shared" si="4"/>
        <v>2.5982402761478597E-2</v>
      </c>
      <c r="J52" s="235">
        <f t="shared" si="4"/>
        <v>2.598240276147859E-2</v>
      </c>
      <c r="K52" s="235">
        <f t="shared" si="4"/>
        <v>2.5982402761478601E-2</v>
      </c>
      <c r="L52" s="235">
        <f t="shared" si="4"/>
        <v>2.5982402761478604E-2</v>
      </c>
      <c r="M52" s="235">
        <f t="shared" si="4"/>
        <v>2.5982402761478597E-2</v>
      </c>
      <c r="N52" s="235">
        <f t="shared" si="4"/>
        <v>2.5982402761478597E-2</v>
      </c>
      <c r="O52" s="235">
        <f t="shared" si="4"/>
        <v>2.5982402761478597E-2</v>
      </c>
      <c r="P52" s="235">
        <f t="shared" si="4"/>
        <v>2.5982402761478597E-2</v>
      </c>
      <c r="Q52" s="235">
        <f t="shared" si="4"/>
        <v>2.5982402761478597E-2</v>
      </c>
      <c r="R52" s="235">
        <f t="shared" si="4"/>
        <v>2.5982402761478597E-2</v>
      </c>
      <c r="S52" s="235">
        <f t="shared" si="4"/>
        <v>2.598240276147859E-2</v>
      </c>
      <c r="T52" s="235">
        <f t="shared" si="4"/>
        <v>2.5982402761478608E-2</v>
      </c>
      <c r="U52" s="235">
        <f t="shared" si="4"/>
        <v>2.5982402761478597E-2</v>
      </c>
      <c r="V52" s="235">
        <f t="shared" si="4"/>
        <v>2.5982402761478594E-2</v>
      </c>
      <c r="W52" s="235">
        <f t="shared" si="4"/>
        <v>2.5982402761478604E-2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9.1753493509882465E-3</v>
      </c>
      <c r="C53" s="235">
        <f t="shared" si="5"/>
        <v>9.1753493509882465E-3</v>
      </c>
      <c r="D53" s="235">
        <f t="shared" si="5"/>
        <v>9.1753493509882499E-3</v>
      </c>
      <c r="E53" s="235">
        <f t="shared" si="5"/>
        <v>9.1753493509882465E-3</v>
      </c>
      <c r="F53" s="235">
        <f t="shared" si="5"/>
        <v>9.1753493509882517E-3</v>
      </c>
      <c r="G53" s="235">
        <f t="shared" si="5"/>
        <v>9.1753493509882551E-3</v>
      </c>
      <c r="H53" s="235">
        <f t="shared" si="5"/>
        <v>9.1753493509882465E-3</v>
      </c>
      <c r="I53" s="235">
        <f t="shared" si="5"/>
        <v>9.1753493509882499E-3</v>
      </c>
      <c r="J53" s="235">
        <f t="shared" si="5"/>
        <v>9.1753493509882465E-3</v>
      </c>
      <c r="K53" s="235">
        <f t="shared" si="5"/>
        <v>9.1753493509882499E-3</v>
      </c>
      <c r="L53" s="235">
        <f t="shared" si="5"/>
        <v>9.1753493509882551E-3</v>
      </c>
      <c r="M53" s="235">
        <f t="shared" si="5"/>
        <v>9.1753493509882395E-3</v>
      </c>
      <c r="N53" s="235">
        <f t="shared" si="5"/>
        <v>9.1753493509882499E-3</v>
      </c>
      <c r="O53" s="235">
        <f t="shared" si="5"/>
        <v>9.175349350988243E-3</v>
      </c>
      <c r="P53" s="235">
        <f t="shared" si="5"/>
        <v>9.1753493509882482E-3</v>
      </c>
      <c r="Q53" s="235">
        <f t="shared" si="5"/>
        <v>9.1753493509882482E-3</v>
      </c>
      <c r="R53" s="235">
        <f t="shared" si="5"/>
        <v>9.175349350988243E-3</v>
      </c>
      <c r="S53" s="235">
        <f t="shared" si="5"/>
        <v>9.1753493509882465E-3</v>
      </c>
      <c r="T53" s="235">
        <f t="shared" si="5"/>
        <v>9.1753493509882569E-3</v>
      </c>
      <c r="U53" s="235">
        <f t="shared" si="5"/>
        <v>9.1753493509882482E-3</v>
      </c>
      <c r="V53" s="235">
        <f t="shared" si="5"/>
        <v>9.1753493509882465E-3</v>
      </c>
      <c r="W53" s="235">
        <f t="shared" si="5"/>
        <v>9.1753493509882517E-3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6.073521045694464E-2</v>
      </c>
      <c r="C54" s="235">
        <f t="shared" si="6"/>
        <v>6.073521045694464E-2</v>
      </c>
      <c r="D54" s="235">
        <f t="shared" si="6"/>
        <v>6.0735210456944681E-2</v>
      </c>
      <c r="E54" s="235">
        <f t="shared" si="6"/>
        <v>6.073521045694464E-2</v>
      </c>
      <c r="F54" s="235">
        <f t="shared" si="6"/>
        <v>6.0735210456944674E-2</v>
      </c>
      <c r="G54" s="235">
        <f t="shared" si="6"/>
        <v>6.0735210456944667E-2</v>
      </c>
      <c r="H54" s="235">
        <f t="shared" si="6"/>
        <v>6.0735210456944654E-2</v>
      </c>
      <c r="I54" s="235">
        <f t="shared" si="6"/>
        <v>6.073521045694466E-2</v>
      </c>
      <c r="J54" s="235">
        <f t="shared" si="6"/>
        <v>6.0735210456944654E-2</v>
      </c>
      <c r="K54" s="235">
        <f t="shared" si="6"/>
        <v>6.0735210456944667E-2</v>
      </c>
      <c r="L54" s="235">
        <f t="shared" si="6"/>
        <v>6.0735210456944667E-2</v>
      </c>
      <c r="M54" s="235">
        <f t="shared" si="6"/>
        <v>6.0735210456944654E-2</v>
      </c>
      <c r="N54" s="235">
        <f t="shared" si="6"/>
        <v>6.0735210456944681E-2</v>
      </c>
      <c r="O54" s="235">
        <f t="shared" si="6"/>
        <v>6.073521045694466E-2</v>
      </c>
      <c r="P54" s="235">
        <f t="shared" si="6"/>
        <v>6.0735210456944674E-2</v>
      </c>
      <c r="Q54" s="235">
        <f t="shared" si="6"/>
        <v>6.0735210456944674E-2</v>
      </c>
      <c r="R54" s="235">
        <f t="shared" si="6"/>
        <v>6.073521045694466E-2</v>
      </c>
      <c r="S54" s="235">
        <f t="shared" si="6"/>
        <v>6.073521045694466E-2</v>
      </c>
      <c r="T54" s="235">
        <f t="shared" si="6"/>
        <v>6.0735210456944702E-2</v>
      </c>
      <c r="U54" s="235">
        <f t="shared" si="6"/>
        <v>6.0735210456944681E-2</v>
      </c>
      <c r="V54" s="235">
        <f t="shared" si="6"/>
        <v>6.0735210456944647E-2</v>
      </c>
      <c r="W54" s="235">
        <f t="shared" si="6"/>
        <v>6.073521045694466E-2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2.6636584904772848E-2</v>
      </c>
      <c r="C55" s="235">
        <f t="shared" si="7"/>
        <v>2.6636584904772848E-2</v>
      </c>
      <c r="D55" s="235">
        <f t="shared" si="7"/>
        <v>2.6636584904772859E-2</v>
      </c>
      <c r="E55" s="235">
        <f t="shared" si="7"/>
        <v>2.6636584904772848E-2</v>
      </c>
      <c r="F55" s="235">
        <f t="shared" si="7"/>
        <v>2.6636584904772866E-2</v>
      </c>
      <c r="G55" s="235">
        <f t="shared" si="7"/>
        <v>2.6636584904772869E-2</v>
      </c>
      <c r="H55" s="235">
        <f t="shared" si="7"/>
        <v>2.6636584904772855E-2</v>
      </c>
      <c r="I55" s="235">
        <f t="shared" si="7"/>
        <v>2.6636584904772855E-2</v>
      </c>
      <c r="J55" s="235">
        <f t="shared" si="7"/>
        <v>2.6636584904772852E-2</v>
      </c>
      <c r="K55" s="235">
        <f t="shared" si="7"/>
        <v>2.6636584904772855E-2</v>
      </c>
      <c r="L55" s="235">
        <f t="shared" si="7"/>
        <v>2.6636584904772869E-2</v>
      </c>
      <c r="M55" s="235">
        <f t="shared" si="7"/>
        <v>2.6636584904772855E-2</v>
      </c>
      <c r="N55" s="235">
        <f t="shared" si="7"/>
        <v>2.6636584904772859E-2</v>
      </c>
      <c r="O55" s="235">
        <f t="shared" si="7"/>
        <v>2.6636584904772866E-2</v>
      </c>
      <c r="P55" s="235">
        <f t="shared" si="7"/>
        <v>2.6636584904772866E-2</v>
      </c>
      <c r="Q55" s="235">
        <f t="shared" si="7"/>
        <v>2.6636584904772866E-2</v>
      </c>
      <c r="R55" s="235">
        <f t="shared" si="7"/>
        <v>2.6636584904772866E-2</v>
      </c>
      <c r="S55" s="235">
        <f t="shared" si="7"/>
        <v>2.6636584904772855E-2</v>
      </c>
      <c r="T55" s="235">
        <f t="shared" si="7"/>
        <v>2.6636584904772866E-2</v>
      </c>
      <c r="U55" s="235">
        <f t="shared" si="7"/>
        <v>2.6636584904772866E-2</v>
      </c>
      <c r="V55" s="235">
        <f t="shared" si="7"/>
        <v>2.6636584904772855E-2</v>
      </c>
      <c r="W55" s="235">
        <f t="shared" si="7"/>
        <v>2.6636584904772862E-2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4.944321006663862E-2</v>
      </c>
      <c r="C56" s="235">
        <f t="shared" si="8"/>
        <v>4.944321006663862E-2</v>
      </c>
      <c r="D56" s="235">
        <f t="shared" si="8"/>
        <v>4.944321006663864E-2</v>
      </c>
      <c r="E56" s="235">
        <f t="shared" si="8"/>
        <v>4.944321006663862E-2</v>
      </c>
      <c r="F56" s="235">
        <f t="shared" si="8"/>
        <v>4.944321006663864E-2</v>
      </c>
      <c r="G56" s="235">
        <f t="shared" si="8"/>
        <v>4.9443210066638633E-2</v>
      </c>
      <c r="H56" s="235">
        <f t="shared" si="8"/>
        <v>4.944321006663862E-2</v>
      </c>
      <c r="I56" s="235">
        <f t="shared" si="8"/>
        <v>4.9443210066638613E-2</v>
      </c>
      <c r="J56" s="235">
        <f t="shared" si="8"/>
        <v>4.9443210066638647E-2</v>
      </c>
      <c r="K56" s="235">
        <f t="shared" si="8"/>
        <v>4.944321006663864E-2</v>
      </c>
      <c r="L56" s="235">
        <f t="shared" si="8"/>
        <v>4.9443210066638633E-2</v>
      </c>
      <c r="M56" s="235">
        <f t="shared" si="8"/>
        <v>4.9443210066638626E-2</v>
      </c>
      <c r="N56" s="235">
        <f t="shared" si="8"/>
        <v>4.944321006663864E-2</v>
      </c>
      <c r="O56" s="235">
        <f t="shared" si="8"/>
        <v>4.9443210066638633E-2</v>
      </c>
      <c r="P56" s="235">
        <f t="shared" si="8"/>
        <v>4.9443210066638654E-2</v>
      </c>
      <c r="Q56" s="235">
        <f t="shared" si="8"/>
        <v>4.9443210066638654E-2</v>
      </c>
      <c r="R56" s="235">
        <f t="shared" si="8"/>
        <v>4.9443210066638633E-2</v>
      </c>
      <c r="S56" s="235">
        <f t="shared" si="8"/>
        <v>4.944321006663862E-2</v>
      </c>
      <c r="T56" s="235">
        <f t="shared" si="8"/>
        <v>4.9443210066638654E-2</v>
      </c>
      <c r="U56" s="235">
        <f t="shared" si="8"/>
        <v>4.9443210066638654E-2</v>
      </c>
      <c r="V56" s="235">
        <f t="shared" si="8"/>
        <v>4.944321006663862E-2</v>
      </c>
      <c r="W56" s="235">
        <f t="shared" si="8"/>
        <v>4.9443210066638633E-2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0.23966247029283855</v>
      </c>
      <c r="C57" s="236">
        <f t="shared" si="9"/>
        <v>0.23966247029283855</v>
      </c>
      <c r="D57" s="236">
        <f t="shared" si="9"/>
        <v>0.23966247029283858</v>
      </c>
      <c r="E57" s="236">
        <f t="shared" si="9"/>
        <v>0.23966247029283855</v>
      </c>
      <c r="F57" s="236">
        <f t="shared" si="9"/>
        <v>0.23966247029283866</v>
      </c>
      <c r="G57" s="236">
        <f t="shared" si="9"/>
        <v>0.23966247029283871</v>
      </c>
      <c r="H57" s="236">
        <f t="shared" si="9"/>
        <v>0.2396624702928386</v>
      </c>
      <c r="I57" s="236">
        <f t="shared" si="9"/>
        <v>0.2396624702928386</v>
      </c>
      <c r="J57" s="236">
        <f t="shared" si="9"/>
        <v>0.23966247029283866</v>
      </c>
      <c r="K57" s="236">
        <f t="shared" si="9"/>
        <v>0.23966247029283866</v>
      </c>
      <c r="L57" s="236">
        <f t="shared" si="9"/>
        <v>0.23966247029283871</v>
      </c>
      <c r="M57" s="236">
        <f t="shared" si="9"/>
        <v>0.23966247029283852</v>
      </c>
      <c r="N57" s="236">
        <f t="shared" si="9"/>
        <v>0.23966247029283858</v>
      </c>
      <c r="O57" s="236">
        <f t="shared" si="9"/>
        <v>0.23966247029283866</v>
      </c>
      <c r="P57" s="236">
        <f t="shared" si="9"/>
        <v>0.23966247029283869</v>
      </c>
      <c r="Q57" s="236">
        <f t="shared" si="9"/>
        <v>0.23966247029283869</v>
      </c>
      <c r="R57" s="236">
        <f t="shared" si="9"/>
        <v>0.23966247029283866</v>
      </c>
      <c r="S57" s="236">
        <f t="shared" si="9"/>
        <v>0.2396624702928386</v>
      </c>
      <c r="T57" s="236">
        <f t="shared" si="9"/>
        <v>0.23966247029283869</v>
      </c>
      <c r="U57" s="236">
        <f t="shared" si="9"/>
        <v>0.23966247029283874</v>
      </c>
      <c r="V57" s="236">
        <f t="shared" si="9"/>
        <v>0.23966247029283866</v>
      </c>
      <c r="W57" s="236">
        <f t="shared" si="9"/>
        <v>0.23966247029283869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0</v>
      </c>
      <c r="U58" s="304">
        <f t="shared" si="10"/>
        <v>0</v>
      </c>
      <c r="V58" s="304">
        <f t="shared" si="10"/>
        <v>0</v>
      </c>
      <c r="W58" s="304">
        <f t="shared" si="10"/>
        <v>0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0.23966247029283855</v>
      </c>
      <c r="C59" s="304">
        <f t="shared" si="11"/>
        <v>0.23966247029283855</v>
      </c>
      <c r="D59" s="304">
        <f t="shared" si="11"/>
        <v>0.23966247029283858</v>
      </c>
      <c r="E59" s="304">
        <f t="shared" si="11"/>
        <v>0.23966247029283855</v>
      </c>
      <c r="F59" s="304">
        <f t="shared" si="11"/>
        <v>0.23966247029283866</v>
      </c>
      <c r="G59" s="304">
        <f t="shared" si="11"/>
        <v>0.23966247029283871</v>
      </c>
      <c r="H59" s="304">
        <f t="shared" si="11"/>
        <v>0.2396624702928386</v>
      </c>
      <c r="I59" s="304">
        <f t="shared" si="11"/>
        <v>0.2396624702928386</v>
      </c>
      <c r="J59" s="304">
        <f t="shared" si="11"/>
        <v>0.23966247029283866</v>
      </c>
      <c r="K59" s="304">
        <f t="shared" si="11"/>
        <v>0.23966247029283866</v>
      </c>
      <c r="L59" s="304">
        <f t="shared" si="11"/>
        <v>0.23966247029283871</v>
      </c>
      <c r="M59" s="304">
        <f t="shared" si="11"/>
        <v>0.23966247029283852</v>
      </c>
      <c r="N59" s="304">
        <f t="shared" si="11"/>
        <v>0.23966247029283858</v>
      </c>
      <c r="O59" s="304">
        <f t="shared" si="11"/>
        <v>0.23966247029283866</v>
      </c>
      <c r="P59" s="304">
        <f t="shared" si="11"/>
        <v>0.23966247029283869</v>
      </c>
      <c r="Q59" s="304">
        <f t="shared" si="11"/>
        <v>0.23966247029283869</v>
      </c>
      <c r="R59" s="304">
        <f t="shared" si="11"/>
        <v>0.23966247029283866</v>
      </c>
      <c r="S59" s="304">
        <f t="shared" si="11"/>
        <v>0.2396624702928386</v>
      </c>
      <c r="T59" s="304">
        <f t="shared" si="11"/>
        <v>0.23966247029283869</v>
      </c>
      <c r="U59" s="304">
        <f t="shared" si="11"/>
        <v>0.23966247029283874</v>
      </c>
      <c r="V59" s="304">
        <f t="shared" si="11"/>
        <v>0.23966247029283866</v>
      </c>
      <c r="W59" s="304">
        <f t="shared" si="11"/>
        <v>0.23966247029283869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2.9933353432493308E-2</v>
      </c>
      <c r="C60" s="303">
        <f t="shared" si="12"/>
        <v>2.9933353432493308E-2</v>
      </c>
      <c r="D60" s="303">
        <f t="shared" si="12"/>
        <v>2.9933353432493318E-2</v>
      </c>
      <c r="E60" s="303">
        <f t="shared" si="12"/>
        <v>2.9933353432493308E-2</v>
      </c>
      <c r="F60" s="303">
        <f t="shared" si="12"/>
        <v>2.9933353432493322E-2</v>
      </c>
      <c r="G60" s="303">
        <f t="shared" si="12"/>
        <v>2.9933353432493336E-2</v>
      </c>
      <c r="H60" s="303">
        <f t="shared" si="12"/>
        <v>2.9933353432493322E-2</v>
      </c>
      <c r="I60" s="303">
        <f t="shared" si="12"/>
        <v>2.9933353432493325E-2</v>
      </c>
      <c r="J60" s="303">
        <f t="shared" si="12"/>
        <v>2.9933353432493315E-2</v>
      </c>
      <c r="K60" s="303">
        <f t="shared" si="12"/>
        <v>2.9933353432493329E-2</v>
      </c>
      <c r="L60" s="303">
        <f t="shared" si="12"/>
        <v>2.9933353432493336E-2</v>
      </c>
      <c r="M60" s="303">
        <f t="shared" si="12"/>
        <v>2.9933353432493322E-2</v>
      </c>
      <c r="N60" s="303">
        <f t="shared" si="12"/>
        <v>2.9933353432493318E-2</v>
      </c>
      <c r="O60" s="303">
        <f t="shared" si="12"/>
        <v>2.9933353432493325E-2</v>
      </c>
      <c r="P60" s="303">
        <f t="shared" si="12"/>
        <v>2.9933353432493325E-2</v>
      </c>
      <c r="Q60" s="303">
        <f t="shared" si="12"/>
        <v>2.9933353432493325E-2</v>
      </c>
      <c r="R60" s="303">
        <f t="shared" si="12"/>
        <v>2.9933353432493325E-2</v>
      </c>
      <c r="S60" s="303">
        <f t="shared" si="12"/>
        <v>2.9933353432493322E-2</v>
      </c>
      <c r="T60" s="303">
        <f t="shared" si="12"/>
        <v>2.9933353432493329E-2</v>
      </c>
      <c r="U60" s="303">
        <f t="shared" si="12"/>
        <v>2.9933353432493336E-2</v>
      </c>
      <c r="V60" s="303">
        <f t="shared" si="12"/>
        <v>2.9933353432493329E-2</v>
      </c>
      <c r="W60" s="303">
        <f t="shared" si="12"/>
        <v>2.9933353432493343E-2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2.9933353432493308E-2</v>
      </c>
      <c r="C62" s="304">
        <f t="shared" si="14"/>
        <v>2.9933353432493308E-2</v>
      </c>
      <c r="D62" s="304">
        <f t="shared" si="14"/>
        <v>2.9933353432493318E-2</v>
      </c>
      <c r="E62" s="304">
        <f t="shared" si="14"/>
        <v>2.9933353432493308E-2</v>
      </c>
      <c r="F62" s="304">
        <f t="shared" si="14"/>
        <v>2.9933353432493322E-2</v>
      </c>
      <c r="G62" s="304">
        <f t="shared" si="14"/>
        <v>2.9933353432493336E-2</v>
      </c>
      <c r="H62" s="304">
        <f t="shared" si="14"/>
        <v>2.9933353432493322E-2</v>
      </c>
      <c r="I62" s="304">
        <f t="shared" si="14"/>
        <v>2.9933353432493325E-2</v>
      </c>
      <c r="J62" s="304">
        <f t="shared" si="14"/>
        <v>2.9933353432493315E-2</v>
      </c>
      <c r="K62" s="304">
        <f t="shared" si="14"/>
        <v>2.9933353432493329E-2</v>
      </c>
      <c r="L62" s="304">
        <f t="shared" si="14"/>
        <v>2.9933353432493336E-2</v>
      </c>
      <c r="M62" s="304">
        <f t="shared" si="14"/>
        <v>2.9933353432493322E-2</v>
      </c>
      <c r="N62" s="304">
        <f t="shared" si="14"/>
        <v>2.9933353432493318E-2</v>
      </c>
      <c r="O62" s="304">
        <f t="shared" si="14"/>
        <v>2.9933353432493325E-2</v>
      </c>
      <c r="P62" s="304">
        <f t="shared" si="14"/>
        <v>2.9933353432493325E-2</v>
      </c>
      <c r="Q62" s="304">
        <f t="shared" si="14"/>
        <v>2.9933353432493325E-2</v>
      </c>
      <c r="R62" s="304">
        <f t="shared" si="14"/>
        <v>2.9933353432493325E-2</v>
      </c>
      <c r="S62" s="304">
        <f t="shared" si="14"/>
        <v>2.9933353432493322E-2</v>
      </c>
      <c r="T62" s="304">
        <f t="shared" si="14"/>
        <v>2.9933353432493329E-2</v>
      </c>
      <c r="U62" s="304">
        <f t="shared" si="14"/>
        <v>2.9933353432493336E-2</v>
      </c>
      <c r="V62" s="304">
        <f t="shared" si="14"/>
        <v>2.9933353432493329E-2</v>
      </c>
      <c r="W62" s="304">
        <f t="shared" si="14"/>
        <v>2.9933353432493343E-2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0.29346424933816978</v>
      </c>
      <c r="C63" s="303">
        <f t="shared" si="15"/>
        <v>0.29346424933816978</v>
      </c>
      <c r="D63" s="303">
        <f t="shared" si="15"/>
        <v>0.29346424933816972</v>
      </c>
      <c r="E63" s="303">
        <f t="shared" si="15"/>
        <v>0.29346424933816978</v>
      </c>
      <c r="F63" s="303">
        <f t="shared" si="15"/>
        <v>0.29346424933816978</v>
      </c>
      <c r="G63" s="303">
        <f t="shared" si="15"/>
        <v>0.29346424933816978</v>
      </c>
      <c r="H63" s="303">
        <f t="shared" si="15"/>
        <v>0.29346424933816978</v>
      </c>
      <c r="I63" s="303">
        <f t="shared" si="15"/>
        <v>0.29346424933816984</v>
      </c>
      <c r="J63" s="303">
        <f t="shared" si="15"/>
        <v>0.29346424933816961</v>
      </c>
      <c r="K63" s="303">
        <f t="shared" si="15"/>
        <v>0.29346424933816972</v>
      </c>
      <c r="L63" s="303">
        <f t="shared" si="15"/>
        <v>0.29346424933816978</v>
      </c>
      <c r="M63" s="303">
        <f t="shared" si="15"/>
        <v>0.29346424933816967</v>
      </c>
      <c r="N63" s="303">
        <f t="shared" si="15"/>
        <v>0.29346424933816972</v>
      </c>
      <c r="O63" s="303">
        <f t="shared" si="15"/>
        <v>0.29346424933816978</v>
      </c>
      <c r="P63" s="303">
        <f t="shared" si="15"/>
        <v>0.29346424933816972</v>
      </c>
      <c r="Q63" s="303">
        <f t="shared" si="15"/>
        <v>0.29346424933816972</v>
      </c>
      <c r="R63" s="303">
        <f t="shared" si="15"/>
        <v>0.29346424933816978</v>
      </c>
      <c r="S63" s="303">
        <f t="shared" si="15"/>
        <v>0.29346424933816984</v>
      </c>
      <c r="T63" s="303">
        <f t="shared" si="15"/>
        <v>0.29346424933816984</v>
      </c>
      <c r="U63" s="303">
        <f t="shared" si="15"/>
        <v>0.29346424933816978</v>
      </c>
      <c r="V63" s="303">
        <f t="shared" si="15"/>
        <v>0.29346424933816984</v>
      </c>
      <c r="W63" s="303">
        <f t="shared" si="15"/>
        <v>0.29346424933816978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0</v>
      </c>
      <c r="U64" s="304">
        <f t="shared" si="16"/>
        <v>0</v>
      </c>
      <c r="V64" s="304">
        <f t="shared" si="16"/>
        <v>0</v>
      </c>
      <c r="W64" s="304">
        <f t="shared" si="16"/>
        <v>0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0.29346424933816978</v>
      </c>
      <c r="C65" s="304">
        <f t="shared" si="17"/>
        <v>0.29346424933816978</v>
      </c>
      <c r="D65" s="304">
        <f t="shared" si="17"/>
        <v>0.29346424933816972</v>
      </c>
      <c r="E65" s="304">
        <f t="shared" si="17"/>
        <v>0.29346424933816978</v>
      </c>
      <c r="F65" s="304">
        <f t="shared" si="17"/>
        <v>0.29346424933816978</v>
      </c>
      <c r="G65" s="304">
        <f t="shared" si="17"/>
        <v>0.29346424933816978</v>
      </c>
      <c r="H65" s="304">
        <f t="shared" si="17"/>
        <v>0.29346424933816978</v>
      </c>
      <c r="I65" s="304">
        <f t="shared" si="17"/>
        <v>0.29346424933816984</v>
      </c>
      <c r="J65" s="304">
        <f t="shared" si="17"/>
        <v>0.29346424933816961</v>
      </c>
      <c r="K65" s="304">
        <f t="shared" si="17"/>
        <v>0.29346424933816972</v>
      </c>
      <c r="L65" s="304">
        <f t="shared" si="17"/>
        <v>0.29346424933816978</v>
      </c>
      <c r="M65" s="304">
        <f t="shared" si="17"/>
        <v>0.29346424933816967</v>
      </c>
      <c r="N65" s="304">
        <f t="shared" si="17"/>
        <v>0.29346424933816972</v>
      </c>
      <c r="O65" s="304">
        <f t="shared" si="17"/>
        <v>0.29346424933816978</v>
      </c>
      <c r="P65" s="304">
        <f t="shared" si="17"/>
        <v>0.29346424933816972</v>
      </c>
      <c r="Q65" s="304">
        <f t="shared" si="17"/>
        <v>0.29346424933816972</v>
      </c>
      <c r="R65" s="304">
        <f t="shared" si="17"/>
        <v>0.29346424933816978</v>
      </c>
      <c r="S65" s="304">
        <f t="shared" si="17"/>
        <v>0.29346424933816984</v>
      </c>
      <c r="T65" s="304">
        <f t="shared" si="17"/>
        <v>0.29346424933816984</v>
      </c>
      <c r="U65" s="304">
        <f t="shared" si="17"/>
        <v>0.29346424933816978</v>
      </c>
      <c r="V65" s="304">
        <f t="shared" si="17"/>
        <v>0.29346424933816984</v>
      </c>
      <c r="W65" s="304">
        <f t="shared" si="17"/>
        <v>0.29346424933816978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</v>
      </c>
      <c r="G66" s="303">
        <f t="shared" si="18"/>
        <v>0</v>
      </c>
      <c r="H66" s="303">
        <f t="shared" si="18"/>
        <v>0</v>
      </c>
      <c r="I66" s="303">
        <f t="shared" si="18"/>
        <v>0</v>
      </c>
      <c r="J66" s="303">
        <f t="shared" si="18"/>
        <v>0</v>
      </c>
      <c r="K66" s="303">
        <f t="shared" si="18"/>
        <v>0</v>
      </c>
      <c r="L66" s="303">
        <f t="shared" si="18"/>
        <v>0</v>
      </c>
      <c r="M66" s="303">
        <f t="shared" si="18"/>
        <v>0</v>
      </c>
      <c r="N66" s="303">
        <f t="shared" si="18"/>
        <v>0</v>
      </c>
      <c r="O66" s="303">
        <f t="shared" si="18"/>
        <v>0</v>
      </c>
      <c r="P66" s="303">
        <f t="shared" si="18"/>
        <v>0</v>
      </c>
      <c r="Q66" s="303">
        <f t="shared" si="18"/>
        <v>0</v>
      </c>
      <c r="R66" s="303">
        <f t="shared" si="18"/>
        <v>0</v>
      </c>
      <c r="S66" s="303">
        <f t="shared" si="18"/>
        <v>0</v>
      </c>
      <c r="T66" s="303">
        <f t="shared" si="18"/>
        <v>0</v>
      </c>
      <c r="U66" s="303">
        <f t="shared" si="18"/>
        <v>0</v>
      </c>
      <c r="V66" s="303">
        <f t="shared" si="18"/>
        <v>0</v>
      </c>
      <c r="W66" s="303">
        <f t="shared" si="18"/>
        <v>0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0.16292431121274137</v>
      </c>
      <c r="C67" s="303">
        <f t="shared" si="19"/>
        <v>0.16292431121274137</v>
      </c>
      <c r="D67" s="303">
        <f t="shared" si="19"/>
        <v>0.16292431121274142</v>
      </c>
      <c r="E67" s="303">
        <f t="shared" si="19"/>
        <v>0.16292431121274137</v>
      </c>
      <c r="F67" s="303">
        <f t="shared" si="19"/>
        <v>0.16292431121274145</v>
      </c>
      <c r="G67" s="303">
        <f t="shared" si="19"/>
        <v>0.16292431121274142</v>
      </c>
      <c r="H67" s="303">
        <f t="shared" si="19"/>
        <v>0.16292431121274131</v>
      </c>
      <c r="I67" s="303">
        <f t="shared" si="19"/>
        <v>0.16292431121274137</v>
      </c>
      <c r="J67" s="303">
        <f t="shared" si="19"/>
        <v>0.1629243112127414</v>
      </c>
      <c r="K67" s="303">
        <f t="shared" si="19"/>
        <v>0.1629243112127414</v>
      </c>
      <c r="L67" s="303">
        <f t="shared" si="19"/>
        <v>0.16292431121274142</v>
      </c>
      <c r="M67" s="303">
        <f t="shared" si="19"/>
        <v>0.16292431121274134</v>
      </c>
      <c r="N67" s="303">
        <f t="shared" si="19"/>
        <v>0.16292431121274142</v>
      </c>
      <c r="O67" s="303">
        <f t="shared" si="19"/>
        <v>0.16292431121274134</v>
      </c>
      <c r="P67" s="303">
        <f t="shared" si="19"/>
        <v>0.16292431121274142</v>
      </c>
      <c r="Q67" s="303">
        <f t="shared" si="19"/>
        <v>0.16292431121274142</v>
      </c>
      <c r="R67" s="303">
        <f t="shared" si="19"/>
        <v>0.16292431121274134</v>
      </c>
      <c r="S67" s="303">
        <f t="shared" si="19"/>
        <v>0.16292431121274137</v>
      </c>
      <c r="T67" s="303">
        <f t="shared" si="19"/>
        <v>0.16292431121274153</v>
      </c>
      <c r="U67" s="303">
        <f t="shared" si="19"/>
        <v>0.16292431121274145</v>
      </c>
      <c r="V67" s="303">
        <f t="shared" si="19"/>
        <v>0.16292431121274148</v>
      </c>
      <c r="W67" s="303">
        <f t="shared" si="19"/>
        <v>0.16292431121274151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0.10204285818293383</v>
      </c>
      <c r="C68" s="237">
        <f t="shared" si="20"/>
        <v>0.10204285818293383</v>
      </c>
      <c r="D68" s="237">
        <f t="shared" si="20"/>
        <v>0.10204285818293382</v>
      </c>
      <c r="E68" s="237">
        <f t="shared" si="20"/>
        <v>0.10204285818293383</v>
      </c>
      <c r="F68" s="237">
        <f t="shared" si="20"/>
        <v>0.10204285818293389</v>
      </c>
      <c r="G68" s="237">
        <f t="shared" si="20"/>
        <v>0.10204285818293385</v>
      </c>
      <c r="H68" s="237">
        <f t="shared" si="20"/>
        <v>0.10204285818293382</v>
      </c>
      <c r="I68" s="237">
        <f t="shared" si="20"/>
        <v>0.10204285818293382</v>
      </c>
      <c r="J68" s="237">
        <f t="shared" si="20"/>
        <v>0.10204285818293382</v>
      </c>
      <c r="K68" s="237">
        <f t="shared" si="20"/>
        <v>0.10204285818293383</v>
      </c>
      <c r="L68" s="237">
        <f t="shared" si="20"/>
        <v>0.10204285818293385</v>
      </c>
      <c r="M68" s="237">
        <f t="shared" si="20"/>
        <v>0.10204285818293382</v>
      </c>
      <c r="N68" s="237">
        <f t="shared" si="20"/>
        <v>0.10204285818293382</v>
      </c>
      <c r="O68" s="237">
        <f t="shared" si="20"/>
        <v>0.10204285818293385</v>
      </c>
      <c r="P68" s="237">
        <f t="shared" si="20"/>
        <v>0.10204285818293385</v>
      </c>
      <c r="Q68" s="237">
        <f t="shared" si="20"/>
        <v>0.10204285818293385</v>
      </c>
      <c r="R68" s="237">
        <f t="shared" si="20"/>
        <v>0.10204285818293385</v>
      </c>
      <c r="S68" s="237">
        <f t="shared" si="20"/>
        <v>0.10204285818293386</v>
      </c>
      <c r="T68" s="237">
        <f t="shared" si="20"/>
        <v>0.10204285818293393</v>
      </c>
      <c r="U68" s="237">
        <f t="shared" si="20"/>
        <v>0.10204285818293382</v>
      </c>
      <c r="V68" s="237">
        <f t="shared" si="20"/>
        <v>0.10204285818293383</v>
      </c>
      <c r="W68" s="237">
        <f t="shared" si="20"/>
        <v>0.10204285818293385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0.56031975933424549</v>
      </c>
      <c r="C72" s="324">
        <f>IF(C$5=0,0,C$5/MAE_fec!C$5)</f>
        <v>0.56031975933424549</v>
      </c>
      <c r="D72" s="324">
        <f>IF(D$5=0,0,D$5/MAE_fec!D$5)</f>
        <v>0.56031975933424538</v>
      </c>
      <c r="E72" s="324">
        <f>IF(E$5=0,0,E$5/MAE_fec!E$5)</f>
        <v>0.56031975933424549</v>
      </c>
      <c r="F72" s="324">
        <f>IF(F$5=0,0,F$5/MAE_fec!F$5)</f>
        <v>0.56031975933424505</v>
      </c>
      <c r="G72" s="324">
        <f>IF(G$5=0,0,G$5/MAE_fec!G$5)</f>
        <v>0.56031975933424527</v>
      </c>
      <c r="H72" s="324">
        <f>IF(H$5=0,0,H$5/MAE_fec!H$5)</f>
        <v>0.56031975933424538</v>
      </c>
      <c r="I72" s="324">
        <f>IF(I$5=0,0,I$5/MAE_fec!I$5)</f>
        <v>0.56031975933424527</v>
      </c>
      <c r="J72" s="324">
        <f>IF(J$5=0,0,J$5/MAE_fec!J$5)</f>
        <v>0.56031975933424538</v>
      </c>
      <c r="K72" s="324">
        <f>IF(K$5=0,0,K$5/MAE_fec!K$5)</f>
        <v>0.56031975933424538</v>
      </c>
      <c r="L72" s="324">
        <f>IF(L$5=0,0,L$5/MAE_fec!L$5)</f>
        <v>0.56031975933424527</v>
      </c>
      <c r="M72" s="324">
        <f>IF(M$5=0,0,M$5/MAE_fec!M$5)</f>
        <v>0.56031975933424538</v>
      </c>
      <c r="N72" s="324">
        <f>IF(N$5=0,0,N$5/MAE_fec!N$5)</f>
        <v>0.56031975933424538</v>
      </c>
      <c r="O72" s="324">
        <f>IF(O$5=0,0,O$5/MAE_fec!O$5)</f>
        <v>0.56031975933424538</v>
      </c>
      <c r="P72" s="324">
        <f>IF(P$5=0,0,P$5/MAE_fec!P$5)</f>
        <v>0.56031975933424505</v>
      </c>
      <c r="Q72" s="324">
        <f>IF(Q$5=0,0,Q$5/MAE_fec!Q$5)</f>
        <v>0.56031975933424505</v>
      </c>
      <c r="R72" s="324">
        <f>IF(R$5=0,0,R$5/MAE_fec!R$5)</f>
        <v>0.56031975933424538</v>
      </c>
      <c r="S72" s="324">
        <f>IF(S$5=0,0,S$5/MAE_fec!S$5)</f>
        <v>0.56031975933424549</v>
      </c>
      <c r="T72" s="324">
        <f>IF(T$5=0,0,T$5/MAE_fec!T$5)</f>
        <v>0.56031975933424505</v>
      </c>
      <c r="U72" s="324">
        <f>IF(U$5=0,0,U$5/MAE_fec!U$5)</f>
        <v>0.56031975933424516</v>
      </c>
      <c r="V72" s="324">
        <f>IF(V$5=0,0,V$5/MAE_fec!V$5)</f>
        <v>0.56031975933424538</v>
      </c>
      <c r="W72" s="324">
        <f>IF(W$5=0,0,W$5/MAE_fec!W$5)</f>
        <v>0.56031975933424516</v>
      </c>
      <c r="DA72" s="95"/>
    </row>
    <row r="73" spans="1:105" ht="12" customHeight="1" x14ac:dyDescent="0.25">
      <c r="A73" s="202" t="s">
        <v>92</v>
      </c>
      <c r="B73" s="337">
        <f>IF(B$6=0,0,B$6/MAE_fec!B$6)</f>
        <v>0.46922401718772644</v>
      </c>
      <c r="C73" s="337">
        <f>IF(C$6=0,0,C$6/MAE_fec!C$6)</f>
        <v>0.46922401718772644</v>
      </c>
      <c r="D73" s="337">
        <f>IF(D$6=0,0,D$6/MAE_fec!D$6)</f>
        <v>0.46922401718772644</v>
      </c>
      <c r="E73" s="337">
        <f>IF(E$6=0,0,E$6/MAE_fec!E$6)</f>
        <v>0.46922401718772644</v>
      </c>
      <c r="F73" s="337">
        <f>IF(F$6=0,0,F$6/MAE_fec!F$6)</f>
        <v>0.46922401718772633</v>
      </c>
      <c r="G73" s="337">
        <f>IF(G$6=0,0,G$6/MAE_fec!G$6)</f>
        <v>0.46922401718772644</v>
      </c>
      <c r="H73" s="337">
        <f>IF(H$6=0,0,H$6/MAE_fec!H$6)</f>
        <v>0.46922401718772638</v>
      </c>
      <c r="I73" s="337">
        <f>IF(I$6=0,0,I$6/MAE_fec!I$6)</f>
        <v>0.46922401718772655</v>
      </c>
      <c r="J73" s="337">
        <f>IF(J$6=0,0,J$6/MAE_fec!J$6)</f>
        <v>0.46922401718772638</v>
      </c>
      <c r="K73" s="337">
        <f>IF(K$6=0,0,K$6/MAE_fec!K$6)</f>
        <v>0.46922401718772644</v>
      </c>
      <c r="L73" s="337">
        <f>IF(L$6=0,0,L$6/MAE_fec!L$6)</f>
        <v>0.46922401718772644</v>
      </c>
      <c r="M73" s="337">
        <f>IF(M$6=0,0,M$6/MAE_fec!M$6)</f>
        <v>0.46922401718772649</v>
      </c>
      <c r="N73" s="337">
        <f>IF(N$6=0,0,N$6/MAE_fec!N$6)</f>
        <v>0.46922401718772644</v>
      </c>
      <c r="O73" s="337">
        <f>IF(O$6=0,0,O$6/MAE_fec!O$6)</f>
        <v>0.46922401718772655</v>
      </c>
      <c r="P73" s="337">
        <f>IF(P$6=0,0,P$6/MAE_fec!P$6)</f>
        <v>0.46922401718772649</v>
      </c>
      <c r="Q73" s="337">
        <f>IF(Q$6=0,0,Q$6/MAE_fec!Q$6)</f>
        <v>0.46922401718772649</v>
      </c>
      <c r="R73" s="337">
        <f>IF(R$6=0,0,R$6/MAE_fec!R$6)</f>
        <v>0.46922401718772655</v>
      </c>
      <c r="S73" s="337">
        <f>IF(S$6=0,0,S$6/MAE_fec!S$6)</f>
        <v>0.46922401718772649</v>
      </c>
      <c r="T73" s="337">
        <f>IF(T$6=0,0,T$6/MAE_fec!T$6)</f>
        <v>0.46922401718772649</v>
      </c>
      <c r="U73" s="337">
        <f>IF(U$6=0,0,U$6/MAE_fec!U$6)</f>
        <v>0.46922401718772644</v>
      </c>
      <c r="V73" s="337">
        <f>IF(V$6=0,0,V$6/MAE_fec!V$6)</f>
        <v>0.46922401718772638</v>
      </c>
      <c r="W73" s="337">
        <f>IF(W$6=0,0,W$6/MAE_fec!W$6)</f>
        <v>0.46922401718772655</v>
      </c>
      <c r="DA73" s="174"/>
    </row>
    <row r="74" spans="1:105" ht="12" customHeight="1" x14ac:dyDescent="0.25">
      <c r="A74" s="202" t="s">
        <v>93</v>
      </c>
      <c r="B74" s="337">
        <f>IF(B$7=0,0,B$7/MAE_fec!B$7)</f>
        <v>0.12183852236608535</v>
      </c>
      <c r="C74" s="337">
        <f>IF(C$7=0,0,C$7/MAE_fec!C$7)</f>
        <v>0.12183852236608535</v>
      </c>
      <c r="D74" s="337">
        <f>IF(D$7=0,0,D$7/MAE_fec!D$7)</f>
        <v>0.12183852236608539</v>
      </c>
      <c r="E74" s="337">
        <f>IF(E$7=0,0,E$7/MAE_fec!E$7)</f>
        <v>0.12183852236608535</v>
      </c>
      <c r="F74" s="337">
        <f>IF(F$7=0,0,F$7/MAE_fec!F$7)</f>
        <v>0.12183852236608539</v>
      </c>
      <c r="G74" s="337">
        <f>IF(G$7=0,0,G$7/MAE_fec!G$7)</f>
        <v>0.12183852236608546</v>
      </c>
      <c r="H74" s="337">
        <f>IF(H$7=0,0,H$7/MAE_fec!H$7)</f>
        <v>0.12183852236608529</v>
      </c>
      <c r="I74" s="337">
        <f>IF(I$7=0,0,I$7/MAE_fec!I$7)</f>
        <v>0.12183852236608532</v>
      </c>
      <c r="J74" s="337">
        <f>IF(J$7=0,0,J$7/MAE_fec!J$7)</f>
        <v>0.12183852236608529</v>
      </c>
      <c r="K74" s="337">
        <f>IF(K$7=0,0,K$7/MAE_fec!K$7)</f>
        <v>0.12183852236608529</v>
      </c>
      <c r="L74" s="337">
        <f>IF(L$7=0,0,L$7/MAE_fec!L$7)</f>
        <v>0.12183852236608546</v>
      </c>
      <c r="M74" s="337">
        <f>IF(M$7=0,0,M$7/MAE_fec!M$7)</f>
        <v>0.12183852236608529</v>
      </c>
      <c r="N74" s="337">
        <f>IF(N$7=0,0,N$7/MAE_fec!N$7)</f>
        <v>0.12183852236608539</v>
      </c>
      <c r="O74" s="337">
        <f>IF(O$7=0,0,O$7/MAE_fec!O$7)</f>
        <v>0.12183852236608533</v>
      </c>
      <c r="P74" s="337">
        <f>IF(P$7=0,0,P$7/MAE_fec!P$7)</f>
        <v>0.12183852236608533</v>
      </c>
      <c r="Q74" s="337">
        <f>IF(Q$7=0,0,Q$7/MAE_fec!Q$7)</f>
        <v>0.12183852236608533</v>
      </c>
      <c r="R74" s="337">
        <f>IF(R$7=0,0,R$7/MAE_fec!R$7)</f>
        <v>0.12183852236608533</v>
      </c>
      <c r="S74" s="337">
        <f>IF(S$7=0,0,S$7/MAE_fec!S$7)</f>
        <v>0.12183852236608535</v>
      </c>
      <c r="T74" s="337">
        <f>IF(T$7=0,0,T$7/MAE_fec!T$7)</f>
        <v>0.12183852236608539</v>
      </c>
      <c r="U74" s="337">
        <f>IF(U$7=0,0,U$7/MAE_fec!U$7)</f>
        <v>0.12183852236608529</v>
      </c>
      <c r="V74" s="337">
        <f>IF(V$7=0,0,V$7/MAE_fec!V$7)</f>
        <v>0.12183852236608533</v>
      </c>
      <c r="W74" s="337">
        <f>IF(W$7=0,0,W$7/MAE_fec!W$7)</f>
        <v>0.12183852236608539</v>
      </c>
      <c r="DA74" s="174"/>
    </row>
    <row r="75" spans="1:105" ht="12" customHeight="1" x14ac:dyDescent="0.25">
      <c r="A75" s="202" t="s">
        <v>94</v>
      </c>
      <c r="B75" s="337">
        <f>IF(B$8=0,0,B$8/MAE_fec!B$8)</f>
        <v>0.6528782213761839</v>
      </c>
      <c r="C75" s="337">
        <f>IF(C$8=0,0,C$8/MAE_fec!C$8)</f>
        <v>0.6528782213761839</v>
      </c>
      <c r="D75" s="337">
        <f>IF(D$8=0,0,D$8/MAE_fec!D$8)</f>
        <v>0.6528782213761839</v>
      </c>
      <c r="E75" s="337">
        <f>IF(E$8=0,0,E$8/MAE_fec!E$8)</f>
        <v>0.6528782213761839</v>
      </c>
      <c r="F75" s="337">
        <f>IF(F$8=0,0,F$8/MAE_fec!F$8)</f>
        <v>0.65287822137618423</v>
      </c>
      <c r="G75" s="337">
        <f>IF(G$8=0,0,G$8/MAE_fec!G$8)</f>
        <v>0.65287822137618401</v>
      </c>
      <c r="H75" s="337">
        <f>IF(H$8=0,0,H$8/MAE_fec!H$8)</f>
        <v>0.65287822137618401</v>
      </c>
      <c r="I75" s="337">
        <f>IF(I$8=0,0,I$8/MAE_fec!I$8)</f>
        <v>0.6528782213761839</v>
      </c>
      <c r="J75" s="337">
        <f>IF(J$8=0,0,J$8/MAE_fec!J$8)</f>
        <v>0.6528782213761839</v>
      </c>
      <c r="K75" s="337">
        <f>IF(K$8=0,0,K$8/MAE_fec!K$8)</f>
        <v>0.65287822137618412</v>
      </c>
      <c r="L75" s="337">
        <f>IF(L$8=0,0,L$8/MAE_fec!L$8)</f>
        <v>0.65287822137618401</v>
      </c>
      <c r="M75" s="337">
        <f>IF(M$8=0,0,M$8/MAE_fec!M$8)</f>
        <v>0.6528782213761839</v>
      </c>
      <c r="N75" s="337">
        <f>IF(N$8=0,0,N$8/MAE_fec!N$8)</f>
        <v>0.6528782213761839</v>
      </c>
      <c r="O75" s="337">
        <f>IF(O$8=0,0,O$8/MAE_fec!O$8)</f>
        <v>0.65287822137618412</v>
      </c>
      <c r="P75" s="337">
        <f>IF(P$8=0,0,P$8/MAE_fec!P$8)</f>
        <v>0.65287822137618412</v>
      </c>
      <c r="Q75" s="337">
        <f>IF(Q$8=0,0,Q$8/MAE_fec!Q$8)</f>
        <v>0.65287822137618412</v>
      </c>
      <c r="R75" s="337">
        <f>IF(R$8=0,0,R$8/MAE_fec!R$8)</f>
        <v>0.65287822137618412</v>
      </c>
      <c r="S75" s="337">
        <f>IF(S$8=0,0,S$8/MAE_fec!S$8)</f>
        <v>0.65287822137618412</v>
      </c>
      <c r="T75" s="337">
        <f>IF(T$8=0,0,T$8/MAE_fec!T$8)</f>
        <v>0.65287822137618434</v>
      </c>
      <c r="U75" s="337">
        <f>IF(U$8=0,0,U$8/MAE_fec!U$8)</f>
        <v>0.65287822137618412</v>
      </c>
      <c r="V75" s="337">
        <f>IF(V$8=0,0,V$8/MAE_fec!V$8)</f>
        <v>0.65287822137618412</v>
      </c>
      <c r="W75" s="337">
        <f>IF(W$8=0,0,W$8/MAE_fec!W$8)</f>
        <v>0.65287822137618412</v>
      </c>
      <c r="DA75" s="174"/>
    </row>
    <row r="76" spans="1:105" ht="12" customHeight="1" x14ac:dyDescent="0.25">
      <c r="A76" s="202" t="s">
        <v>95</v>
      </c>
      <c r="B76" s="337">
        <f>IF(B$9=0,0,B$9/MAE_fec!B$9)</f>
        <v>0.46253662408174118</v>
      </c>
      <c r="C76" s="337">
        <f>IF(C$9=0,0,C$9/MAE_fec!C$9)</f>
        <v>0.46253662408174118</v>
      </c>
      <c r="D76" s="337">
        <f>IF(D$9=0,0,D$9/MAE_fec!D$9)</f>
        <v>0.46253662408174118</v>
      </c>
      <c r="E76" s="337">
        <f>IF(E$9=0,0,E$9/MAE_fec!E$9)</f>
        <v>0.46253662408174118</v>
      </c>
      <c r="F76" s="337">
        <f>IF(F$9=0,0,F$9/MAE_fec!F$9)</f>
        <v>0.46253662408174123</v>
      </c>
      <c r="G76" s="337">
        <f>IF(G$9=0,0,G$9/MAE_fec!G$9)</f>
        <v>0.46253662408174123</v>
      </c>
      <c r="H76" s="337">
        <f>IF(H$9=0,0,H$9/MAE_fec!H$9)</f>
        <v>0.46253662408174112</v>
      </c>
      <c r="I76" s="337">
        <f>IF(I$9=0,0,I$9/MAE_fec!I$9)</f>
        <v>0.46253662408174123</v>
      </c>
      <c r="J76" s="337">
        <f>IF(J$9=0,0,J$9/MAE_fec!J$9)</f>
        <v>0.46253662408174118</v>
      </c>
      <c r="K76" s="337">
        <f>IF(K$9=0,0,K$9/MAE_fec!K$9)</f>
        <v>0.46253662408174123</v>
      </c>
      <c r="L76" s="337">
        <f>IF(L$9=0,0,L$9/MAE_fec!L$9)</f>
        <v>0.46253662408174123</v>
      </c>
      <c r="M76" s="337">
        <f>IF(M$9=0,0,M$9/MAE_fec!M$9)</f>
        <v>0.46253662408174118</v>
      </c>
      <c r="N76" s="337">
        <f>IF(N$9=0,0,N$9/MAE_fec!N$9)</f>
        <v>0.46253662408174118</v>
      </c>
      <c r="O76" s="337">
        <f>IF(O$9=0,0,O$9/MAE_fec!O$9)</f>
        <v>0.4625366240817414</v>
      </c>
      <c r="P76" s="337">
        <f>IF(P$9=0,0,P$9/MAE_fec!P$9)</f>
        <v>0.46253662408174118</v>
      </c>
      <c r="Q76" s="337">
        <f>IF(Q$9=0,0,Q$9/MAE_fec!Q$9)</f>
        <v>0.46253662408174118</v>
      </c>
      <c r="R76" s="337">
        <f>IF(R$9=0,0,R$9/MAE_fec!R$9)</f>
        <v>0.4625366240817414</v>
      </c>
      <c r="S76" s="337">
        <f>IF(S$9=0,0,S$9/MAE_fec!S$9)</f>
        <v>0.46253662408174118</v>
      </c>
      <c r="T76" s="337">
        <f>IF(T$9=0,0,T$9/MAE_fec!T$9)</f>
        <v>0.46253662408174118</v>
      </c>
      <c r="U76" s="337">
        <f>IF(U$9=0,0,U$9/MAE_fec!U$9)</f>
        <v>0.46253662408174112</v>
      </c>
      <c r="V76" s="337">
        <f>IF(V$9=0,0,V$9/MAE_fec!V$9)</f>
        <v>0.46253662408174118</v>
      </c>
      <c r="W76" s="337">
        <f>IF(W$9=0,0,W$9/MAE_fec!W$9)</f>
        <v>0.46253662408174129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0.82676831896654113</v>
      </c>
      <c r="C77" s="337">
        <f>IF(C$10=0,0,C$10/MAE_fec!C$10)</f>
        <v>0.82676831896654113</v>
      </c>
      <c r="D77" s="337">
        <f>IF(D$10=0,0,D$10/MAE_fec!D$10)</f>
        <v>0.82676831896654113</v>
      </c>
      <c r="E77" s="337">
        <f>IF(E$10=0,0,E$10/MAE_fec!E$10)</f>
        <v>0.82676831896654113</v>
      </c>
      <c r="F77" s="337">
        <f>IF(F$10=0,0,F$10/MAE_fec!F$10)</f>
        <v>0.82676831896654135</v>
      </c>
      <c r="G77" s="337">
        <f>IF(G$10=0,0,G$10/MAE_fec!G$10)</f>
        <v>0.82676831896654113</v>
      </c>
      <c r="H77" s="337">
        <f>IF(H$10=0,0,H$10/MAE_fec!H$10)</f>
        <v>0.82676831896654113</v>
      </c>
      <c r="I77" s="337">
        <f>IF(I$10=0,0,I$10/MAE_fec!I$10)</f>
        <v>0.82676831896654113</v>
      </c>
      <c r="J77" s="337">
        <f>IF(J$10=0,0,J$10/MAE_fec!J$10)</f>
        <v>0.82676831896654135</v>
      </c>
      <c r="K77" s="337">
        <f>IF(K$10=0,0,K$10/MAE_fec!K$10)</f>
        <v>0.82676831896654113</v>
      </c>
      <c r="L77" s="337">
        <f>IF(L$10=0,0,L$10/MAE_fec!L$10)</f>
        <v>0.82676831896654113</v>
      </c>
      <c r="M77" s="337">
        <f>IF(M$10=0,0,M$10/MAE_fec!M$10)</f>
        <v>0.82676831896654135</v>
      </c>
      <c r="N77" s="337">
        <f>IF(N$10=0,0,N$10/MAE_fec!N$10)</f>
        <v>0.82676831896654113</v>
      </c>
      <c r="O77" s="337">
        <f>IF(O$10=0,0,O$10/MAE_fec!O$10)</f>
        <v>0.82676831896654102</v>
      </c>
      <c r="P77" s="337">
        <f>IF(P$10=0,0,P$10/MAE_fec!P$10)</f>
        <v>0.82676831896654135</v>
      </c>
      <c r="Q77" s="337">
        <f>IF(Q$10=0,0,Q$10/MAE_fec!Q$10)</f>
        <v>0.82676831896654135</v>
      </c>
      <c r="R77" s="337">
        <f>IF(R$10=0,0,R$10/MAE_fec!R$10)</f>
        <v>0.82676831896654102</v>
      </c>
      <c r="S77" s="337">
        <f>IF(S$10=0,0,S$10/MAE_fec!S$10)</f>
        <v>0.82676831896654113</v>
      </c>
      <c r="T77" s="337">
        <f>IF(T$10=0,0,T$10/MAE_fec!T$10)</f>
        <v>0.82676831896654113</v>
      </c>
      <c r="U77" s="337">
        <f>IF(U$10=0,0,U$10/MAE_fec!U$10)</f>
        <v>0.82676831896654113</v>
      </c>
      <c r="V77" s="337">
        <f>IF(V$10=0,0,V$10/MAE_fec!V$10)</f>
        <v>0.82676831896654113</v>
      </c>
      <c r="W77" s="337">
        <f>IF(W$10=0,0,W$10/MAE_fec!W$10)</f>
        <v>0.82676831896654102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0.61830522159991508</v>
      </c>
      <c r="C78" s="355">
        <f>IF(C$16=0,0,C$16/MAE_fec!C$16)</f>
        <v>0.61830522159991508</v>
      </c>
      <c r="D78" s="355">
        <f>IF(D$16=0,0,D$16/MAE_fec!D$16)</f>
        <v>0.61830522159991508</v>
      </c>
      <c r="E78" s="355">
        <f>IF(E$16=0,0,E$16/MAE_fec!E$16)</f>
        <v>0.61830522159991508</v>
      </c>
      <c r="F78" s="355">
        <f>IF(F$16=0,0,F$16/MAE_fec!F$16)</f>
        <v>0.61830522159991519</v>
      </c>
      <c r="G78" s="355">
        <f>IF(G$16=0,0,G$16/MAE_fec!G$16)</f>
        <v>0.6183052215999153</v>
      </c>
      <c r="H78" s="355">
        <f>IF(H$16=0,0,H$16/MAE_fec!H$16)</f>
        <v>0.61830522159991519</v>
      </c>
      <c r="I78" s="355">
        <f>IF(I$16=0,0,I$16/MAE_fec!I$16)</f>
        <v>0.6183052215999153</v>
      </c>
      <c r="J78" s="355">
        <f>IF(J$16=0,0,J$16/MAE_fec!J$16)</f>
        <v>0.6183052215999153</v>
      </c>
      <c r="K78" s="355">
        <f>IF(K$16=0,0,K$16/MAE_fec!K$16)</f>
        <v>0.6183052215999153</v>
      </c>
      <c r="L78" s="355">
        <f>IF(L$16=0,0,L$16/MAE_fec!L$16)</f>
        <v>0.6183052215999153</v>
      </c>
      <c r="M78" s="355">
        <f>IF(M$16=0,0,M$16/MAE_fec!M$16)</f>
        <v>0.61830522159991519</v>
      </c>
      <c r="N78" s="355">
        <f>IF(N$16=0,0,N$16/MAE_fec!N$16)</f>
        <v>0.61830522159991508</v>
      </c>
      <c r="O78" s="355">
        <f>IF(O$16=0,0,O$16/MAE_fec!O$16)</f>
        <v>0.61830522159991508</v>
      </c>
      <c r="P78" s="355">
        <f>IF(P$16=0,0,P$16/MAE_fec!P$16)</f>
        <v>0.6183052215999153</v>
      </c>
      <c r="Q78" s="355">
        <f>IF(Q$16=0,0,Q$16/MAE_fec!Q$16)</f>
        <v>0.6183052215999153</v>
      </c>
      <c r="R78" s="355">
        <f>IF(R$16=0,0,R$16/MAE_fec!R$16)</f>
        <v>0.61830522159991508</v>
      </c>
      <c r="S78" s="355">
        <f>IF(S$16=0,0,S$16/MAE_fec!S$16)</f>
        <v>0.61830522159991519</v>
      </c>
      <c r="T78" s="355">
        <f>IF(T$16=0,0,T$16/MAE_fec!T$16)</f>
        <v>0.61830522159991519</v>
      </c>
      <c r="U78" s="355">
        <f>IF(U$16=0,0,U$16/MAE_fec!U$16)</f>
        <v>0.6183052215999153</v>
      </c>
      <c r="V78" s="355">
        <f>IF(V$16=0,0,V$16/MAE_fec!V$16)</f>
        <v>0.6183052215999153</v>
      </c>
      <c r="W78" s="355">
        <f>IF(W$16=0,0,W$16/MAE_fec!W$16)</f>
        <v>0.6183052215999153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0.52997590422849872</v>
      </c>
      <c r="C79" s="351">
        <f>IF(C$24=0,0,C$24/MAE_fec!C$24)</f>
        <v>0.52997590422849872</v>
      </c>
      <c r="D79" s="351">
        <f>IF(D$24=0,0,D$24/MAE_fec!D$24)</f>
        <v>0.52997590422849883</v>
      </c>
      <c r="E79" s="351">
        <f>IF(E$24=0,0,E$24/MAE_fec!E$24)</f>
        <v>0.52997590422849872</v>
      </c>
      <c r="F79" s="351">
        <f>IF(F$24=0,0,F$24/MAE_fec!F$24)</f>
        <v>0.52997590422849861</v>
      </c>
      <c r="G79" s="351">
        <f>IF(G$24=0,0,G$24/MAE_fec!G$24)</f>
        <v>0.52997590422849894</v>
      </c>
      <c r="H79" s="351">
        <f>IF(H$24=0,0,H$24/MAE_fec!H$24)</f>
        <v>0.52997590422849872</v>
      </c>
      <c r="I79" s="351">
        <f>IF(I$24=0,0,I$24/MAE_fec!I$24)</f>
        <v>0.52997590422849883</v>
      </c>
      <c r="J79" s="351">
        <f>IF(J$24=0,0,J$24/MAE_fec!J$24)</f>
        <v>0.52997590422849872</v>
      </c>
      <c r="K79" s="351">
        <f>IF(K$24=0,0,K$24/MAE_fec!K$24)</f>
        <v>0.52997590422849872</v>
      </c>
      <c r="L79" s="351">
        <f>IF(L$24=0,0,L$24/MAE_fec!L$24)</f>
        <v>0.52997590422849894</v>
      </c>
      <c r="M79" s="351">
        <f>IF(M$24=0,0,M$24/MAE_fec!M$24)</f>
        <v>0.52997590422849883</v>
      </c>
      <c r="N79" s="351">
        <f>IF(N$24=0,0,N$24/MAE_fec!N$24)</f>
        <v>0.52997590422849883</v>
      </c>
      <c r="O79" s="351">
        <f>IF(O$24=0,0,O$24/MAE_fec!O$24)</f>
        <v>0.52997590422849894</v>
      </c>
      <c r="P79" s="351">
        <f>IF(P$24=0,0,P$24/MAE_fec!P$24)</f>
        <v>0.52997590422849883</v>
      </c>
      <c r="Q79" s="351">
        <f>IF(Q$24=0,0,Q$24/MAE_fec!Q$24)</f>
        <v>0.52997590422849883</v>
      </c>
      <c r="R79" s="351">
        <f>IF(R$24=0,0,R$24/MAE_fec!R$24)</f>
        <v>0.52997590422849894</v>
      </c>
      <c r="S79" s="351">
        <f>IF(S$24=0,0,S$24/MAE_fec!S$24)</f>
        <v>0.52997590422849883</v>
      </c>
      <c r="T79" s="351">
        <f>IF(T$24=0,0,T$24/MAE_fec!T$24)</f>
        <v>0.52997590422849872</v>
      </c>
      <c r="U79" s="351">
        <f>IF(U$24=0,0,U$24/MAE_fec!U$24)</f>
        <v>0.52997590422849872</v>
      </c>
      <c r="V79" s="351">
        <f>IF(V$24=0,0,V$24/MAE_fec!V$24)</f>
        <v>0.52997590422849883</v>
      </c>
      <c r="W79" s="351">
        <f>IF(W$24=0,0,W$24/MAE_fec!W$24)</f>
        <v>0.52997590422849894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0.52997590422849883</v>
      </c>
      <c r="C80" s="351">
        <f>IF(C$27=0,0,C$27/MAE_fec!C$27)</f>
        <v>0.52997590422849883</v>
      </c>
      <c r="D80" s="351">
        <f>IF(D$27=0,0,D$27/MAE_fec!D$27)</f>
        <v>0.52997590422849861</v>
      </c>
      <c r="E80" s="351">
        <f>IF(E$27=0,0,E$27/MAE_fec!E$27)</f>
        <v>0.52997590422849883</v>
      </c>
      <c r="F80" s="351">
        <f>IF(F$27=0,0,F$27/MAE_fec!F$27)</f>
        <v>0.52997590422849872</v>
      </c>
      <c r="G80" s="351">
        <f>IF(G$27=0,0,G$27/MAE_fec!G$27)</f>
        <v>0.52997590422849872</v>
      </c>
      <c r="H80" s="351">
        <f>IF(H$27=0,0,H$27/MAE_fec!H$27)</f>
        <v>0.52997590422849894</v>
      </c>
      <c r="I80" s="351">
        <f>IF(I$27=0,0,I$27/MAE_fec!I$27)</f>
        <v>0.52997590422849883</v>
      </c>
      <c r="J80" s="351">
        <f>IF(J$27=0,0,J$27/MAE_fec!J$27)</f>
        <v>0.52997590422849872</v>
      </c>
      <c r="K80" s="351">
        <f>IF(K$27=0,0,K$27/MAE_fec!K$27)</f>
        <v>0.52997590422849883</v>
      </c>
      <c r="L80" s="351">
        <f>IF(L$27=0,0,L$27/MAE_fec!L$27)</f>
        <v>0.52997590422849872</v>
      </c>
      <c r="M80" s="351">
        <f>IF(M$27=0,0,M$27/MAE_fec!M$27)</f>
        <v>0.52997590422849861</v>
      </c>
      <c r="N80" s="351">
        <f>IF(N$27=0,0,N$27/MAE_fec!N$27)</f>
        <v>0.52997590422849861</v>
      </c>
      <c r="O80" s="351">
        <f>IF(O$27=0,0,O$27/MAE_fec!O$27)</f>
        <v>0.52997590422849883</v>
      </c>
      <c r="P80" s="351">
        <f>IF(P$27=0,0,P$27/MAE_fec!P$27)</f>
        <v>0.52997590422849872</v>
      </c>
      <c r="Q80" s="351">
        <f>IF(Q$27=0,0,Q$27/MAE_fec!Q$27)</f>
        <v>0.52997590422849872</v>
      </c>
      <c r="R80" s="351">
        <f>IF(R$27=0,0,R$27/MAE_fec!R$27)</f>
        <v>0.52997590422849883</v>
      </c>
      <c r="S80" s="351">
        <f>IF(S$27=0,0,S$27/MAE_fec!S$27)</f>
        <v>0.52997590422849883</v>
      </c>
      <c r="T80" s="351">
        <f>IF(T$27=0,0,T$27/MAE_fec!T$27)</f>
        <v>0.52997590422849872</v>
      </c>
      <c r="U80" s="351">
        <f>IF(U$27=0,0,U$27/MAE_fec!U$27)</f>
        <v>0.52997590422849872</v>
      </c>
      <c r="V80" s="351">
        <f>IF(V$27=0,0,V$27/MAE_fec!V$27)</f>
        <v>0.52997590422849883</v>
      </c>
      <c r="W80" s="351">
        <f>IF(W$27=0,0,W$27/MAE_fec!W$27)</f>
        <v>0.52997590422849883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</v>
      </c>
      <c r="C81" s="351">
        <f>IF(C$35=0,0,C$35/MAE_fec!C$35)</f>
        <v>0</v>
      </c>
      <c r="D81" s="351">
        <f>IF(D$35=0,0,D$35/MAE_fec!D$35)</f>
        <v>0</v>
      </c>
      <c r="E81" s="351">
        <f>IF(E$35=0,0,E$35/MAE_fec!E$35)</f>
        <v>0</v>
      </c>
      <c r="F81" s="351">
        <f>IF(F$35=0,0,F$35/MAE_fec!F$35)</f>
        <v>0</v>
      </c>
      <c r="G81" s="351">
        <f>IF(G$35=0,0,G$35/MAE_fec!G$35)</f>
        <v>0</v>
      </c>
      <c r="H81" s="351">
        <f>IF(H$35=0,0,H$35/MAE_fec!H$35)</f>
        <v>0</v>
      </c>
      <c r="I81" s="351">
        <f>IF(I$35=0,0,I$35/MAE_fec!I$35)</f>
        <v>0</v>
      </c>
      <c r="J81" s="351">
        <f>IF(J$35=0,0,J$35/MAE_fec!J$35)</f>
        <v>0</v>
      </c>
      <c r="K81" s="351">
        <f>IF(K$35=0,0,K$35/MAE_fec!K$35)</f>
        <v>0</v>
      </c>
      <c r="L81" s="351">
        <f>IF(L$35=0,0,L$35/MAE_fec!L$35)</f>
        <v>0</v>
      </c>
      <c r="M81" s="351">
        <f>IF(M$35=0,0,M$35/MAE_fec!M$35)</f>
        <v>0</v>
      </c>
      <c r="N81" s="351">
        <f>IF(N$35=0,0,N$35/MAE_fec!N$35)</f>
        <v>0</v>
      </c>
      <c r="O81" s="351">
        <f>IF(O$35=0,0,O$35/MAE_fec!O$35)</f>
        <v>0</v>
      </c>
      <c r="P81" s="351">
        <f>IF(P$35=0,0,P$35/MAE_fec!P$35)</f>
        <v>0</v>
      </c>
      <c r="Q81" s="351">
        <f>IF(Q$35=0,0,Q$35/MAE_fec!Q$35)</f>
        <v>0</v>
      </c>
      <c r="R81" s="351">
        <f>IF(R$35=0,0,R$35/MAE_fec!R$35)</f>
        <v>0</v>
      </c>
      <c r="S81" s="351">
        <f>IF(S$35=0,0,S$35/MAE_fec!S$35)</f>
        <v>0</v>
      </c>
      <c r="T81" s="351">
        <f>IF(T$35=0,0,T$35/MAE_fec!T$35)</f>
        <v>0</v>
      </c>
      <c r="U81" s="351">
        <f>IF(U$35=0,0,U$35/MAE_fec!U$35)</f>
        <v>0</v>
      </c>
      <c r="V81" s="351">
        <f>IF(V$35=0,0,V$35/MAE_fec!V$35)</f>
        <v>0</v>
      </c>
      <c r="W81" s="351">
        <f>IF(W$35=0,0,W$35/MAE_fec!W$35)</f>
        <v>0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0.61297897550914227</v>
      </c>
      <c r="C82" s="351">
        <f>IF(C$46=0,0,C$46/MAE_fec!C$46)</f>
        <v>0.61297897550914227</v>
      </c>
      <c r="D82" s="351">
        <f>IF(D$46=0,0,D$46/MAE_fec!D$46)</f>
        <v>0.61297897550914227</v>
      </c>
      <c r="E82" s="351">
        <f>IF(E$46=0,0,E$46/MAE_fec!E$46)</f>
        <v>0.61297897550914227</v>
      </c>
      <c r="F82" s="351">
        <f>IF(F$46=0,0,F$46/MAE_fec!F$46)</f>
        <v>0.61297897550914227</v>
      </c>
      <c r="G82" s="351">
        <f>IF(G$46=0,0,G$46/MAE_fec!G$46)</f>
        <v>0.61297897550914215</v>
      </c>
      <c r="H82" s="351">
        <f>IF(H$46=0,0,H$46/MAE_fec!H$46)</f>
        <v>0.61297897550914215</v>
      </c>
      <c r="I82" s="351">
        <f>IF(I$46=0,0,I$46/MAE_fec!I$46)</f>
        <v>0.61297897550914215</v>
      </c>
      <c r="J82" s="351">
        <f>IF(J$46=0,0,J$46/MAE_fec!J$46)</f>
        <v>0.61297897550914249</v>
      </c>
      <c r="K82" s="351">
        <f>IF(K$46=0,0,K$46/MAE_fec!K$46)</f>
        <v>0.61297897550914227</v>
      </c>
      <c r="L82" s="351">
        <f>IF(L$46=0,0,L$46/MAE_fec!L$46)</f>
        <v>0.61297897550914215</v>
      </c>
      <c r="M82" s="351">
        <f>IF(M$46=0,0,M$46/MAE_fec!M$46)</f>
        <v>0.61297897550914215</v>
      </c>
      <c r="N82" s="351">
        <f>IF(N$46=0,0,N$46/MAE_fec!N$46)</f>
        <v>0.61297897550914227</v>
      </c>
      <c r="O82" s="351">
        <f>IF(O$46=0,0,O$46/MAE_fec!O$46)</f>
        <v>0.61297897550914204</v>
      </c>
      <c r="P82" s="351">
        <f>IF(P$46=0,0,P$46/MAE_fec!P$46)</f>
        <v>0.61297897550914227</v>
      </c>
      <c r="Q82" s="351">
        <f>IF(Q$46=0,0,Q$46/MAE_fec!Q$46)</f>
        <v>0.61297897550914227</v>
      </c>
      <c r="R82" s="351">
        <f>IF(R$46=0,0,R$46/MAE_fec!R$46)</f>
        <v>0.61297897550914204</v>
      </c>
      <c r="S82" s="351">
        <f>IF(S$46=0,0,S$46/MAE_fec!S$46)</f>
        <v>0.61297897550914215</v>
      </c>
      <c r="T82" s="351">
        <f>IF(T$46=0,0,T$46/MAE_fec!T$46)</f>
        <v>0.61297897550914227</v>
      </c>
      <c r="U82" s="351">
        <f>IF(U$46=0,0,U$46/MAE_fec!U$46)</f>
        <v>0.61297897550914238</v>
      </c>
      <c r="V82" s="351">
        <f>IF(V$46=0,0,V$46/MAE_fec!V$46)</f>
        <v>0.61297897550914238</v>
      </c>
      <c r="W82" s="351">
        <f>IF(W$46=0,0,W$46/MAE_fec!W$46)</f>
        <v>0.61297897550914249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0.56696176784989605</v>
      </c>
      <c r="C83" s="339">
        <f>IF(C$47=0,0,C$47/MAE_fec!C$47)</f>
        <v>0.56696176784989605</v>
      </c>
      <c r="D83" s="339">
        <f>IF(D$47=0,0,D$47/MAE_fec!D$47)</f>
        <v>0.56696176784989594</v>
      </c>
      <c r="E83" s="339">
        <f>IF(E$47=0,0,E$47/MAE_fec!E$47)</f>
        <v>0.56696176784989605</v>
      </c>
      <c r="F83" s="339">
        <f>IF(F$47=0,0,F$47/MAE_fec!F$47)</f>
        <v>0.56696176784989627</v>
      </c>
      <c r="G83" s="339">
        <f>IF(G$47=0,0,G$47/MAE_fec!G$47)</f>
        <v>0.56696176784989616</v>
      </c>
      <c r="H83" s="339">
        <f>IF(H$47=0,0,H$47/MAE_fec!H$47)</f>
        <v>0.56696176784989594</v>
      </c>
      <c r="I83" s="339">
        <f>IF(I$47=0,0,I$47/MAE_fec!I$47)</f>
        <v>0.56696176784989583</v>
      </c>
      <c r="J83" s="339">
        <f>IF(J$47=0,0,J$47/MAE_fec!J$47)</f>
        <v>0.56696176784989594</v>
      </c>
      <c r="K83" s="339">
        <f>IF(K$47=0,0,K$47/MAE_fec!K$47)</f>
        <v>0.56696176784989571</v>
      </c>
      <c r="L83" s="339">
        <f>IF(L$47=0,0,L$47/MAE_fec!L$47)</f>
        <v>0.56696176784989616</v>
      </c>
      <c r="M83" s="339">
        <f>IF(M$47=0,0,M$47/MAE_fec!M$47)</f>
        <v>0.56696176784989594</v>
      </c>
      <c r="N83" s="339">
        <f>IF(N$47=0,0,N$47/MAE_fec!N$47)</f>
        <v>0.56696176784989594</v>
      </c>
      <c r="O83" s="339">
        <f>IF(O$47=0,0,O$47/MAE_fec!O$47)</f>
        <v>0.56696176784989605</v>
      </c>
      <c r="P83" s="339">
        <f>IF(P$47=0,0,P$47/MAE_fec!P$47)</f>
        <v>0.56696176784989605</v>
      </c>
      <c r="Q83" s="339">
        <f>IF(Q$47=0,0,Q$47/MAE_fec!Q$47)</f>
        <v>0.56696176784989605</v>
      </c>
      <c r="R83" s="339">
        <f>IF(R$47=0,0,R$47/MAE_fec!R$47)</f>
        <v>0.56696176784989605</v>
      </c>
      <c r="S83" s="339">
        <f>IF(S$47=0,0,S$47/MAE_fec!S$47)</f>
        <v>0.56696176784989627</v>
      </c>
      <c r="T83" s="339">
        <f>IF(T$47=0,0,T$47/MAE_fec!T$47)</f>
        <v>0.56696176784989627</v>
      </c>
      <c r="U83" s="339">
        <f>IF(U$47=0,0,U$47/MAE_fec!U$47)</f>
        <v>0.56696176784989583</v>
      </c>
      <c r="V83" s="339">
        <f>IF(V$47=0,0,V$47/MAE_fec!V$47)</f>
        <v>0.56696176784989605</v>
      </c>
      <c r="W83" s="339">
        <f>IF(W$47=0,0,W$47/MAE_fec!W$47)</f>
        <v>0.56696176784989594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CY: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2643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2644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0</v>
      </c>
      <c r="C16" s="263">
        <f t="shared" si="0"/>
        <v>0</v>
      </c>
      <c r="D16" s="263">
        <f t="shared" si="0"/>
        <v>0</v>
      </c>
      <c r="E16" s="263">
        <f t="shared" si="0"/>
        <v>0</v>
      </c>
      <c r="F16" s="263">
        <f t="shared" si="0"/>
        <v>0</v>
      </c>
      <c r="G16" s="263">
        <f t="shared" si="0"/>
        <v>0</v>
      </c>
      <c r="H16" s="263">
        <f t="shared" si="0"/>
        <v>0</v>
      </c>
      <c r="I16" s="263">
        <f t="shared" si="0"/>
        <v>0</v>
      </c>
      <c r="J16" s="263">
        <f t="shared" si="0"/>
        <v>0</v>
      </c>
      <c r="K16" s="263">
        <f t="shared" si="0"/>
        <v>0</v>
      </c>
      <c r="L16" s="263">
        <f t="shared" si="0"/>
        <v>0</v>
      </c>
      <c r="M16" s="263">
        <f t="shared" si="0"/>
        <v>0</v>
      </c>
      <c r="N16" s="263">
        <f t="shared" si="0"/>
        <v>0</v>
      </c>
      <c r="O16" s="263">
        <f t="shared" si="0"/>
        <v>0</v>
      </c>
      <c r="P16" s="263">
        <f t="shared" si="0"/>
        <v>0</v>
      </c>
      <c r="Q16" s="263">
        <f t="shared" si="0"/>
        <v>0</v>
      </c>
      <c r="R16" s="263">
        <f t="shared" si="0"/>
        <v>0</v>
      </c>
      <c r="S16" s="263">
        <f t="shared" si="0"/>
        <v>0</v>
      </c>
      <c r="T16" s="263">
        <f t="shared" si="0"/>
        <v>0</v>
      </c>
      <c r="U16" s="263">
        <f t="shared" si="0"/>
        <v>0</v>
      </c>
      <c r="V16" s="263">
        <f t="shared" si="0"/>
        <v>0</v>
      </c>
      <c r="W16" s="263">
        <f t="shared" si="0"/>
        <v>0</v>
      </c>
      <c r="DA16" s="70"/>
    </row>
    <row r="17" spans="1:105" ht="12" customHeight="1" x14ac:dyDescent="0.25">
      <c r="A17" s="60" t="s">
        <v>2558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0</v>
      </c>
      <c r="U17" s="331">
        <v>0</v>
      </c>
      <c r="V17" s="331">
        <v>0</v>
      </c>
      <c r="W17" s="331">
        <v>0</v>
      </c>
      <c r="DA17" s="72" t="s">
        <v>2649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2651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2652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0</v>
      </c>
      <c r="C24" s="263">
        <f t="shared" si="1"/>
        <v>0</v>
      </c>
      <c r="D24" s="263">
        <f t="shared" si="1"/>
        <v>0</v>
      </c>
      <c r="E24" s="263">
        <f t="shared" si="1"/>
        <v>0</v>
      </c>
      <c r="F24" s="263">
        <f t="shared" si="1"/>
        <v>0</v>
      </c>
      <c r="G24" s="263">
        <f t="shared" si="1"/>
        <v>0</v>
      </c>
      <c r="H24" s="263">
        <f t="shared" si="1"/>
        <v>0</v>
      </c>
      <c r="I24" s="263">
        <f t="shared" si="1"/>
        <v>0</v>
      </c>
      <c r="J24" s="263">
        <f t="shared" si="1"/>
        <v>0</v>
      </c>
      <c r="K24" s="263">
        <f t="shared" si="1"/>
        <v>0</v>
      </c>
      <c r="L24" s="263">
        <f t="shared" si="1"/>
        <v>0</v>
      </c>
      <c r="M24" s="263">
        <f t="shared" si="1"/>
        <v>0</v>
      </c>
      <c r="N24" s="263">
        <f t="shared" si="1"/>
        <v>0</v>
      </c>
      <c r="O24" s="263">
        <f t="shared" si="1"/>
        <v>0</v>
      </c>
      <c r="P24" s="263">
        <f t="shared" si="1"/>
        <v>0</v>
      </c>
      <c r="Q24" s="263">
        <f t="shared" si="1"/>
        <v>0</v>
      </c>
      <c r="R24" s="263">
        <f t="shared" si="1"/>
        <v>0</v>
      </c>
      <c r="S24" s="263">
        <f t="shared" si="1"/>
        <v>0</v>
      </c>
      <c r="T24" s="263">
        <f t="shared" si="1"/>
        <v>0</v>
      </c>
      <c r="U24" s="263">
        <f t="shared" si="1"/>
        <v>0</v>
      </c>
      <c r="V24" s="263">
        <f t="shared" si="1"/>
        <v>0</v>
      </c>
      <c r="W24" s="263">
        <f t="shared" si="1"/>
        <v>0</v>
      </c>
      <c r="DA24" s="70"/>
    </row>
    <row r="25" spans="1:105" ht="12" customHeight="1" x14ac:dyDescent="0.25">
      <c r="A25" s="60" t="s">
        <v>2568</v>
      </c>
      <c r="B25" s="264">
        <v>0</v>
      </c>
      <c r="C25" s="264">
        <v>0</v>
      </c>
      <c r="D25" s="264">
        <v>0</v>
      </c>
      <c r="E25" s="264">
        <v>0</v>
      </c>
      <c r="F25" s="264">
        <v>0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</v>
      </c>
      <c r="U25" s="264">
        <v>0</v>
      </c>
      <c r="V25" s="264">
        <v>0</v>
      </c>
      <c r="W25" s="264">
        <v>0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0</v>
      </c>
      <c r="C27" s="263">
        <f t="shared" si="2"/>
        <v>0</v>
      </c>
      <c r="D27" s="263">
        <f t="shared" si="2"/>
        <v>0</v>
      </c>
      <c r="E27" s="263">
        <f t="shared" si="2"/>
        <v>0</v>
      </c>
      <c r="F27" s="263">
        <f t="shared" si="2"/>
        <v>0</v>
      </c>
      <c r="G27" s="263">
        <f t="shared" si="2"/>
        <v>0</v>
      </c>
      <c r="H27" s="263">
        <f t="shared" si="2"/>
        <v>0</v>
      </c>
      <c r="I27" s="263">
        <f t="shared" si="2"/>
        <v>0</v>
      </c>
      <c r="J27" s="263">
        <f t="shared" si="2"/>
        <v>0</v>
      </c>
      <c r="K27" s="263">
        <f t="shared" si="2"/>
        <v>0</v>
      </c>
      <c r="L27" s="263">
        <f t="shared" si="2"/>
        <v>0</v>
      </c>
      <c r="M27" s="263">
        <f t="shared" si="2"/>
        <v>0</v>
      </c>
      <c r="N27" s="263">
        <f t="shared" si="2"/>
        <v>0</v>
      </c>
      <c r="O27" s="263">
        <f t="shared" si="2"/>
        <v>0</v>
      </c>
      <c r="P27" s="263">
        <f t="shared" si="2"/>
        <v>0</v>
      </c>
      <c r="Q27" s="263">
        <f t="shared" si="2"/>
        <v>0</v>
      </c>
      <c r="R27" s="263">
        <f t="shared" si="2"/>
        <v>0</v>
      </c>
      <c r="S27" s="263">
        <f t="shared" si="2"/>
        <v>0</v>
      </c>
      <c r="T27" s="263">
        <f t="shared" si="2"/>
        <v>0</v>
      </c>
      <c r="U27" s="263">
        <f t="shared" si="2"/>
        <v>0</v>
      </c>
      <c r="V27" s="263">
        <f t="shared" si="2"/>
        <v>0</v>
      </c>
      <c r="W27" s="263">
        <f t="shared" si="2"/>
        <v>0</v>
      </c>
      <c r="DA27" s="70"/>
    </row>
    <row r="28" spans="1:105" ht="12" customHeight="1" x14ac:dyDescent="0.25">
      <c r="A28" s="60" t="s">
        <v>2573</v>
      </c>
      <c r="B28" s="331">
        <v>0</v>
      </c>
      <c r="C28" s="331">
        <v>0</v>
      </c>
      <c r="D28" s="331">
        <v>0</v>
      </c>
      <c r="E28" s="331">
        <v>0</v>
      </c>
      <c r="F28" s="331">
        <v>0</v>
      </c>
      <c r="G28" s="331">
        <v>0</v>
      </c>
      <c r="H28" s="331">
        <v>0</v>
      </c>
      <c r="I28" s="331">
        <v>0</v>
      </c>
      <c r="J28" s="331">
        <v>0</v>
      </c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1">
        <v>0</v>
      </c>
      <c r="R28" s="331">
        <v>0</v>
      </c>
      <c r="S28" s="331">
        <v>0</v>
      </c>
      <c r="T28" s="331">
        <v>0</v>
      </c>
      <c r="U28" s="331">
        <v>0</v>
      </c>
      <c r="V28" s="331">
        <v>0</v>
      </c>
      <c r="W28" s="331">
        <v>0</v>
      </c>
      <c r="DA28" s="72" t="s">
        <v>2658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2660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2661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0</v>
      </c>
      <c r="C35" s="263">
        <v>0</v>
      </c>
      <c r="D35" s="263">
        <v>0</v>
      </c>
      <c r="E35" s="263">
        <v>0</v>
      </c>
      <c r="F35" s="263">
        <v>0</v>
      </c>
      <c r="G35" s="263">
        <v>0</v>
      </c>
      <c r="H35" s="263">
        <v>0</v>
      </c>
      <c r="I35" s="263">
        <v>0</v>
      </c>
      <c r="J35" s="263">
        <v>0</v>
      </c>
      <c r="K35" s="263">
        <v>0</v>
      </c>
      <c r="L35" s="263">
        <v>0</v>
      </c>
      <c r="M35" s="263">
        <v>0</v>
      </c>
      <c r="N35" s="263">
        <v>0</v>
      </c>
      <c r="O35" s="263">
        <v>0</v>
      </c>
      <c r="P35" s="263">
        <v>0</v>
      </c>
      <c r="Q35" s="263">
        <v>0</v>
      </c>
      <c r="R35" s="263">
        <v>0</v>
      </c>
      <c r="S35" s="263">
        <v>0</v>
      </c>
      <c r="T35" s="263">
        <v>0</v>
      </c>
      <c r="U35" s="263">
        <v>0</v>
      </c>
      <c r="V35" s="263">
        <v>0</v>
      </c>
      <c r="W35" s="263">
        <v>0</v>
      </c>
      <c r="DA35" s="70" t="s">
        <v>2665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2668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2669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2671</v>
      </c>
    </row>
    <row r="42" spans="1:105" ht="12" customHeight="1" x14ac:dyDescent="0.25">
      <c r="A42" s="46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</v>
      </c>
      <c r="C51" s="234">
        <f t="shared" si="3"/>
        <v>0</v>
      </c>
      <c r="D51" s="234">
        <f t="shared" si="3"/>
        <v>0</v>
      </c>
      <c r="E51" s="234">
        <f t="shared" si="3"/>
        <v>0</v>
      </c>
      <c r="F51" s="234">
        <f t="shared" si="3"/>
        <v>0</v>
      </c>
      <c r="G51" s="234">
        <f t="shared" si="3"/>
        <v>0</v>
      </c>
      <c r="H51" s="234">
        <f t="shared" si="3"/>
        <v>0</v>
      </c>
      <c r="I51" s="234">
        <f t="shared" si="3"/>
        <v>0</v>
      </c>
      <c r="J51" s="234">
        <f t="shared" si="3"/>
        <v>0</v>
      </c>
      <c r="K51" s="234">
        <f t="shared" si="3"/>
        <v>0</v>
      </c>
      <c r="L51" s="234">
        <f t="shared" si="3"/>
        <v>0</v>
      </c>
      <c r="M51" s="234">
        <f t="shared" si="3"/>
        <v>0</v>
      </c>
      <c r="N51" s="234">
        <f t="shared" si="3"/>
        <v>0</v>
      </c>
      <c r="O51" s="234">
        <f t="shared" si="3"/>
        <v>0</v>
      </c>
      <c r="P51" s="234">
        <f t="shared" si="3"/>
        <v>0</v>
      </c>
      <c r="Q51" s="234">
        <f t="shared" si="3"/>
        <v>0</v>
      </c>
      <c r="R51" s="234">
        <f t="shared" si="3"/>
        <v>0</v>
      </c>
      <c r="S51" s="234">
        <f t="shared" si="3"/>
        <v>0</v>
      </c>
      <c r="T51" s="234">
        <f t="shared" si="3"/>
        <v>0</v>
      </c>
      <c r="U51" s="234">
        <f t="shared" si="3"/>
        <v>0</v>
      </c>
      <c r="V51" s="234">
        <f t="shared" si="3"/>
        <v>0</v>
      </c>
      <c r="W51" s="234">
        <f t="shared" si="3"/>
        <v>0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0</v>
      </c>
      <c r="C56" s="302">
        <f t="shared" si="8"/>
        <v>0</v>
      </c>
      <c r="D56" s="302">
        <f t="shared" si="8"/>
        <v>0</v>
      </c>
      <c r="E56" s="302">
        <f t="shared" si="8"/>
        <v>0</v>
      </c>
      <c r="F56" s="302">
        <f t="shared" si="8"/>
        <v>0</v>
      </c>
      <c r="G56" s="302">
        <f t="shared" si="8"/>
        <v>0</v>
      </c>
      <c r="H56" s="302">
        <f t="shared" si="8"/>
        <v>0</v>
      </c>
      <c r="I56" s="302">
        <f t="shared" si="8"/>
        <v>0</v>
      </c>
      <c r="J56" s="302">
        <f t="shared" si="8"/>
        <v>0</v>
      </c>
      <c r="K56" s="302">
        <f t="shared" si="8"/>
        <v>0</v>
      </c>
      <c r="L56" s="302">
        <f t="shared" si="8"/>
        <v>0</v>
      </c>
      <c r="M56" s="302">
        <f t="shared" si="8"/>
        <v>0</v>
      </c>
      <c r="N56" s="302">
        <f t="shared" si="8"/>
        <v>0</v>
      </c>
      <c r="O56" s="302">
        <f t="shared" si="8"/>
        <v>0</v>
      </c>
      <c r="P56" s="302">
        <f t="shared" si="8"/>
        <v>0</v>
      </c>
      <c r="Q56" s="302">
        <f t="shared" si="8"/>
        <v>0</v>
      </c>
      <c r="R56" s="302">
        <f t="shared" si="8"/>
        <v>0</v>
      </c>
      <c r="S56" s="302">
        <f t="shared" si="8"/>
        <v>0</v>
      </c>
      <c r="T56" s="302">
        <f t="shared" si="8"/>
        <v>0</v>
      </c>
      <c r="U56" s="302">
        <f t="shared" si="8"/>
        <v>0</v>
      </c>
      <c r="V56" s="302">
        <f t="shared" si="8"/>
        <v>0</v>
      </c>
      <c r="W56" s="302">
        <f t="shared" si="8"/>
        <v>0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</v>
      </c>
      <c r="C57" s="303">
        <f t="shared" si="9"/>
        <v>0</v>
      </c>
      <c r="D57" s="303">
        <f t="shared" si="9"/>
        <v>0</v>
      </c>
      <c r="E57" s="303">
        <f t="shared" si="9"/>
        <v>0</v>
      </c>
      <c r="F57" s="303">
        <f t="shared" si="9"/>
        <v>0</v>
      </c>
      <c r="G57" s="303">
        <f t="shared" si="9"/>
        <v>0</v>
      </c>
      <c r="H57" s="303">
        <f t="shared" si="9"/>
        <v>0</v>
      </c>
      <c r="I57" s="303">
        <f t="shared" si="9"/>
        <v>0</v>
      </c>
      <c r="J57" s="303">
        <f t="shared" si="9"/>
        <v>0</v>
      </c>
      <c r="K57" s="303">
        <f t="shared" si="9"/>
        <v>0</v>
      </c>
      <c r="L57" s="303">
        <f t="shared" si="9"/>
        <v>0</v>
      </c>
      <c r="M57" s="303">
        <f t="shared" si="9"/>
        <v>0</v>
      </c>
      <c r="N57" s="303">
        <f t="shared" si="9"/>
        <v>0</v>
      </c>
      <c r="O57" s="303">
        <f t="shared" si="9"/>
        <v>0</v>
      </c>
      <c r="P57" s="303">
        <f t="shared" si="9"/>
        <v>0</v>
      </c>
      <c r="Q57" s="303">
        <f t="shared" si="9"/>
        <v>0</v>
      </c>
      <c r="R57" s="303">
        <f t="shared" si="9"/>
        <v>0</v>
      </c>
      <c r="S57" s="303">
        <f t="shared" si="9"/>
        <v>0</v>
      </c>
      <c r="T57" s="303">
        <f t="shared" si="9"/>
        <v>0</v>
      </c>
      <c r="U57" s="303">
        <f t="shared" si="9"/>
        <v>0</v>
      </c>
      <c r="V57" s="303">
        <f t="shared" si="9"/>
        <v>0</v>
      </c>
      <c r="W57" s="303">
        <f t="shared" si="9"/>
        <v>0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0</v>
      </c>
      <c r="U58" s="304">
        <f t="shared" si="10"/>
        <v>0</v>
      </c>
      <c r="V58" s="304">
        <f t="shared" si="10"/>
        <v>0</v>
      </c>
      <c r="W58" s="304">
        <f t="shared" si="10"/>
        <v>0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</v>
      </c>
      <c r="C60" s="303">
        <f t="shared" si="12"/>
        <v>0</v>
      </c>
      <c r="D60" s="303">
        <f t="shared" si="12"/>
        <v>0</v>
      </c>
      <c r="E60" s="303">
        <f t="shared" si="12"/>
        <v>0</v>
      </c>
      <c r="F60" s="303">
        <f t="shared" si="12"/>
        <v>0</v>
      </c>
      <c r="G60" s="303">
        <f t="shared" si="12"/>
        <v>0</v>
      </c>
      <c r="H60" s="303">
        <f t="shared" si="12"/>
        <v>0</v>
      </c>
      <c r="I60" s="303">
        <f t="shared" si="12"/>
        <v>0</v>
      </c>
      <c r="J60" s="303">
        <f t="shared" si="12"/>
        <v>0</v>
      </c>
      <c r="K60" s="303">
        <f t="shared" si="12"/>
        <v>0</v>
      </c>
      <c r="L60" s="303">
        <f t="shared" si="12"/>
        <v>0</v>
      </c>
      <c r="M60" s="303">
        <f t="shared" si="12"/>
        <v>0</v>
      </c>
      <c r="N60" s="303">
        <f t="shared" si="12"/>
        <v>0</v>
      </c>
      <c r="O60" s="303">
        <f t="shared" si="12"/>
        <v>0</v>
      </c>
      <c r="P60" s="303">
        <f t="shared" si="12"/>
        <v>0</v>
      </c>
      <c r="Q60" s="303">
        <f t="shared" si="12"/>
        <v>0</v>
      </c>
      <c r="R60" s="303">
        <f t="shared" si="12"/>
        <v>0</v>
      </c>
      <c r="S60" s="303">
        <f t="shared" si="12"/>
        <v>0</v>
      </c>
      <c r="T60" s="303">
        <f t="shared" si="12"/>
        <v>0</v>
      </c>
      <c r="U60" s="303">
        <f t="shared" si="12"/>
        <v>0</v>
      </c>
      <c r="V60" s="303">
        <f t="shared" si="12"/>
        <v>0</v>
      </c>
      <c r="W60" s="303">
        <f t="shared" si="12"/>
        <v>0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</v>
      </c>
      <c r="C63" s="303">
        <f t="shared" si="15"/>
        <v>0</v>
      </c>
      <c r="D63" s="303">
        <f t="shared" si="15"/>
        <v>0</v>
      </c>
      <c r="E63" s="303">
        <f t="shared" si="15"/>
        <v>0</v>
      </c>
      <c r="F63" s="303">
        <f t="shared" si="15"/>
        <v>0</v>
      </c>
      <c r="G63" s="303">
        <f t="shared" si="15"/>
        <v>0</v>
      </c>
      <c r="H63" s="303">
        <f t="shared" si="15"/>
        <v>0</v>
      </c>
      <c r="I63" s="303">
        <f t="shared" si="15"/>
        <v>0</v>
      </c>
      <c r="J63" s="303">
        <f t="shared" si="15"/>
        <v>0</v>
      </c>
      <c r="K63" s="303">
        <f t="shared" si="15"/>
        <v>0</v>
      </c>
      <c r="L63" s="303">
        <f t="shared" si="15"/>
        <v>0</v>
      </c>
      <c r="M63" s="303">
        <f t="shared" si="15"/>
        <v>0</v>
      </c>
      <c r="N63" s="303">
        <f t="shared" si="15"/>
        <v>0</v>
      </c>
      <c r="O63" s="303">
        <f t="shared" si="15"/>
        <v>0</v>
      </c>
      <c r="P63" s="303">
        <f t="shared" si="15"/>
        <v>0</v>
      </c>
      <c r="Q63" s="303">
        <f t="shared" si="15"/>
        <v>0</v>
      </c>
      <c r="R63" s="303">
        <f t="shared" si="15"/>
        <v>0</v>
      </c>
      <c r="S63" s="303">
        <f t="shared" si="15"/>
        <v>0</v>
      </c>
      <c r="T63" s="303">
        <f t="shared" si="15"/>
        <v>0</v>
      </c>
      <c r="U63" s="303">
        <f t="shared" si="15"/>
        <v>0</v>
      </c>
      <c r="V63" s="303">
        <f t="shared" si="15"/>
        <v>0</v>
      </c>
      <c r="W63" s="303">
        <f t="shared" si="15"/>
        <v>0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0</v>
      </c>
      <c r="U64" s="304">
        <f t="shared" si="16"/>
        <v>0</v>
      </c>
      <c r="V64" s="304">
        <f t="shared" si="16"/>
        <v>0</v>
      </c>
      <c r="W64" s="304">
        <f t="shared" si="16"/>
        <v>0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</v>
      </c>
      <c r="G66" s="303">
        <f t="shared" si="18"/>
        <v>0</v>
      </c>
      <c r="H66" s="303">
        <f t="shared" si="18"/>
        <v>0</v>
      </c>
      <c r="I66" s="303">
        <f t="shared" si="18"/>
        <v>0</v>
      </c>
      <c r="J66" s="303">
        <f t="shared" si="18"/>
        <v>0</v>
      </c>
      <c r="K66" s="303">
        <f t="shared" si="18"/>
        <v>0</v>
      </c>
      <c r="L66" s="303">
        <f t="shared" si="18"/>
        <v>0</v>
      </c>
      <c r="M66" s="303">
        <f t="shared" si="18"/>
        <v>0</v>
      </c>
      <c r="N66" s="303">
        <f t="shared" si="18"/>
        <v>0</v>
      </c>
      <c r="O66" s="303">
        <f t="shared" si="18"/>
        <v>0</v>
      </c>
      <c r="P66" s="303">
        <f t="shared" si="18"/>
        <v>0</v>
      </c>
      <c r="Q66" s="303">
        <f t="shared" si="18"/>
        <v>0</v>
      </c>
      <c r="R66" s="303">
        <f t="shared" si="18"/>
        <v>0</v>
      </c>
      <c r="S66" s="303">
        <f t="shared" si="18"/>
        <v>0</v>
      </c>
      <c r="T66" s="303">
        <f t="shared" si="18"/>
        <v>0</v>
      </c>
      <c r="U66" s="303">
        <f t="shared" si="18"/>
        <v>0</v>
      </c>
      <c r="V66" s="303">
        <f t="shared" si="18"/>
        <v>0</v>
      </c>
      <c r="W66" s="303">
        <f t="shared" si="18"/>
        <v>0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0</v>
      </c>
      <c r="C72" s="322">
        <f>IF(C$5=0,0,C$5/MAE_fec!C$5)</f>
        <v>0</v>
      </c>
      <c r="D72" s="322">
        <f>IF(D$5=0,0,D$5/MAE_fec!D$5)</f>
        <v>0</v>
      </c>
      <c r="E72" s="322">
        <f>IF(E$5=0,0,E$5/MAE_fec!E$5)</f>
        <v>0</v>
      </c>
      <c r="F72" s="322">
        <f>IF(F$5=0,0,F$5/MAE_fec!F$5)</f>
        <v>0</v>
      </c>
      <c r="G72" s="322">
        <f>IF(G$5=0,0,G$5/MAE_fec!G$5)</f>
        <v>0</v>
      </c>
      <c r="H72" s="322">
        <f>IF(H$5=0,0,H$5/MAE_fec!H$5)</f>
        <v>0</v>
      </c>
      <c r="I72" s="322">
        <f>IF(I$5=0,0,I$5/MAE_fec!I$5)</f>
        <v>0</v>
      </c>
      <c r="J72" s="322">
        <f>IF(J$5=0,0,J$5/MAE_fec!J$5)</f>
        <v>0</v>
      </c>
      <c r="K72" s="322">
        <f>IF(K$5=0,0,K$5/MAE_fec!K$5)</f>
        <v>0</v>
      </c>
      <c r="L72" s="322">
        <f>IF(L$5=0,0,L$5/MAE_fec!L$5)</f>
        <v>0</v>
      </c>
      <c r="M72" s="322">
        <f>IF(M$5=0,0,M$5/MAE_fec!M$5)</f>
        <v>0</v>
      </c>
      <c r="N72" s="322">
        <f>IF(N$5=0,0,N$5/MAE_fec!N$5)</f>
        <v>0</v>
      </c>
      <c r="O72" s="322">
        <f>IF(O$5=0,0,O$5/MAE_fec!O$5)</f>
        <v>0</v>
      </c>
      <c r="P72" s="322">
        <f>IF(P$5=0,0,P$5/MAE_fec!P$5)</f>
        <v>0</v>
      </c>
      <c r="Q72" s="322">
        <f>IF(Q$5=0,0,Q$5/MAE_fec!Q$5)</f>
        <v>0</v>
      </c>
      <c r="R72" s="322">
        <f>IF(R$5=0,0,R$5/MAE_fec!R$5)</f>
        <v>0</v>
      </c>
      <c r="S72" s="322">
        <f>IF(S$5=0,0,S$5/MAE_fec!S$5)</f>
        <v>0</v>
      </c>
      <c r="T72" s="322">
        <f>IF(T$5=0,0,T$5/MAE_fec!T$5)</f>
        <v>0</v>
      </c>
      <c r="U72" s="322">
        <f>IF(U$5=0,0,U$5/MAE_fec!U$5)</f>
        <v>0</v>
      </c>
      <c r="V72" s="322">
        <f>IF(V$5=0,0,V$5/MAE_fec!V$5)</f>
        <v>0</v>
      </c>
      <c r="W72" s="322">
        <f>IF(W$5=0,0,W$5/MAE_fec!W$5)</f>
        <v>0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0</v>
      </c>
      <c r="C77" s="334">
        <f>IF(C$10=0,0,C$10/MAE_fec!C$10)</f>
        <v>0</v>
      </c>
      <c r="D77" s="334">
        <f>IF(D$10=0,0,D$10/MAE_fec!D$10)</f>
        <v>0</v>
      </c>
      <c r="E77" s="334">
        <f>IF(E$10=0,0,E$10/MAE_fec!E$10)</f>
        <v>0</v>
      </c>
      <c r="F77" s="334">
        <f>IF(F$10=0,0,F$10/MAE_fec!F$10)</f>
        <v>0</v>
      </c>
      <c r="G77" s="334">
        <f>IF(G$10=0,0,G$10/MAE_fec!G$10)</f>
        <v>0</v>
      </c>
      <c r="H77" s="334">
        <f>IF(H$10=0,0,H$10/MAE_fec!H$10)</f>
        <v>0</v>
      </c>
      <c r="I77" s="334">
        <f>IF(I$10=0,0,I$10/MAE_fec!I$10)</f>
        <v>0</v>
      </c>
      <c r="J77" s="334">
        <f>IF(J$10=0,0,J$10/MAE_fec!J$10)</f>
        <v>0</v>
      </c>
      <c r="K77" s="334">
        <f>IF(K$10=0,0,K$10/MAE_fec!K$10)</f>
        <v>0</v>
      </c>
      <c r="L77" s="334">
        <f>IF(L$10=0,0,L$10/MAE_fec!L$10)</f>
        <v>0</v>
      </c>
      <c r="M77" s="334">
        <f>IF(M$10=0,0,M$10/MAE_fec!M$10)</f>
        <v>0</v>
      </c>
      <c r="N77" s="334">
        <f>IF(N$10=0,0,N$10/MAE_fec!N$10)</f>
        <v>0</v>
      </c>
      <c r="O77" s="334">
        <f>IF(O$10=0,0,O$10/MAE_fec!O$10)</f>
        <v>0</v>
      </c>
      <c r="P77" s="334">
        <f>IF(P$10=0,0,P$10/MAE_fec!P$10)</f>
        <v>0</v>
      </c>
      <c r="Q77" s="334">
        <f>IF(Q$10=0,0,Q$10/MAE_fec!Q$10)</f>
        <v>0</v>
      </c>
      <c r="R77" s="334">
        <f>IF(R$10=0,0,R$10/MAE_fec!R$10)</f>
        <v>0</v>
      </c>
      <c r="S77" s="334">
        <f>IF(S$10=0,0,S$10/MAE_fec!S$10)</f>
        <v>0</v>
      </c>
      <c r="T77" s="334">
        <f>IF(T$10=0,0,T$10/MAE_fec!T$10)</f>
        <v>0</v>
      </c>
      <c r="U77" s="334">
        <f>IF(U$10=0,0,U$10/MAE_fec!U$10)</f>
        <v>0</v>
      </c>
      <c r="V77" s="334">
        <f>IF(V$10=0,0,V$10/MAE_fec!V$10)</f>
        <v>0</v>
      </c>
      <c r="W77" s="334">
        <f>IF(W$10=0,0,W$10/MAE_fec!W$10)</f>
        <v>0</v>
      </c>
      <c r="DA77" s="68"/>
    </row>
    <row r="78" spans="1:105" ht="12" customHeight="1" x14ac:dyDescent="0.25">
      <c r="A78" s="203" t="s">
        <v>2557</v>
      </c>
      <c r="B78" s="350">
        <f>IF(B$16=0,0,B$16/MAE_fec!B$16)</f>
        <v>0</v>
      </c>
      <c r="C78" s="350">
        <f>IF(C$16=0,0,C$16/MAE_fec!C$16)</f>
        <v>0</v>
      </c>
      <c r="D78" s="350">
        <f>IF(D$16=0,0,D$16/MAE_fec!D$16)</f>
        <v>0</v>
      </c>
      <c r="E78" s="350">
        <f>IF(E$16=0,0,E$16/MAE_fec!E$16)</f>
        <v>0</v>
      </c>
      <c r="F78" s="350">
        <f>IF(F$16=0,0,F$16/MAE_fec!F$16)</f>
        <v>0</v>
      </c>
      <c r="G78" s="350">
        <f>IF(G$16=0,0,G$16/MAE_fec!G$16)</f>
        <v>0</v>
      </c>
      <c r="H78" s="350">
        <f>IF(H$16=0,0,H$16/MAE_fec!H$16)</f>
        <v>0</v>
      </c>
      <c r="I78" s="350">
        <f>IF(I$16=0,0,I$16/MAE_fec!I$16)</f>
        <v>0</v>
      </c>
      <c r="J78" s="350">
        <f>IF(J$16=0,0,J$16/MAE_fec!J$16)</f>
        <v>0</v>
      </c>
      <c r="K78" s="350">
        <f>IF(K$16=0,0,K$16/MAE_fec!K$16)</f>
        <v>0</v>
      </c>
      <c r="L78" s="350">
        <f>IF(L$16=0,0,L$16/MAE_fec!L$16)</f>
        <v>0</v>
      </c>
      <c r="M78" s="350">
        <f>IF(M$16=0,0,M$16/MAE_fec!M$16)</f>
        <v>0</v>
      </c>
      <c r="N78" s="350">
        <f>IF(N$16=0,0,N$16/MAE_fec!N$16)</f>
        <v>0</v>
      </c>
      <c r="O78" s="350">
        <f>IF(O$16=0,0,O$16/MAE_fec!O$16)</f>
        <v>0</v>
      </c>
      <c r="P78" s="350">
        <f>IF(P$16=0,0,P$16/MAE_fec!P$16)</f>
        <v>0</v>
      </c>
      <c r="Q78" s="350">
        <f>IF(Q$16=0,0,Q$16/MAE_fec!Q$16)</f>
        <v>0</v>
      </c>
      <c r="R78" s="350">
        <f>IF(R$16=0,0,R$16/MAE_fec!R$16)</f>
        <v>0</v>
      </c>
      <c r="S78" s="350">
        <f>IF(S$16=0,0,S$16/MAE_fec!S$16)</f>
        <v>0</v>
      </c>
      <c r="T78" s="350">
        <f>IF(T$16=0,0,T$16/MAE_fec!T$16)</f>
        <v>0</v>
      </c>
      <c r="U78" s="350">
        <f>IF(U$16=0,0,U$16/MAE_fec!U$16)</f>
        <v>0</v>
      </c>
      <c r="V78" s="350">
        <f>IF(V$16=0,0,V$16/MAE_fec!V$16)</f>
        <v>0</v>
      </c>
      <c r="W78" s="350">
        <f>IF(W$16=0,0,W$16/MAE_fec!W$16)</f>
        <v>0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0</v>
      </c>
      <c r="C79" s="350">
        <f>IF(C$24=0,0,C$24/MAE_fec!C$24)</f>
        <v>0</v>
      </c>
      <c r="D79" s="350">
        <f>IF(D$24=0,0,D$24/MAE_fec!D$24)</f>
        <v>0</v>
      </c>
      <c r="E79" s="350">
        <f>IF(E$24=0,0,E$24/MAE_fec!E$24)</f>
        <v>0</v>
      </c>
      <c r="F79" s="350">
        <f>IF(F$24=0,0,F$24/MAE_fec!F$24)</f>
        <v>0</v>
      </c>
      <c r="G79" s="350">
        <f>IF(G$24=0,0,G$24/MAE_fec!G$24)</f>
        <v>0</v>
      </c>
      <c r="H79" s="350">
        <f>IF(H$24=0,0,H$24/MAE_fec!H$24)</f>
        <v>0</v>
      </c>
      <c r="I79" s="350">
        <f>IF(I$24=0,0,I$24/MAE_fec!I$24)</f>
        <v>0</v>
      </c>
      <c r="J79" s="350">
        <f>IF(J$24=0,0,J$24/MAE_fec!J$24)</f>
        <v>0</v>
      </c>
      <c r="K79" s="350">
        <f>IF(K$24=0,0,K$24/MAE_fec!K$24)</f>
        <v>0</v>
      </c>
      <c r="L79" s="350">
        <f>IF(L$24=0,0,L$24/MAE_fec!L$24)</f>
        <v>0</v>
      </c>
      <c r="M79" s="350">
        <f>IF(M$24=0,0,M$24/MAE_fec!M$24)</f>
        <v>0</v>
      </c>
      <c r="N79" s="350">
        <f>IF(N$24=0,0,N$24/MAE_fec!N$24)</f>
        <v>0</v>
      </c>
      <c r="O79" s="350">
        <f>IF(O$24=0,0,O$24/MAE_fec!O$24)</f>
        <v>0</v>
      </c>
      <c r="P79" s="350">
        <f>IF(P$24=0,0,P$24/MAE_fec!P$24)</f>
        <v>0</v>
      </c>
      <c r="Q79" s="350">
        <f>IF(Q$24=0,0,Q$24/MAE_fec!Q$24)</f>
        <v>0</v>
      </c>
      <c r="R79" s="350">
        <f>IF(R$24=0,0,R$24/MAE_fec!R$24)</f>
        <v>0</v>
      </c>
      <c r="S79" s="350">
        <f>IF(S$24=0,0,S$24/MAE_fec!S$24)</f>
        <v>0</v>
      </c>
      <c r="T79" s="350">
        <f>IF(T$24=0,0,T$24/MAE_fec!T$24)</f>
        <v>0</v>
      </c>
      <c r="U79" s="350">
        <f>IF(U$24=0,0,U$24/MAE_fec!U$24)</f>
        <v>0</v>
      </c>
      <c r="V79" s="350">
        <f>IF(V$24=0,0,V$24/MAE_fec!V$24)</f>
        <v>0</v>
      </c>
      <c r="W79" s="350">
        <f>IF(W$24=0,0,W$24/MAE_fec!W$24)</f>
        <v>0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0</v>
      </c>
      <c r="C80" s="350">
        <f>IF(C$27=0,0,C$27/MAE_fec!C$27)</f>
        <v>0</v>
      </c>
      <c r="D80" s="350">
        <f>IF(D$27=0,0,D$27/MAE_fec!D$27)</f>
        <v>0</v>
      </c>
      <c r="E80" s="350">
        <f>IF(E$27=0,0,E$27/MAE_fec!E$27)</f>
        <v>0</v>
      </c>
      <c r="F80" s="350">
        <f>IF(F$27=0,0,F$27/MAE_fec!F$27)</f>
        <v>0</v>
      </c>
      <c r="G80" s="350">
        <f>IF(G$27=0,0,G$27/MAE_fec!G$27)</f>
        <v>0</v>
      </c>
      <c r="H80" s="350">
        <f>IF(H$27=0,0,H$27/MAE_fec!H$27)</f>
        <v>0</v>
      </c>
      <c r="I80" s="350">
        <f>IF(I$27=0,0,I$27/MAE_fec!I$27)</f>
        <v>0</v>
      </c>
      <c r="J80" s="350">
        <f>IF(J$27=0,0,J$27/MAE_fec!J$27)</f>
        <v>0</v>
      </c>
      <c r="K80" s="350">
        <f>IF(K$27=0,0,K$27/MAE_fec!K$27)</f>
        <v>0</v>
      </c>
      <c r="L80" s="350">
        <f>IF(L$27=0,0,L$27/MAE_fec!L$27)</f>
        <v>0</v>
      </c>
      <c r="M80" s="350">
        <f>IF(M$27=0,0,M$27/MAE_fec!M$27)</f>
        <v>0</v>
      </c>
      <c r="N80" s="350">
        <f>IF(N$27=0,0,N$27/MAE_fec!N$27)</f>
        <v>0</v>
      </c>
      <c r="O80" s="350">
        <f>IF(O$27=0,0,O$27/MAE_fec!O$27)</f>
        <v>0</v>
      </c>
      <c r="P80" s="350">
        <f>IF(P$27=0,0,P$27/MAE_fec!P$27)</f>
        <v>0</v>
      </c>
      <c r="Q80" s="350">
        <f>IF(Q$27=0,0,Q$27/MAE_fec!Q$27)</f>
        <v>0</v>
      </c>
      <c r="R80" s="350">
        <f>IF(R$27=0,0,R$27/MAE_fec!R$27)</f>
        <v>0</v>
      </c>
      <c r="S80" s="350">
        <f>IF(S$27=0,0,S$27/MAE_fec!S$27)</f>
        <v>0</v>
      </c>
      <c r="T80" s="350">
        <f>IF(T$27=0,0,T$27/MAE_fec!T$27)</f>
        <v>0</v>
      </c>
      <c r="U80" s="350">
        <f>IF(U$27=0,0,U$27/MAE_fec!U$27)</f>
        <v>0</v>
      </c>
      <c r="V80" s="350">
        <f>IF(V$27=0,0,V$27/MAE_fec!V$27)</f>
        <v>0</v>
      </c>
      <c r="W80" s="350">
        <f>IF(W$27=0,0,W$27/MAE_fec!W$27)</f>
        <v>0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0</v>
      </c>
      <c r="C81" s="350">
        <f>IF(C$35=0,0,C$35/MAE_fec!C$35)</f>
        <v>0</v>
      </c>
      <c r="D81" s="350">
        <f>IF(D$35=0,0,D$35/MAE_fec!D$35)</f>
        <v>0</v>
      </c>
      <c r="E81" s="350">
        <f>IF(E$35=0,0,E$35/MAE_fec!E$35)</f>
        <v>0</v>
      </c>
      <c r="F81" s="350">
        <f>IF(F$35=0,0,F$35/MAE_fec!F$35)</f>
        <v>0</v>
      </c>
      <c r="G81" s="350">
        <f>IF(G$35=0,0,G$35/MAE_fec!G$35)</f>
        <v>0</v>
      </c>
      <c r="H81" s="350">
        <f>IF(H$35=0,0,H$35/MAE_fec!H$35)</f>
        <v>0</v>
      </c>
      <c r="I81" s="350">
        <f>IF(I$35=0,0,I$35/MAE_fec!I$35)</f>
        <v>0</v>
      </c>
      <c r="J81" s="350">
        <f>IF(J$35=0,0,J$35/MAE_fec!J$35)</f>
        <v>0</v>
      </c>
      <c r="K81" s="350">
        <f>IF(K$35=0,0,K$35/MAE_fec!K$35)</f>
        <v>0</v>
      </c>
      <c r="L81" s="350">
        <f>IF(L$35=0,0,L$35/MAE_fec!L$35)</f>
        <v>0</v>
      </c>
      <c r="M81" s="350">
        <f>IF(M$35=0,0,M$35/MAE_fec!M$35)</f>
        <v>0</v>
      </c>
      <c r="N81" s="350">
        <f>IF(N$35=0,0,N$35/MAE_fec!N$35)</f>
        <v>0</v>
      </c>
      <c r="O81" s="350">
        <f>IF(O$35=0,0,O$35/MAE_fec!O$35)</f>
        <v>0</v>
      </c>
      <c r="P81" s="350">
        <f>IF(P$35=0,0,P$35/MAE_fec!P$35)</f>
        <v>0</v>
      </c>
      <c r="Q81" s="350">
        <f>IF(Q$35=0,0,Q$35/MAE_fec!Q$35)</f>
        <v>0</v>
      </c>
      <c r="R81" s="350">
        <f>IF(R$35=0,0,R$35/MAE_fec!R$35)</f>
        <v>0</v>
      </c>
      <c r="S81" s="350">
        <f>IF(S$35=0,0,S$35/MAE_fec!S$35)</f>
        <v>0</v>
      </c>
      <c r="T81" s="350">
        <f>IF(T$35=0,0,T$35/MAE_fec!T$35)</f>
        <v>0</v>
      </c>
      <c r="U81" s="350">
        <f>IF(U$35=0,0,U$35/MAE_fec!U$35)</f>
        <v>0</v>
      </c>
      <c r="V81" s="350">
        <f>IF(V$35=0,0,V$35/MAE_fec!V$35)</f>
        <v>0</v>
      </c>
      <c r="W81" s="350">
        <f>IF(W$35=0,0,W$35/MAE_fec!W$35)</f>
        <v>0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CY: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82.803342062601331</v>
      </c>
      <c r="C3" s="205">
        <v>71.754650089845072</v>
      </c>
      <c r="D3" s="205">
        <v>67.100224883000067</v>
      </c>
      <c r="E3" s="205">
        <v>54.718911331572812</v>
      </c>
      <c r="F3" s="205">
        <v>43.632048030158472</v>
      </c>
      <c r="G3" s="205">
        <v>41.214577664431367</v>
      </c>
      <c r="H3" s="205">
        <v>39.367031217171103</v>
      </c>
      <c r="I3" s="205">
        <v>37.404861547802327</v>
      </c>
      <c r="J3" s="205">
        <v>30.45484782970231</v>
      </c>
      <c r="K3" s="205">
        <v>25.558780102846089</v>
      </c>
      <c r="L3" s="205">
        <v>21.034792144352512</v>
      </c>
      <c r="M3" s="205">
        <v>19.369658743600219</v>
      </c>
      <c r="N3" s="205">
        <v>14.67428834497046</v>
      </c>
      <c r="O3" s="205">
        <v>11.013428654236311</v>
      </c>
      <c r="P3" s="205">
        <v>11.52119502602201</v>
      </c>
      <c r="Q3" s="205">
        <v>12.5</v>
      </c>
      <c r="R3" s="205">
        <v>13.58230879127513</v>
      </c>
      <c r="S3" s="205">
        <v>14.974991763754529</v>
      </c>
      <c r="T3" s="205">
        <v>17.53430085690227</v>
      </c>
      <c r="U3" s="205">
        <v>18.194378229015651</v>
      </c>
      <c r="V3" s="205">
        <v>14.861872013055139</v>
      </c>
      <c r="W3" s="205">
        <v>15.90143017653444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12.49413222757517</v>
      </c>
      <c r="C5" s="205">
        <v>11.806403113789059</v>
      </c>
      <c r="D5" s="205">
        <v>10.55365958052267</v>
      </c>
      <c r="E5" s="205">
        <v>10.1144075417432</v>
      </c>
      <c r="F5" s="205">
        <v>8.7383492047398459</v>
      </c>
      <c r="G5" s="205">
        <v>10.08431663490596</v>
      </c>
      <c r="H5" s="205">
        <v>9.8750615189259854</v>
      </c>
      <c r="I5" s="205">
        <v>9.8253824624843578</v>
      </c>
      <c r="J5" s="205">
        <v>10.48928981528076</v>
      </c>
      <c r="K5" s="205">
        <v>10.518295136209399</v>
      </c>
      <c r="L5" s="205">
        <v>9.9310507711164124</v>
      </c>
      <c r="M5" s="205">
        <v>9.7387918071762769</v>
      </c>
      <c r="N5" s="205">
        <v>8.2291471934721514</v>
      </c>
      <c r="O5" s="205">
        <v>8.4441326891359676</v>
      </c>
      <c r="P5" s="205">
        <v>7.4472917101888907</v>
      </c>
      <c r="Q5" s="205">
        <v>7.5070130206895156</v>
      </c>
      <c r="R5" s="205">
        <v>7.6020373767083322</v>
      </c>
      <c r="S5" s="205">
        <v>7.9465678126572348</v>
      </c>
      <c r="T5" s="205">
        <v>8.0368962647348621</v>
      </c>
      <c r="U5" s="205">
        <v>8.0015418188387901</v>
      </c>
      <c r="V5" s="205">
        <v>6.9084011190498806</v>
      </c>
      <c r="W5" s="205">
        <v>7.2409260751124096</v>
      </c>
      <c r="DA5" s="112" t="s">
        <v>2679</v>
      </c>
    </row>
    <row r="6" spans="1:105" ht="12" customHeight="1" x14ac:dyDescent="0.25">
      <c r="A6" s="154" t="s">
        <v>2114</v>
      </c>
      <c r="B6" s="340">
        <v>15.617665284468959</v>
      </c>
      <c r="C6" s="340">
        <v>14.83678202024551</v>
      </c>
      <c r="D6" s="340">
        <v>14.05589875602206</v>
      </c>
      <c r="E6" s="340">
        <v>14.05589875602206</v>
      </c>
      <c r="F6" s="340">
        <v>13.275015491798611</v>
      </c>
      <c r="G6" s="340">
        <v>13.275015491798611</v>
      </c>
      <c r="H6" s="340">
        <v>12.49413222757517</v>
      </c>
      <c r="I6" s="340">
        <v>11.71324896335172</v>
      </c>
      <c r="J6" s="340">
        <v>11.71324896335172</v>
      </c>
      <c r="K6" s="340">
        <v>11.71324896335172</v>
      </c>
      <c r="L6" s="340">
        <v>10.932365699128271</v>
      </c>
      <c r="M6" s="340">
        <v>10.932365699128271</v>
      </c>
      <c r="N6" s="340">
        <v>10.151482434904819</v>
      </c>
      <c r="O6" s="340">
        <v>9.3705991706813752</v>
      </c>
      <c r="P6" s="340">
        <v>9.3705991706813752</v>
      </c>
      <c r="Q6" s="340">
        <v>8.5897159064579274</v>
      </c>
      <c r="R6" s="340">
        <v>8.5897159064579274</v>
      </c>
      <c r="S6" s="340">
        <v>8.5897159064579274</v>
      </c>
      <c r="T6" s="340">
        <v>8.5897159064579274</v>
      </c>
      <c r="U6" s="340">
        <v>8.5897159064579274</v>
      </c>
      <c r="V6" s="340">
        <v>8.5897159064579274</v>
      </c>
      <c r="W6" s="340">
        <v>7.8088326422344796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0.78088326422344789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0.78088326422344789</v>
      </c>
      <c r="S7" s="342">
        <v>0</v>
      </c>
      <c r="T7" s="342">
        <v>0.78088326422344789</v>
      </c>
      <c r="U7" s="342">
        <v>0.78088326422344789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0.78088326422344956</v>
      </c>
      <c r="D8" s="344">
        <f t="shared" si="0"/>
        <v>0.78088326422344956</v>
      </c>
      <c r="E8" s="344">
        <f t="shared" si="0"/>
        <v>0</v>
      </c>
      <c r="F8" s="344">
        <f t="shared" si="0"/>
        <v>0.78088326422344956</v>
      </c>
      <c r="G8" s="344">
        <f t="shared" si="0"/>
        <v>0</v>
      </c>
      <c r="H8" s="344">
        <f t="shared" si="0"/>
        <v>0.78088326422344068</v>
      </c>
      <c r="I8" s="344">
        <f t="shared" si="0"/>
        <v>0.78088326422344956</v>
      </c>
      <c r="J8" s="344">
        <f t="shared" si="0"/>
        <v>0</v>
      </c>
      <c r="K8" s="344">
        <f t="shared" si="0"/>
        <v>0.78088326422344778</v>
      </c>
      <c r="L8" s="344">
        <f t="shared" si="0"/>
        <v>0.78088326422344956</v>
      </c>
      <c r="M8" s="344">
        <f t="shared" si="0"/>
        <v>0</v>
      </c>
      <c r="N8" s="344">
        <f t="shared" si="0"/>
        <v>0.78088326422345133</v>
      </c>
      <c r="O8" s="344">
        <f t="shared" si="0"/>
        <v>0.78088326422344423</v>
      </c>
      <c r="P8" s="344">
        <f t="shared" si="0"/>
        <v>0</v>
      </c>
      <c r="Q8" s="344">
        <f t="shared" si="0"/>
        <v>0.78088326422344778</v>
      </c>
      <c r="R8" s="344">
        <f t="shared" si="0"/>
        <v>0.78088326422344778</v>
      </c>
      <c r="S8" s="344">
        <f t="shared" si="0"/>
        <v>0</v>
      </c>
      <c r="T8" s="344">
        <f t="shared" si="0"/>
        <v>0.78088326422344778</v>
      </c>
      <c r="U8" s="344">
        <f t="shared" si="0"/>
        <v>0.78088326422344778</v>
      </c>
      <c r="V8" s="344">
        <f t="shared" si="0"/>
        <v>0</v>
      </c>
      <c r="W8" s="344">
        <f t="shared" si="0"/>
        <v>0.78088326422344778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3.1235330568937894</v>
      </c>
      <c r="C9" s="345">
        <f t="shared" si="1"/>
        <v>3.0303789064564501</v>
      </c>
      <c r="D9" s="345">
        <f t="shared" si="1"/>
        <v>3.5022391754993905</v>
      </c>
      <c r="E9" s="345">
        <f t="shared" si="1"/>
        <v>3.9414912142788605</v>
      </c>
      <c r="F9" s="345">
        <f t="shared" si="1"/>
        <v>4.5366662870587646</v>
      </c>
      <c r="G9" s="345">
        <f t="shared" si="1"/>
        <v>3.1906988568926504</v>
      </c>
      <c r="H9" s="345">
        <f t="shared" si="1"/>
        <v>2.6190707086491845</v>
      </c>
      <c r="I9" s="345">
        <f t="shared" si="1"/>
        <v>1.8878665008673625</v>
      </c>
      <c r="J9" s="345">
        <f t="shared" si="1"/>
        <v>1.2239591480709606</v>
      </c>
      <c r="K9" s="345">
        <f t="shared" si="1"/>
        <v>1.1949538271423208</v>
      </c>
      <c r="L9" s="345">
        <f t="shared" si="1"/>
        <v>1.0013149280118583</v>
      </c>
      <c r="M9" s="345">
        <f t="shared" si="1"/>
        <v>1.1935738919519938</v>
      </c>
      <c r="N9" s="345">
        <f t="shared" si="1"/>
        <v>1.922335241432668</v>
      </c>
      <c r="O9" s="345">
        <f t="shared" si="1"/>
        <v>0.92646648154540756</v>
      </c>
      <c r="P9" s="345">
        <f t="shared" si="1"/>
        <v>1.9233074604924845</v>
      </c>
      <c r="Q9" s="345">
        <f t="shared" si="1"/>
        <v>1.0827028857684118</v>
      </c>
      <c r="R9" s="345">
        <f t="shared" si="1"/>
        <v>0.98767852974959514</v>
      </c>
      <c r="S9" s="345">
        <f t="shared" si="1"/>
        <v>0.6431480938006926</v>
      </c>
      <c r="T9" s="345">
        <f t="shared" si="1"/>
        <v>0.5528196417230653</v>
      </c>
      <c r="U9" s="345">
        <f t="shared" si="1"/>
        <v>0.58817408761913725</v>
      </c>
      <c r="V9" s="345">
        <f t="shared" si="1"/>
        <v>1.6813147874080467</v>
      </c>
      <c r="W9" s="345">
        <f t="shared" si="1"/>
        <v>0.56790656712206999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1.2897678417884779</v>
      </c>
      <c r="C12" s="212">
        <v>1.20378331900258</v>
      </c>
      <c r="D12" s="212">
        <v>1.1177987962166811</v>
      </c>
      <c r="E12" s="212">
        <v>1.1177987962166811</v>
      </c>
      <c r="F12" s="212">
        <v>0.94582975064488384</v>
      </c>
      <c r="G12" s="212">
        <v>0.94582975064488384</v>
      </c>
      <c r="H12" s="212">
        <v>0.85984522785898532</v>
      </c>
      <c r="I12" s="212">
        <v>0.7738607050730868</v>
      </c>
      <c r="J12" s="212">
        <v>0.7738607050730868</v>
      </c>
      <c r="K12" s="212">
        <v>0.7738607050730868</v>
      </c>
      <c r="L12" s="212">
        <v>0.68787618228718828</v>
      </c>
      <c r="M12" s="212">
        <v>0.60189165950128976</v>
      </c>
      <c r="N12" s="212">
        <v>0.51590713671539123</v>
      </c>
      <c r="O12" s="212">
        <v>0.51590713671539123</v>
      </c>
      <c r="P12" s="212">
        <v>0.42992261392949271</v>
      </c>
      <c r="Q12" s="212">
        <v>0.42992261392949271</v>
      </c>
      <c r="R12" s="212">
        <v>0.42992261392949271</v>
      </c>
      <c r="S12" s="212">
        <v>0.44703353396388651</v>
      </c>
      <c r="T12" s="212">
        <v>0.45055889939810828</v>
      </c>
      <c r="U12" s="212">
        <v>0.44496990541702491</v>
      </c>
      <c r="V12" s="212">
        <v>0.40326741186586412</v>
      </c>
      <c r="W12" s="212">
        <v>0.40343938091143589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2.768701633705933E-2</v>
      </c>
      <c r="T14" s="206">
        <f t="shared" si="2"/>
        <v>2.3559759243336201E-2</v>
      </c>
      <c r="U14" s="206">
        <f t="shared" si="2"/>
        <v>1.8400687876182289E-2</v>
      </c>
      <c r="V14" s="206">
        <f t="shared" si="2"/>
        <v>1.7368873602751501E-2</v>
      </c>
      <c r="W14" s="206">
        <f t="shared" si="2"/>
        <v>1.13499570077386E-2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1.1177987962166811E-3</v>
      </c>
      <c r="DA16" s="71" t="s">
        <v>2685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2.768701633705933E-2</v>
      </c>
      <c r="T17" s="206">
        <v>2.3559759243336201E-2</v>
      </c>
      <c r="U17" s="206">
        <v>1.8400687876182289E-2</v>
      </c>
      <c r="V17" s="206">
        <v>1.7368873602751501E-2</v>
      </c>
      <c r="W17" s="206">
        <v>1.023215821152192E-2</v>
      </c>
      <c r="DA17" s="71" t="s">
        <v>2686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0</v>
      </c>
      <c r="N20" s="206">
        <f t="shared" si="3"/>
        <v>0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0</v>
      </c>
      <c r="S20" s="206">
        <f t="shared" si="3"/>
        <v>0</v>
      </c>
      <c r="T20" s="206">
        <f t="shared" si="3"/>
        <v>0</v>
      </c>
      <c r="U20" s="206">
        <f t="shared" si="3"/>
        <v>0</v>
      </c>
      <c r="V20" s="206">
        <f t="shared" si="3"/>
        <v>0</v>
      </c>
      <c r="W20" s="206">
        <f t="shared" si="3"/>
        <v>0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8.5984522785898529E-4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8.5984522785898529E-4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2697</v>
      </c>
    </row>
    <row r="31" spans="1:105" ht="12" customHeight="1" x14ac:dyDescent="0.25">
      <c r="A31" s="21" t="s">
        <v>38</v>
      </c>
      <c r="B31" s="209">
        <v>1.2897678417884779</v>
      </c>
      <c r="C31" s="209">
        <v>1.20378331900258</v>
      </c>
      <c r="D31" s="209">
        <v>1.1177987962166811</v>
      </c>
      <c r="E31" s="209">
        <v>1.1177987962166811</v>
      </c>
      <c r="F31" s="209">
        <v>0.94582975064488384</v>
      </c>
      <c r="G31" s="209">
        <v>0.94582975064488384</v>
      </c>
      <c r="H31" s="209">
        <v>0.85984522785898532</v>
      </c>
      <c r="I31" s="209">
        <v>0.7738607050730868</v>
      </c>
      <c r="J31" s="209">
        <v>0.7738607050730868</v>
      </c>
      <c r="K31" s="209">
        <v>0.7738607050730868</v>
      </c>
      <c r="L31" s="209">
        <v>0.68787618228718828</v>
      </c>
      <c r="M31" s="209">
        <v>0.60189165950128976</v>
      </c>
      <c r="N31" s="209">
        <v>0.51590713671539123</v>
      </c>
      <c r="O31" s="209">
        <v>0.51590713671539123</v>
      </c>
      <c r="P31" s="209">
        <v>0.42992261392949271</v>
      </c>
      <c r="Q31" s="209">
        <v>0.42992261392949271</v>
      </c>
      <c r="R31" s="209">
        <v>0.42992261392949271</v>
      </c>
      <c r="S31" s="209">
        <v>0.41934651762682712</v>
      </c>
      <c r="T31" s="209">
        <v>0.42699914015477208</v>
      </c>
      <c r="U31" s="209">
        <v>0.42656921754084259</v>
      </c>
      <c r="V31" s="209">
        <v>0.38503869303525362</v>
      </c>
      <c r="W31" s="209">
        <v>0.39208942390369728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0</v>
      </c>
      <c r="C33" s="205">
        <f>TEL_emi!C5</f>
        <v>0</v>
      </c>
      <c r="D33" s="205">
        <f>TEL_emi!D5</f>
        <v>0</v>
      </c>
      <c r="E33" s="205">
        <f>TEL_emi!E5</f>
        <v>0</v>
      </c>
      <c r="F33" s="205">
        <f>TEL_emi!F5</f>
        <v>0</v>
      </c>
      <c r="G33" s="205">
        <f>TEL_emi!G5</f>
        <v>0</v>
      </c>
      <c r="H33" s="205">
        <f>TEL_emi!H5</f>
        <v>0</v>
      </c>
      <c r="I33" s="205">
        <f>TEL_emi!I5</f>
        <v>0</v>
      </c>
      <c r="J33" s="205">
        <f>TEL_emi!J5</f>
        <v>0</v>
      </c>
      <c r="K33" s="205">
        <f>TEL_emi!K5</f>
        <v>0</v>
      </c>
      <c r="L33" s="205">
        <f>TEL_emi!L5</f>
        <v>0</v>
      </c>
      <c r="M33" s="205">
        <f>TEL_emi!M5</f>
        <v>0</v>
      </c>
      <c r="N33" s="205">
        <f>TEL_emi!N5</f>
        <v>0</v>
      </c>
      <c r="O33" s="205">
        <f>TEL_emi!O5</f>
        <v>0</v>
      </c>
      <c r="P33" s="205">
        <f>TEL_emi!P5</f>
        <v>0</v>
      </c>
      <c r="Q33" s="205">
        <f>TEL_emi!Q5</f>
        <v>0</v>
      </c>
      <c r="R33" s="205">
        <f>TEL_emi!R5</f>
        <v>0</v>
      </c>
      <c r="S33" s="205">
        <f>TEL_emi!S5</f>
        <v>8.5896722140139173E-2</v>
      </c>
      <c r="T33" s="205">
        <f>TEL_emi!T5</f>
        <v>7.3092242033841376E-2</v>
      </c>
      <c r="U33" s="205">
        <f>TEL_emi!U5</f>
        <v>5.708664181407988E-2</v>
      </c>
      <c r="V33" s="205">
        <f>TEL_emi!V5</f>
        <v>5.3885521632149207E-2</v>
      </c>
      <c r="W33" s="205">
        <f>TEL_emi!W5</f>
        <v>3.4697522646411162E-2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15.576277595334043</v>
      </c>
      <c r="C35" s="286">
        <f t="shared" si="5"/>
        <v>16.776380589903301</v>
      </c>
      <c r="D35" s="286">
        <f t="shared" si="5"/>
        <v>16.658644559921242</v>
      </c>
      <c r="E35" s="286">
        <f t="shared" si="5"/>
        <v>20.428016000598152</v>
      </c>
      <c r="F35" s="286">
        <f t="shared" si="5"/>
        <v>21.677408999713382</v>
      </c>
      <c r="G35" s="286">
        <f t="shared" si="5"/>
        <v>22.948912842097258</v>
      </c>
      <c r="H35" s="286">
        <f t="shared" si="5"/>
        <v>21.84175949452694</v>
      </c>
      <c r="I35" s="286">
        <f t="shared" si="5"/>
        <v>20.688773412090171</v>
      </c>
      <c r="J35" s="286">
        <f t="shared" si="5"/>
        <v>25.410099219683122</v>
      </c>
      <c r="K35" s="286">
        <f t="shared" si="5"/>
        <v>30.277685474781865</v>
      </c>
      <c r="L35" s="286">
        <f t="shared" si="5"/>
        <v>32.701829310534521</v>
      </c>
      <c r="M35" s="286">
        <f t="shared" si="5"/>
        <v>31.073942368765593</v>
      </c>
      <c r="N35" s="286">
        <f t="shared" si="5"/>
        <v>35.157216799015394</v>
      </c>
      <c r="O35" s="286">
        <f t="shared" si="5"/>
        <v>46.843462913517655</v>
      </c>
      <c r="P35" s="286">
        <f t="shared" si="5"/>
        <v>37.315800397307797</v>
      </c>
      <c r="Q35" s="286">
        <f t="shared" si="5"/>
        <v>34.393809114359414</v>
      </c>
      <c r="R35" s="286">
        <f t="shared" si="5"/>
        <v>31.653132065857772</v>
      </c>
      <c r="S35" s="286">
        <f t="shared" si="5"/>
        <v>29.852005331040413</v>
      </c>
      <c r="T35" s="286">
        <f t="shared" si="5"/>
        <v>25.695857683470084</v>
      </c>
      <c r="U35" s="286">
        <f t="shared" si="5"/>
        <v>24.456450218639791</v>
      </c>
      <c r="V35" s="286">
        <f t="shared" si="5"/>
        <v>27.134361775664683</v>
      </c>
      <c r="W35" s="286">
        <f t="shared" si="5"/>
        <v>25.371263869509473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</v>
      </c>
      <c r="C36" s="346">
        <f t="shared" si="6"/>
        <v>101.96020815151098</v>
      </c>
      <c r="D36" s="346">
        <f t="shared" si="6"/>
        <v>105.91575251106613</v>
      </c>
      <c r="E36" s="346">
        <f t="shared" si="6"/>
        <v>110.51549896555093</v>
      </c>
      <c r="F36" s="346">
        <f t="shared" si="6"/>
        <v>108.23895091441847</v>
      </c>
      <c r="G36" s="346">
        <f t="shared" si="6"/>
        <v>93.792151207448072</v>
      </c>
      <c r="H36" s="346">
        <f t="shared" si="6"/>
        <v>87.072392026222275</v>
      </c>
      <c r="I36" s="346">
        <f t="shared" si="6"/>
        <v>78.761382371411045</v>
      </c>
      <c r="J36" s="346">
        <f t="shared" si="6"/>
        <v>73.776272626744415</v>
      </c>
      <c r="K36" s="346">
        <f t="shared" si="6"/>
        <v>73.572826684531691</v>
      </c>
      <c r="L36" s="346">
        <f t="shared" si="6"/>
        <v>69.265196416860107</v>
      </c>
      <c r="M36" s="346">
        <f t="shared" si="6"/>
        <v>61.803524648485713</v>
      </c>
      <c r="N36" s="346">
        <f t="shared" si="6"/>
        <v>62.692661169633652</v>
      </c>
      <c r="O36" s="346">
        <f t="shared" si="6"/>
        <v>61.096521775308652</v>
      </c>
      <c r="P36" s="346">
        <f t="shared" si="6"/>
        <v>57.728719467414059</v>
      </c>
      <c r="Q36" s="346">
        <f t="shared" si="6"/>
        <v>57.269464265562782</v>
      </c>
      <c r="R36" s="346">
        <f t="shared" si="6"/>
        <v>56.553604333322596</v>
      </c>
      <c r="S36" s="346">
        <f t="shared" si="6"/>
        <v>56.254919671339721</v>
      </c>
      <c r="T36" s="346">
        <f t="shared" si="6"/>
        <v>56.061305827116115</v>
      </c>
      <c r="U36" s="346">
        <f t="shared" si="6"/>
        <v>55.61052050860873</v>
      </c>
      <c r="V36" s="346">
        <f t="shared" si="6"/>
        <v>58.373479610767866</v>
      </c>
      <c r="W36" s="346">
        <f t="shared" si="6"/>
        <v>55.716544641725655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51.010308520244301</v>
      </c>
      <c r="C37" s="346">
        <f>IF(TEL_ued!C$5=0,"",TEL_ued!C$5/C$5*1000)</f>
        <v>50.382906454536389</v>
      </c>
      <c r="D37" s="346">
        <f>IF(TEL_ued!D$5=0,"",TEL_ued!D$5/D$5*1000)</f>
        <v>52.33751036381922</v>
      </c>
      <c r="E37" s="346">
        <f>IF(TEL_ued!E$5=0,"",TEL_ued!E$5/E$5*1000)</f>
        <v>54.610442123496668</v>
      </c>
      <c r="F37" s="346">
        <f>IF(TEL_ued!F$5=0,"",TEL_ued!F$5/F$5*1000)</f>
        <v>53.48550221234013</v>
      </c>
      <c r="G37" s="346">
        <f>IF(TEL_ued!G$5=0,"",TEL_ued!G$5/G$5*1000)</f>
        <v>46.34671962843143</v>
      </c>
      <c r="H37" s="346">
        <f>IF(TEL_ued!H$5=0,"",TEL_ued!H$5/H$5*1000)</f>
        <v>43.026198766786877</v>
      </c>
      <c r="I37" s="346">
        <f>IF(TEL_ued!I$5=0,"",TEL_ued!I$5/I$5*1000)</f>
        <v>38.919372882723621</v>
      </c>
      <c r="J37" s="346">
        <f>IF(TEL_ued!J$5=0,"",TEL_ued!J$5/J$5*1000)</f>
        <v>36.456016613796521</v>
      </c>
      <c r="K37" s="346">
        <f>IF(TEL_ued!K$5=0,"",TEL_ued!K$5/K$5*1000)</f>
        <v>36.355485258860227</v>
      </c>
      <c r="L37" s="346">
        <f>IF(TEL_ued!L$5=0,"",TEL_ued!L$5/L$5*1000)</f>
        <v>34.226900620289037</v>
      </c>
      <c r="M37" s="346">
        <f>IF(TEL_ued!M$5=0,"",TEL_ued!M$5/M$5*1000)</f>
        <v>30.539768968480125</v>
      </c>
      <c r="N37" s="346">
        <f>IF(TEL_ued!N$5=0,"",TEL_ued!N$5/N$5*1000)</f>
        <v>30.979129410974902</v>
      </c>
      <c r="O37" s="346">
        <f>IF(TEL_ued!O$5=0,"",TEL_ued!O$5/O$5*1000)</f>
        <v>30.19040856339506</v>
      </c>
      <c r="P37" s="346">
        <f>IF(TEL_ued!P$5=0,"",TEL_ued!P$5/P$5*1000)</f>
        <v>28.526233178583325</v>
      </c>
      <c r="Q37" s="346">
        <f>IF(TEL_ued!Q$5=0,"",TEL_ued!Q$5/Q$5*1000)</f>
        <v>28.299295510515321</v>
      </c>
      <c r="R37" s="346">
        <f>IF(TEL_ued!R$5=0,"",TEL_ued!R$5/R$5*1000)</f>
        <v>27.94555845314278</v>
      </c>
      <c r="S37" s="346">
        <f>IF(TEL_ued!S$5=0,"",TEL_ued!S$5/S$5*1000)</f>
        <v>27.480692596000885</v>
      </c>
      <c r="T37" s="346">
        <f>IF(TEL_ued!T$5=0,"",TEL_ued!T$5/T$5*1000)</f>
        <v>27.4349771928776</v>
      </c>
      <c r="U37" s="346">
        <f>IF(TEL_ued!U$5=0,"",TEL_ued!U$5/U$5*1000)</f>
        <v>27.269509960942081</v>
      </c>
      <c r="V37" s="346">
        <f>IF(TEL_ued!V$5=0,"",TEL_ued!V$5/V$5*1000)</f>
        <v>28.603978453778666</v>
      </c>
      <c r="W37" s="346">
        <f>IF(TEL_ued!W$5=0,"",TEL_ued!W$5/W$5*1000)</f>
        <v>27.393086338700861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</v>
      </c>
      <c r="C38" s="347">
        <f t="shared" si="7"/>
        <v>0</v>
      </c>
      <c r="D38" s="347">
        <f t="shared" si="7"/>
        <v>0</v>
      </c>
      <c r="E38" s="347">
        <f t="shared" si="7"/>
        <v>0</v>
      </c>
      <c r="F38" s="347">
        <f t="shared" si="7"/>
        <v>0</v>
      </c>
      <c r="G38" s="347">
        <f t="shared" si="7"/>
        <v>0</v>
      </c>
      <c r="H38" s="347">
        <f t="shared" si="7"/>
        <v>0</v>
      </c>
      <c r="I38" s="347">
        <f t="shared" si="7"/>
        <v>0</v>
      </c>
      <c r="J38" s="347">
        <f t="shared" si="7"/>
        <v>0</v>
      </c>
      <c r="K38" s="347">
        <f t="shared" si="7"/>
        <v>0</v>
      </c>
      <c r="L38" s="347">
        <f t="shared" si="7"/>
        <v>0</v>
      </c>
      <c r="M38" s="347">
        <f t="shared" si="7"/>
        <v>0</v>
      </c>
      <c r="N38" s="347">
        <f t="shared" si="7"/>
        <v>0</v>
      </c>
      <c r="O38" s="347">
        <f t="shared" si="7"/>
        <v>0</v>
      </c>
      <c r="P38" s="347">
        <f t="shared" si="7"/>
        <v>0</v>
      </c>
      <c r="Q38" s="347">
        <f t="shared" si="7"/>
        <v>0</v>
      </c>
      <c r="R38" s="347">
        <f t="shared" si="7"/>
        <v>0</v>
      </c>
      <c r="S38" s="347">
        <f t="shared" si="7"/>
        <v>0.19214827437773005</v>
      </c>
      <c r="T38" s="347">
        <f t="shared" si="7"/>
        <v>0.16222572039190369</v>
      </c>
      <c r="U38" s="347">
        <f t="shared" si="7"/>
        <v>0.12829326459859886</v>
      </c>
      <c r="V38" s="347">
        <f t="shared" si="7"/>
        <v>0.13362230630744037</v>
      </c>
      <c r="W38" s="347">
        <f t="shared" si="7"/>
        <v>8.6004302723308154E-2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CY: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1.289767841788477</v>
      </c>
      <c r="C5" s="225">
        <v>1.20378331900258</v>
      </c>
      <c r="D5" s="225">
        <v>1.1177987962166811</v>
      </c>
      <c r="E5" s="225">
        <v>1.1177987962166811</v>
      </c>
      <c r="F5" s="225">
        <v>0.94582975064488362</v>
      </c>
      <c r="G5" s="225">
        <v>0.94582975064488362</v>
      </c>
      <c r="H5" s="225">
        <v>0.8598452278589851</v>
      </c>
      <c r="I5" s="225">
        <v>0.77386070507308657</v>
      </c>
      <c r="J5" s="225">
        <v>0.77386070507308657</v>
      </c>
      <c r="K5" s="225">
        <v>0.77386070507308657</v>
      </c>
      <c r="L5" s="225">
        <v>0.68787618228718805</v>
      </c>
      <c r="M5" s="225">
        <v>0.60189165950128953</v>
      </c>
      <c r="N5" s="225">
        <v>0.51590713671539123</v>
      </c>
      <c r="O5" s="225">
        <v>0.51590713671539123</v>
      </c>
      <c r="P5" s="225">
        <v>0.42992261392949249</v>
      </c>
      <c r="Q5" s="225">
        <v>0.42992261392949249</v>
      </c>
      <c r="R5" s="225">
        <v>0.42992261392949249</v>
      </c>
      <c r="S5" s="225">
        <v>0.44703353396388629</v>
      </c>
      <c r="T5" s="225">
        <v>0.45055889939810811</v>
      </c>
      <c r="U5" s="225">
        <v>0.44496990541702469</v>
      </c>
      <c r="V5" s="225">
        <v>0.40326741186586401</v>
      </c>
      <c r="W5" s="225">
        <v>0.40343938091143577</v>
      </c>
      <c r="DA5" s="89" t="s">
        <v>2682</v>
      </c>
    </row>
    <row r="6" spans="1:105" ht="12" customHeight="1" x14ac:dyDescent="0.25">
      <c r="A6" s="55" t="s">
        <v>92</v>
      </c>
      <c r="B6" s="261">
        <v>7.9214087920867121E-2</v>
      </c>
      <c r="C6" s="261">
        <v>7.3933148726142706E-2</v>
      </c>
      <c r="D6" s="261">
        <v>6.8652209531418179E-2</v>
      </c>
      <c r="E6" s="261">
        <v>6.8652209531418179E-2</v>
      </c>
      <c r="F6" s="261">
        <v>5.8090331141969237E-2</v>
      </c>
      <c r="G6" s="261">
        <v>5.8090331141969237E-2</v>
      </c>
      <c r="H6" s="261">
        <v>5.2809391947244773E-2</v>
      </c>
      <c r="I6" s="261">
        <v>4.7528452752520281E-2</v>
      </c>
      <c r="J6" s="261">
        <v>4.7528452752520281E-2</v>
      </c>
      <c r="K6" s="261">
        <v>4.7528452752520281E-2</v>
      </c>
      <c r="L6" s="261">
        <v>4.2247513557795803E-2</v>
      </c>
      <c r="M6" s="261">
        <v>3.6966574363071339E-2</v>
      </c>
      <c r="N6" s="261">
        <v>3.1685635168346868E-2</v>
      </c>
      <c r="O6" s="261">
        <v>3.1685635168346868E-2</v>
      </c>
      <c r="P6" s="261">
        <v>2.6404695973622379E-2</v>
      </c>
      <c r="Q6" s="261">
        <v>2.6404695973622379E-2</v>
      </c>
      <c r="R6" s="261">
        <v>2.6404695973622379E-2</v>
      </c>
      <c r="S6" s="261">
        <v>2.5853785610668031E-2</v>
      </c>
      <c r="T6" s="261">
        <v>2.6309348006883889E-2</v>
      </c>
      <c r="U6" s="261">
        <v>2.6264793034299249E-2</v>
      </c>
      <c r="V6" s="261">
        <v>2.3713375004689671E-2</v>
      </c>
      <c r="W6" s="261">
        <v>2.41181198948415E-2</v>
      </c>
      <c r="DA6" s="67" t="s">
        <v>2699</v>
      </c>
    </row>
    <row r="7" spans="1:105" ht="12" customHeight="1" x14ac:dyDescent="0.25">
      <c r="A7" s="202" t="s">
        <v>93</v>
      </c>
      <c r="B7" s="226">
        <v>6.4996174704301232E-2</v>
      </c>
      <c r="C7" s="226">
        <v>6.0663096390681168E-2</v>
      </c>
      <c r="D7" s="226">
        <v>5.6330018077061082E-2</v>
      </c>
      <c r="E7" s="226">
        <v>5.6330018077061082E-2</v>
      </c>
      <c r="F7" s="226">
        <v>4.7663861449820898E-2</v>
      </c>
      <c r="G7" s="226">
        <v>4.7663861449820898E-2</v>
      </c>
      <c r="H7" s="226">
        <v>4.333078313620084E-2</v>
      </c>
      <c r="I7" s="226">
        <v>3.8997704822580748E-2</v>
      </c>
      <c r="J7" s="226">
        <v>3.8997704822580748E-2</v>
      </c>
      <c r="K7" s="226">
        <v>3.8997704822580748E-2</v>
      </c>
      <c r="L7" s="226">
        <v>3.4664626508960662E-2</v>
      </c>
      <c r="M7" s="226">
        <v>3.033154819534058E-2</v>
      </c>
      <c r="N7" s="226">
        <v>2.5998469881720498E-2</v>
      </c>
      <c r="O7" s="226">
        <v>2.5998469881720498E-2</v>
      </c>
      <c r="P7" s="226">
        <v>2.166539156810041E-2</v>
      </c>
      <c r="Q7" s="226">
        <v>2.166539156810041E-2</v>
      </c>
      <c r="R7" s="226">
        <v>2.166539156810041E-2</v>
      </c>
      <c r="S7" s="226">
        <v>2.1213362552343001E-2</v>
      </c>
      <c r="T7" s="226">
        <v>2.1587157338981651E-2</v>
      </c>
      <c r="U7" s="226">
        <v>2.1550599412758348E-2</v>
      </c>
      <c r="V7" s="226">
        <v>1.9457128208976129E-2</v>
      </c>
      <c r="W7" s="226">
        <v>1.978922658038277E-2</v>
      </c>
      <c r="DA7" s="174" t="s">
        <v>2700</v>
      </c>
    </row>
    <row r="8" spans="1:105" ht="12" customHeight="1" x14ac:dyDescent="0.25">
      <c r="A8" s="202" t="s">
        <v>94</v>
      </c>
      <c r="B8" s="226">
        <v>4.6716000568716533E-2</v>
      </c>
      <c r="C8" s="226">
        <v>4.3601600530802101E-2</v>
      </c>
      <c r="D8" s="226">
        <v>4.0487200492887641E-2</v>
      </c>
      <c r="E8" s="226">
        <v>4.0487200492887641E-2</v>
      </c>
      <c r="F8" s="226">
        <v>3.4258400417058778E-2</v>
      </c>
      <c r="G8" s="226">
        <v>3.4258400417058778E-2</v>
      </c>
      <c r="H8" s="226">
        <v>3.1144000379144349E-2</v>
      </c>
      <c r="I8" s="226">
        <v>2.8029600341229921E-2</v>
      </c>
      <c r="J8" s="226">
        <v>2.8029600341229921E-2</v>
      </c>
      <c r="K8" s="226">
        <v>2.8029600341229921E-2</v>
      </c>
      <c r="L8" s="226">
        <v>2.4915200303315479E-2</v>
      </c>
      <c r="M8" s="226">
        <v>2.180080026540105E-2</v>
      </c>
      <c r="N8" s="226">
        <v>1.8686400227486612E-2</v>
      </c>
      <c r="O8" s="226">
        <v>1.8686400227486612E-2</v>
      </c>
      <c r="P8" s="226">
        <v>1.5572000189572169E-2</v>
      </c>
      <c r="Q8" s="226">
        <v>1.5572000189572169E-2</v>
      </c>
      <c r="R8" s="226">
        <v>1.5572000189572169E-2</v>
      </c>
      <c r="S8" s="226">
        <v>1.524710433449653E-2</v>
      </c>
      <c r="T8" s="226">
        <v>1.5515769337393071E-2</v>
      </c>
      <c r="U8" s="226">
        <v>1.548949332792007E-2</v>
      </c>
      <c r="V8" s="226">
        <v>1.3984810900201599E-2</v>
      </c>
      <c r="W8" s="226">
        <v>1.422350660465012E-2</v>
      </c>
      <c r="DA8" s="174" t="s">
        <v>2701</v>
      </c>
    </row>
    <row r="9" spans="1:105" ht="12" customHeight="1" x14ac:dyDescent="0.25">
      <c r="A9" s="202" t="s">
        <v>95</v>
      </c>
      <c r="B9" s="226">
        <v>9.1400870677923615E-2</v>
      </c>
      <c r="C9" s="226">
        <v>8.5307479299395417E-2</v>
      </c>
      <c r="D9" s="226">
        <v>7.9214087920867135E-2</v>
      </c>
      <c r="E9" s="226">
        <v>7.9214087920867135E-2</v>
      </c>
      <c r="F9" s="226">
        <v>6.7027305163810655E-2</v>
      </c>
      <c r="G9" s="226">
        <v>6.7027305163810655E-2</v>
      </c>
      <c r="H9" s="226">
        <v>6.0933913785282408E-2</v>
      </c>
      <c r="I9" s="226">
        <v>5.4840522406754161E-2</v>
      </c>
      <c r="J9" s="226">
        <v>5.4840522406754161E-2</v>
      </c>
      <c r="K9" s="226">
        <v>5.4840522406754161E-2</v>
      </c>
      <c r="L9" s="226">
        <v>4.8747131028225921E-2</v>
      </c>
      <c r="M9" s="226">
        <v>4.2653739649697688E-2</v>
      </c>
      <c r="N9" s="226">
        <v>3.6560348271169461E-2</v>
      </c>
      <c r="O9" s="226">
        <v>3.6560348271169461E-2</v>
      </c>
      <c r="P9" s="226">
        <v>3.04669568926412E-2</v>
      </c>
      <c r="Q9" s="226">
        <v>3.04669568926412E-2</v>
      </c>
      <c r="R9" s="226">
        <v>3.04669568926412E-2</v>
      </c>
      <c r="S9" s="226">
        <v>2.983129108923235E-2</v>
      </c>
      <c r="T9" s="226">
        <v>3.0356940007942951E-2</v>
      </c>
      <c r="U9" s="226">
        <v>3.030553042419144E-2</v>
      </c>
      <c r="V9" s="226">
        <v>2.7361586543872701E-2</v>
      </c>
      <c r="W9" s="226">
        <v>2.782859987866327E-2</v>
      </c>
      <c r="DA9" s="174" t="s">
        <v>2702</v>
      </c>
    </row>
    <row r="10" spans="1:105" ht="12" customHeight="1" x14ac:dyDescent="0.25">
      <c r="A10" s="56" t="s">
        <v>96</v>
      </c>
      <c r="B10" s="262">
        <v>0.15436591492271551</v>
      </c>
      <c r="C10" s="262">
        <v>0.14407485392786781</v>
      </c>
      <c r="D10" s="262">
        <v>0.13378379293302009</v>
      </c>
      <c r="E10" s="262">
        <v>0.13378379293302009</v>
      </c>
      <c r="F10" s="262">
        <v>0.1132016709433246</v>
      </c>
      <c r="G10" s="262">
        <v>0.1132016709433246</v>
      </c>
      <c r="H10" s="262">
        <v>0.10291060994847701</v>
      </c>
      <c r="I10" s="262">
        <v>9.2619548953629269E-2</v>
      </c>
      <c r="J10" s="262">
        <v>9.2619548953629269E-2</v>
      </c>
      <c r="K10" s="262">
        <v>9.2619548953629269E-2</v>
      </c>
      <c r="L10" s="262">
        <v>8.232848795878156E-2</v>
      </c>
      <c r="M10" s="262">
        <v>7.2037426963933879E-2</v>
      </c>
      <c r="N10" s="262">
        <v>6.1746365969086198E-2</v>
      </c>
      <c r="O10" s="262">
        <v>6.1746365969086198E-2</v>
      </c>
      <c r="P10" s="262">
        <v>5.1455304974238468E-2</v>
      </c>
      <c r="Q10" s="262">
        <v>5.1455304974238468E-2</v>
      </c>
      <c r="R10" s="262">
        <v>5.1455304974238468E-2</v>
      </c>
      <c r="S10" s="262">
        <v>4.8817627013967357E-2</v>
      </c>
      <c r="T10" s="262">
        <v>4.9923636498599697E-2</v>
      </c>
      <c r="U10" s="262">
        <v>5.0119279332497282E-2</v>
      </c>
      <c r="V10" s="262">
        <v>4.5161380794468749E-2</v>
      </c>
      <c r="W10" s="262">
        <v>4.6399430809117882E-2</v>
      </c>
      <c r="DA10" s="68" t="s">
        <v>2703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4.2037163211334961E-5</v>
      </c>
      <c r="T11" s="228">
        <v>2.5151764729899441E-5</v>
      </c>
      <c r="U11" s="228">
        <v>1.209586800813226E-5</v>
      </c>
      <c r="V11" s="228">
        <v>1.439671190037182E-5</v>
      </c>
      <c r="W11" s="228">
        <v>3.0595971572424899E-6</v>
      </c>
      <c r="DA11" s="69" t="s">
        <v>2704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0.15436591492271551</v>
      </c>
      <c r="C15" s="228">
        <v>0.14407485392786781</v>
      </c>
      <c r="D15" s="228">
        <v>0.13378379293302009</v>
      </c>
      <c r="E15" s="228">
        <v>0.13378379293302009</v>
      </c>
      <c r="F15" s="228">
        <v>0.1132016709433246</v>
      </c>
      <c r="G15" s="228">
        <v>0.1132016709433246</v>
      </c>
      <c r="H15" s="228">
        <v>0.10291060994847701</v>
      </c>
      <c r="I15" s="228">
        <v>9.2619548953629269E-2</v>
      </c>
      <c r="J15" s="228">
        <v>9.2619548953629269E-2</v>
      </c>
      <c r="K15" s="228">
        <v>9.2619548953629269E-2</v>
      </c>
      <c r="L15" s="228">
        <v>8.232848795878156E-2</v>
      </c>
      <c r="M15" s="228">
        <v>7.2037426963933879E-2</v>
      </c>
      <c r="N15" s="228">
        <v>6.1746365969086198E-2</v>
      </c>
      <c r="O15" s="228">
        <v>6.1746365969086198E-2</v>
      </c>
      <c r="P15" s="228">
        <v>5.1455304974238468E-2</v>
      </c>
      <c r="Q15" s="228">
        <v>5.1455304974238468E-2</v>
      </c>
      <c r="R15" s="228">
        <v>5.1455304974238468E-2</v>
      </c>
      <c r="S15" s="228">
        <v>4.8775589850756022E-2</v>
      </c>
      <c r="T15" s="228">
        <v>4.9898484733869812E-2</v>
      </c>
      <c r="U15" s="228">
        <v>5.0107183464489141E-2</v>
      </c>
      <c r="V15" s="228">
        <v>4.5146984082568377E-2</v>
      </c>
      <c r="W15" s="228">
        <v>4.6396371211960642E-2</v>
      </c>
      <c r="DA15" s="69" t="s">
        <v>2708</v>
      </c>
    </row>
    <row r="16" spans="1:105" ht="12" customHeight="1" x14ac:dyDescent="0.25">
      <c r="A16" s="57" t="s">
        <v>2709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2.2721901257816879E-3</v>
      </c>
      <c r="T16" s="263">
        <v>1.9343513534936429E-3</v>
      </c>
      <c r="U16" s="263">
        <v>1.5113911720195869E-3</v>
      </c>
      <c r="V16" s="263">
        <v>1.49706761678165E-3</v>
      </c>
      <c r="W16" s="263">
        <v>9.3262177613066214E-4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9.1873880670921218E-5</v>
      </c>
      <c r="DA19" s="73" t="s">
        <v>2713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2.2721901257816879E-3</v>
      </c>
      <c r="T20" s="231">
        <v>1.9343513534936429E-3</v>
      </c>
      <c r="U20" s="231">
        <v>1.5113911720195869E-3</v>
      </c>
      <c r="V20" s="231">
        <v>1.49706761678165E-3</v>
      </c>
      <c r="W20" s="231">
        <v>8.4074789545974095E-4</v>
      </c>
      <c r="DA20" s="73" t="s">
        <v>2714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2719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2720</v>
      </c>
    </row>
    <row r="27" spans="1:105" ht="12" customHeight="1" x14ac:dyDescent="0.25">
      <c r="A27" s="57" t="s">
        <v>2721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1.9313616069144359E-2</v>
      </c>
      <c r="T27" s="263">
        <v>1.6441986504695961E-2</v>
      </c>
      <c r="U27" s="263">
        <v>1.284682496216649E-2</v>
      </c>
      <c r="V27" s="263">
        <v>1.272507474264402E-2</v>
      </c>
      <c r="W27" s="263">
        <v>7.9272850971106278E-3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7.8092798570283028E-4</v>
      </c>
      <c r="DA30" s="73" t="s">
        <v>2725</v>
      </c>
    </row>
    <row r="31" spans="1:105" ht="12" customHeight="1" x14ac:dyDescent="0.25">
      <c r="A31" s="46" t="s">
        <v>160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1.9313616069144359E-2</v>
      </c>
      <c r="T31" s="231">
        <v>1.6441986504695961E-2</v>
      </c>
      <c r="U31" s="231">
        <v>1.284682496216649E-2</v>
      </c>
      <c r="V31" s="231">
        <v>1.272507474264402E-2</v>
      </c>
      <c r="W31" s="231">
        <v>7.1463571114077978E-3</v>
      </c>
      <c r="DA31" s="73" t="s">
        <v>2726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2731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2732</v>
      </c>
    </row>
    <row r="38" spans="1:105" ht="12" customHeight="1" x14ac:dyDescent="0.25">
      <c r="A38" s="57" t="s">
        <v>2733</v>
      </c>
      <c r="B38" s="263">
        <v>0.28842052525033662</v>
      </c>
      <c r="C38" s="263">
        <v>0.26919249023364777</v>
      </c>
      <c r="D38" s="263">
        <v>0.24996445521695851</v>
      </c>
      <c r="E38" s="263">
        <v>0.24996445521695851</v>
      </c>
      <c r="F38" s="263">
        <v>0.21150838518358031</v>
      </c>
      <c r="G38" s="263">
        <v>0.21150838518358031</v>
      </c>
      <c r="H38" s="263">
        <v>0.1922803501668911</v>
      </c>
      <c r="I38" s="263">
        <v>0.17305231515020211</v>
      </c>
      <c r="J38" s="263">
        <v>0.17305231515020211</v>
      </c>
      <c r="K38" s="263">
        <v>0.17305231515020211</v>
      </c>
      <c r="L38" s="263">
        <v>0.1538242801335129</v>
      </c>
      <c r="M38" s="263">
        <v>0.1345962451168238</v>
      </c>
      <c r="N38" s="263">
        <v>0.1153682101001347</v>
      </c>
      <c r="O38" s="263">
        <v>0.1153682101001347</v>
      </c>
      <c r="P38" s="263">
        <v>9.6140175083445578E-2</v>
      </c>
      <c r="Q38" s="263">
        <v>9.6140175083445578E-2</v>
      </c>
      <c r="R38" s="263">
        <v>9.6140175083445578E-2</v>
      </c>
      <c r="S38" s="263">
        <v>9.4134296326022077E-2</v>
      </c>
      <c r="T38" s="263">
        <v>9.5793010691731101E-2</v>
      </c>
      <c r="U38" s="263">
        <v>9.5630784894115195E-2</v>
      </c>
      <c r="V38" s="263">
        <v>8.6341006427331612E-2</v>
      </c>
      <c r="W38" s="263">
        <v>8.7814692950448539E-2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0.45881605410065301</v>
      </c>
      <c r="C39" s="263">
        <f t="shared" si="0"/>
        <v>0.42822831716060977</v>
      </c>
      <c r="D39" s="263">
        <f t="shared" si="0"/>
        <v>0.39764058022056598</v>
      </c>
      <c r="E39" s="263">
        <f t="shared" si="0"/>
        <v>0.39764058022056598</v>
      </c>
      <c r="F39" s="263">
        <f t="shared" si="0"/>
        <v>0.33646510634047888</v>
      </c>
      <c r="G39" s="263">
        <f t="shared" si="0"/>
        <v>0.33646510634047888</v>
      </c>
      <c r="H39" s="263">
        <f t="shared" si="0"/>
        <v>0.30587736940043542</v>
      </c>
      <c r="I39" s="263">
        <f t="shared" si="0"/>
        <v>0.27528963246039179</v>
      </c>
      <c r="J39" s="263">
        <f t="shared" si="0"/>
        <v>0.27528963246039179</v>
      </c>
      <c r="K39" s="263">
        <f t="shared" si="0"/>
        <v>0.27528963246039179</v>
      </c>
      <c r="L39" s="263">
        <f t="shared" si="0"/>
        <v>0.24470189552034829</v>
      </c>
      <c r="M39" s="263">
        <f t="shared" si="0"/>
        <v>0.21411415858030469</v>
      </c>
      <c r="N39" s="263">
        <f t="shared" si="0"/>
        <v>0.18352642164026131</v>
      </c>
      <c r="O39" s="263">
        <f t="shared" si="0"/>
        <v>0.18352642164026131</v>
      </c>
      <c r="P39" s="263">
        <f t="shared" si="0"/>
        <v>0.15293868470021771</v>
      </c>
      <c r="Q39" s="263">
        <f t="shared" si="0"/>
        <v>0.15293868470021771</v>
      </c>
      <c r="R39" s="263">
        <f t="shared" si="0"/>
        <v>0.15293868470021771</v>
      </c>
      <c r="S39" s="263">
        <f t="shared" si="0"/>
        <v>0.15580692951365738</v>
      </c>
      <c r="T39" s="263">
        <f t="shared" si="0"/>
        <v>0.15754468985501202</v>
      </c>
      <c r="U39" s="263">
        <f t="shared" si="0"/>
        <v>0.1561587291048524</v>
      </c>
      <c r="V39" s="263">
        <f t="shared" si="0"/>
        <v>0.14134246022538563</v>
      </c>
      <c r="W39" s="263">
        <f t="shared" si="0"/>
        <v>0.14218159488733559</v>
      </c>
      <c r="DA39" s="70"/>
    </row>
    <row r="40" spans="1:105" ht="12" customHeight="1" x14ac:dyDescent="0.25">
      <c r="A40" s="60" t="s">
        <v>2736</v>
      </c>
      <c r="B40" s="331">
        <v>0</v>
      </c>
      <c r="C40" s="331">
        <v>0</v>
      </c>
      <c r="D40" s="331">
        <v>0</v>
      </c>
      <c r="E40" s="331">
        <v>0</v>
      </c>
      <c r="F40" s="331">
        <v>0</v>
      </c>
      <c r="G40" s="331">
        <v>0</v>
      </c>
      <c r="H40" s="331">
        <v>0</v>
      </c>
      <c r="I40" s="331">
        <v>0</v>
      </c>
      <c r="J40" s="331">
        <v>0</v>
      </c>
      <c r="K40" s="331">
        <v>0</v>
      </c>
      <c r="L40" s="331">
        <v>0</v>
      </c>
      <c r="M40" s="331">
        <v>0</v>
      </c>
      <c r="N40" s="331">
        <v>0</v>
      </c>
      <c r="O40" s="331">
        <v>0</v>
      </c>
      <c r="P40" s="331">
        <v>0</v>
      </c>
      <c r="Q40" s="331">
        <v>0</v>
      </c>
      <c r="R40" s="331">
        <v>0</v>
      </c>
      <c r="S40" s="331">
        <v>3.6355042012507009E-3</v>
      </c>
      <c r="T40" s="331">
        <v>3.094962165589828E-3</v>
      </c>
      <c r="U40" s="331">
        <v>2.4182258752313392E-3</v>
      </c>
      <c r="V40" s="331">
        <v>2.3953081868506392E-3</v>
      </c>
      <c r="W40" s="331">
        <v>1.4921948418090589E-3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1.4699820907347391E-4</v>
      </c>
      <c r="DA42" s="122" t="s">
        <v>2739</v>
      </c>
    </row>
    <row r="43" spans="1:105" ht="12" customHeight="1" x14ac:dyDescent="0.25">
      <c r="A43" s="59" t="s">
        <v>160</v>
      </c>
      <c r="B43" s="297">
        <v>0</v>
      </c>
      <c r="C43" s="297">
        <v>0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3.6355042012507009E-3</v>
      </c>
      <c r="T43" s="297">
        <v>3.094962165589828E-3</v>
      </c>
      <c r="U43" s="297">
        <v>2.4182258752313392E-3</v>
      </c>
      <c r="V43" s="297">
        <v>2.3953081868506392E-3</v>
      </c>
      <c r="W43" s="297">
        <v>1.345196632735585E-3</v>
      </c>
      <c r="DA43" s="122" t="s">
        <v>2740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25">
      <c r="A45" s="59" t="s">
        <v>162</v>
      </c>
      <c r="B45" s="297">
        <v>0</v>
      </c>
      <c r="C45" s="297">
        <v>0</v>
      </c>
      <c r="D45" s="297">
        <v>0</v>
      </c>
      <c r="E45" s="297">
        <v>0</v>
      </c>
      <c r="F45" s="297">
        <v>0</v>
      </c>
      <c r="G45" s="297">
        <v>0</v>
      </c>
      <c r="H45" s="297">
        <v>0</v>
      </c>
      <c r="I45" s="297">
        <v>0</v>
      </c>
      <c r="J45" s="297">
        <v>0</v>
      </c>
      <c r="K45" s="297">
        <v>0</v>
      </c>
      <c r="L45" s="297">
        <v>0</v>
      </c>
      <c r="M45" s="297">
        <v>0</v>
      </c>
      <c r="N45" s="297">
        <v>0</v>
      </c>
      <c r="O45" s="297">
        <v>0</v>
      </c>
      <c r="P45" s="297">
        <v>0</v>
      </c>
      <c r="Q45" s="297">
        <v>0</v>
      </c>
      <c r="R45" s="297">
        <v>0</v>
      </c>
      <c r="S45" s="297">
        <v>0</v>
      </c>
      <c r="T45" s="297">
        <v>0</v>
      </c>
      <c r="U45" s="297">
        <v>0</v>
      </c>
      <c r="V45" s="297">
        <v>0</v>
      </c>
      <c r="W45" s="297">
        <v>0</v>
      </c>
      <c r="DA45" s="122" t="s">
        <v>2742</v>
      </c>
    </row>
    <row r="46" spans="1:105" ht="12" customHeight="1" x14ac:dyDescent="0.25">
      <c r="A46" s="60" t="s">
        <v>2743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2.4236694675004691E-3</v>
      </c>
      <c r="T46" s="331">
        <v>2.06330811039322E-3</v>
      </c>
      <c r="U46" s="331">
        <v>1.61215058348756E-3</v>
      </c>
      <c r="V46" s="331">
        <v>1.596872124567093E-3</v>
      </c>
      <c r="W46" s="331">
        <v>9.9479656120604002E-4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9.7998806048982652E-5</v>
      </c>
      <c r="DA49" s="73" t="s">
        <v>2747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2.4236694675004691E-3</v>
      </c>
      <c r="T50" s="231">
        <v>2.06330811039322E-3</v>
      </c>
      <c r="U50" s="231">
        <v>1.61215058348756E-3</v>
      </c>
      <c r="V50" s="231">
        <v>1.596872124567093E-3</v>
      </c>
      <c r="W50" s="231">
        <v>8.9679775515705729E-4</v>
      </c>
      <c r="DA50" s="73" t="s">
        <v>2748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2753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0.45881605410065301</v>
      </c>
      <c r="C58" s="331">
        <v>0.42822831716060977</v>
      </c>
      <c r="D58" s="331">
        <v>0.39764058022056598</v>
      </c>
      <c r="E58" s="331">
        <v>0.39764058022056598</v>
      </c>
      <c r="F58" s="331">
        <v>0.33646510634047888</v>
      </c>
      <c r="G58" s="331">
        <v>0.33646510634047888</v>
      </c>
      <c r="H58" s="331">
        <v>0.30587736940043542</v>
      </c>
      <c r="I58" s="331">
        <v>0.27528963246039179</v>
      </c>
      <c r="J58" s="331">
        <v>0.27528963246039179</v>
      </c>
      <c r="K58" s="331">
        <v>0.27528963246039179</v>
      </c>
      <c r="L58" s="331">
        <v>0.24470189552034829</v>
      </c>
      <c r="M58" s="331">
        <v>0.21411415858030469</v>
      </c>
      <c r="N58" s="331">
        <v>0.18352642164026131</v>
      </c>
      <c r="O58" s="331">
        <v>0.18352642164026131</v>
      </c>
      <c r="P58" s="331">
        <v>0.15293868470021771</v>
      </c>
      <c r="Q58" s="331">
        <v>0.15293868470021771</v>
      </c>
      <c r="R58" s="331">
        <v>0.15293868470021771</v>
      </c>
      <c r="S58" s="331">
        <v>0.14974775584490621</v>
      </c>
      <c r="T58" s="331">
        <v>0.15238641957902899</v>
      </c>
      <c r="U58" s="331">
        <v>0.1521283526461335</v>
      </c>
      <c r="V58" s="331">
        <v>0.13735027991396789</v>
      </c>
      <c r="W58" s="331">
        <v>0.1396946034843205</v>
      </c>
      <c r="DA58" s="72" t="s">
        <v>2758</v>
      </c>
    </row>
    <row r="59" spans="1:105" ht="12" customHeight="1" x14ac:dyDescent="0.25">
      <c r="A59" s="132" t="s">
        <v>2759</v>
      </c>
      <c r="B59" s="318">
        <v>0.1058382136429639</v>
      </c>
      <c r="C59" s="318">
        <v>9.8782332733433037E-2</v>
      </c>
      <c r="D59" s="318">
        <v>9.1726451823902058E-2</v>
      </c>
      <c r="E59" s="318">
        <v>9.1726451823902058E-2</v>
      </c>
      <c r="F59" s="318">
        <v>7.7614690004840198E-2</v>
      </c>
      <c r="G59" s="318">
        <v>7.7614690004840198E-2</v>
      </c>
      <c r="H59" s="318">
        <v>7.0558809095309288E-2</v>
      </c>
      <c r="I59" s="318">
        <v>6.3502928185778351E-2</v>
      </c>
      <c r="J59" s="318">
        <v>6.3502928185778351E-2</v>
      </c>
      <c r="K59" s="318">
        <v>6.3502928185778351E-2</v>
      </c>
      <c r="L59" s="318">
        <v>5.6447047276247421E-2</v>
      </c>
      <c r="M59" s="318">
        <v>4.9391166366716477E-2</v>
      </c>
      <c r="N59" s="318">
        <v>4.2335285457185602E-2</v>
      </c>
      <c r="O59" s="318">
        <v>4.2335285457185602E-2</v>
      </c>
      <c r="P59" s="318">
        <v>3.527940454765463E-2</v>
      </c>
      <c r="Q59" s="318">
        <v>3.527940454765463E-2</v>
      </c>
      <c r="R59" s="318">
        <v>3.527940454765463E-2</v>
      </c>
      <c r="S59" s="318">
        <v>3.4543331328573547E-2</v>
      </c>
      <c r="T59" s="318">
        <v>3.515200980337415E-2</v>
      </c>
      <c r="U59" s="318">
        <v>3.5092479752204711E-2</v>
      </c>
      <c r="V59" s="318">
        <v>3.1683521401512232E-2</v>
      </c>
      <c r="W59" s="318">
        <v>3.2224302432754821E-2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1.0000000000000004</v>
      </c>
      <c r="C63" s="234">
        <f t="shared" si="1"/>
        <v>0.99999999999999989</v>
      </c>
      <c r="D63" s="234">
        <f t="shared" si="1"/>
        <v>0.99999999999999967</v>
      </c>
      <c r="E63" s="234">
        <f t="shared" si="1"/>
        <v>0.99999999999999967</v>
      </c>
      <c r="F63" s="234">
        <f t="shared" si="1"/>
        <v>0.99999999999999989</v>
      </c>
      <c r="G63" s="234">
        <f t="shared" si="1"/>
        <v>0.99999999999999989</v>
      </c>
      <c r="H63" s="234">
        <f t="shared" si="1"/>
        <v>1.0000000000000002</v>
      </c>
      <c r="I63" s="234">
        <f t="shared" si="1"/>
        <v>1</v>
      </c>
      <c r="J63" s="234">
        <f t="shared" si="1"/>
        <v>1</v>
      </c>
      <c r="K63" s="234">
        <f t="shared" si="1"/>
        <v>1</v>
      </c>
      <c r="L63" s="234">
        <f t="shared" si="1"/>
        <v>1</v>
      </c>
      <c r="M63" s="234">
        <f t="shared" si="1"/>
        <v>1</v>
      </c>
      <c r="N63" s="234">
        <f t="shared" si="1"/>
        <v>1</v>
      </c>
      <c r="O63" s="234">
        <f t="shared" si="1"/>
        <v>1</v>
      </c>
      <c r="P63" s="234">
        <f t="shared" si="1"/>
        <v>1</v>
      </c>
      <c r="Q63" s="234">
        <f t="shared" si="1"/>
        <v>1</v>
      </c>
      <c r="R63" s="234">
        <f t="shared" si="1"/>
        <v>1</v>
      </c>
      <c r="S63" s="234">
        <f t="shared" si="1"/>
        <v>1</v>
      </c>
      <c r="T63" s="234">
        <f t="shared" si="1"/>
        <v>1</v>
      </c>
      <c r="U63" s="234">
        <f t="shared" si="1"/>
        <v>1</v>
      </c>
      <c r="V63" s="234">
        <f t="shared" si="1"/>
        <v>0.99999999999999978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6.1417322834645689E-2</v>
      </c>
      <c r="C64" s="301">
        <f t="shared" si="2"/>
        <v>6.1417322834645668E-2</v>
      </c>
      <c r="D64" s="301">
        <f t="shared" si="2"/>
        <v>6.1417322834645641E-2</v>
      </c>
      <c r="E64" s="301">
        <f t="shared" si="2"/>
        <v>6.1417322834645641E-2</v>
      </c>
      <c r="F64" s="301">
        <f t="shared" si="2"/>
        <v>6.1417322834645675E-2</v>
      </c>
      <c r="G64" s="301">
        <f t="shared" si="2"/>
        <v>6.1417322834645675E-2</v>
      </c>
      <c r="H64" s="301">
        <f t="shared" si="2"/>
        <v>6.1417322834645689E-2</v>
      </c>
      <c r="I64" s="301">
        <f t="shared" si="2"/>
        <v>6.1417322834645675E-2</v>
      </c>
      <c r="J64" s="301">
        <f t="shared" si="2"/>
        <v>6.1417322834645675E-2</v>
      </c>
      <c r="K64" s="301">
        <f t="shared" si="2"/>
        <v>6.1417322834645675E-2</v>
      </c>
      <c r="L64" s="301">
        <f t="shared" si="2"/>
        <v>6.1417322834645668E-2</v>
      </c>
      <c r="M64" s="301">
        <f t="shared" si="2"/>
        <v>6.1417322834645689E-2</v>
      </c>
      <c r="N64" s="301">
        <f t="shared" si="2"/>
        <v>6.1417322834645675E-2</v>
      </c>
      <c r="O64" s="301">
        <f t="shared" si="2"/>
        <v>6.1417322834645675E-2</v>
      </c>
      <c r="P64" s="301">
        <f t="shared" si="2"/>
        <v>6.1417322834645682E-2</v>
      </c>
      <c r="Q64" s="301">
        <f t="shared" si="2"/>
        <v>6.1417322834645682E-2</v>
      </c>
      <c r="R64" s="301">
        <f t="shared" si="2"/>
        <v>6.1417322834645682E-2</v>
      </c>
      <c r="S64" s="301">
        <f t="shared" si="2"/>
        <v>5.7834107838443803E-2</v>
      </c>
      <c r="T64" s="301">
        <f t="shared" si="2"/>
        <v>5.8392694145049578E-2</v>
      </c>
      <c r="U64" s="301">
        <f t="shared" si="2"/>
        <v>5.9025998645198148E-2</v>
      </c>
      <c r="V64" s="301">
        <f t="shared" si="2"/>
        <v>5.8803102623569505E-2</v>
      </c>
      <c r="W64" s="301">
        <f t="shared" si="2"/>
        <v>5.9781273311382513E-2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5.0393700787401595E-2</v>
      </c>
      <c r="C65" s="235">
        <f t="shared" si="3"/>
        <v>5.0393700787401553E-2</v>
      </c>
      <c r="D65" s="235">
        <f t="shared" si="3"/>
        <v>5.039370078740156E-2</v>
      </c>
      <c r="E65" s="235">
        <f t="shared" si="3"/>
        <v>5.039370078740156E-2</v>
      </c>
      <c r="F65" s="235">
        <f t="shared" si="3"/>
        <v>5.0393700787401567E-2</v>
      </c>
      <c r="G65" s="235">
        <f t="shared" si="3"/>
        <v>5.0393700787401567E-2</v>
      </c>
      <c r="H65" s="235">
        <f t="shared" si="3"/>
        <v>5.0393700787401595E-2</v>
      </c>
      <c r="I65" s="235">
        <f t="shared" si="3"/>
        <v>5.0393700787401581E-2</v>
      </c>
      <c r="J65" s="235">
        <f t="shared" si="3"/>
        <v>5.0393700787401581E-2</v>
      </c>
      <c r="K65" s="235">
        <f t="shared" si="3"/>
        <v>5.0393700787401581E-2</v>
      </c>
      <c r="L65" s="235">
        <f t="shared" si="3"/>
        <v>5.0393700787401581E-2</v>
      </c>
      <c r="M65" s="235">
        <f t="shared" si="3"/>
        <v>5.0393700787401581E-2</v>
      </c>
      <c r="N65" s="235">
        <f t="shared" si="3"/>
        <v>5.0393700787401567E-2</v>
      </c>
      <c r="O65" s="235">
        <f t="shared" si="3"/>
        <v>5.0393700787401567E-2</v>
      </c>
      <c r="P65" s="235">
        <f t="shared" si="3"/>
        <v>5.0393700787401574E-2</v>
      </c>
      <c r="Q65" s="235">
        <f t="shared" si="3"/>
        <v>5.0393700787401574E-2</v>
      </c>
      <c r="R65" s="235">
        <f t="shared" si="3"/>
        <v>5.0393700787401574E-2</v>
      </c>
      <c r="S65" s="235">
        <f t="shared" si="3"/>
        <v>4.7453626944364148E-2</v>
      </c>
      <c r="T65" s="235">
        <f t="shared" si="3"/>
        <v>4.7911954170297089E-2</v>
      </c>
      <c r="U65" s="235">
        <f t="shared" si="3"/>
        <v>4.8431588631957435E-2</v>
      </c>
      <c r="V65" s="235">
        <f t="shared" si="3"/>
        <v>4.8248699588569817E-2</v>
      </c>
      <c r="W65" s="235">
        <f t="shared" si="3"/>
        <v>4.9051301178570268E-2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3.6220472440944916E-2</v>
      </c>
      <c r="C66" s="235">
        <f t="shared" si="4"/>
        <v>3.6220472440944874E-2</v>
      </c>
      <c r="D66" s="235">
        <f t="shared" si="4"/>
        <v>3.6220472440944861E-2</v>
      </c>
      <c r="E66" s="235">
        <f t="shared" si="4"/>
        <v>3.6220472440944861E-2</v>
      </c>
      <c r="F66" s="235">
        <f t="shared" si="4"/>
        <v>3.6220472440944881E-2</v>
      </c>
      <c r="G66" s="235">
        <f t="shared" si="4"/>
        <v>3.6220472440944881E-2</v>
      </c>
      <c r="H66" s="235">
        <f t="shared" si="4"/>
        <v>3.6220472440944888E-2</v>
      </c>
      <c r="I66" s="235">
        <f t="shared" si="4"/>
        <v>3.6220472440944902E-2</v>
      </c>
      <c r="J66" s="235">
        <f t="shared" si="4"/>
        <v>3.6220472440944902E-2</v>
      </c>
      <c r="K66" s="235">
        <f t="shared" si="4"/>
        <v>3.6220472440944902E-2</v>
      </c>
      <c r="L66" s="235">
        <f t="shared" si="4"/>
        <v>3.6220472440944888E-2</v>
      </c>
      <c r="M66" s="235">
        <f t="shared" si="4"/>
        <v>3.6220472440944902E-2</v>
      </c>
      <c r="N66" s="235">
        <f t="shared" si="4"/>
        <v>3.6220472440944881E-2</v>
      </c>
      <c r="O66" s="235">
        <f t="shared" si="4"/>
        <v>3.6220472440944881E-2</v>
      </c>
      <c r="P66" s="235">
        <f t="shared" si="4"/>
        <v>3.6220472440944881E-2</v>
      </c>
      <c r="Q66" s="235">
        <f t="shared" si="4"/>
        <v>3.6220472440944881E-2</v>
      </c>
      <c r="R66" s="235">
        <f t="shared" si="4"/>
        <v>3.6220472440944881E-2</v>
      </c>
      <c r="S66" s="235">
        <f t="shared" si="4"/>
        <v>3.4107294366261733E-2</v>
      </c>
      <c r="T66" s="235">
        <f t="shared" si="4"/>
        <v>3.4436717059901048E-2</v>
      </c>
      <c r="U66" s="235">
        <f t="shared" si="4"/>
        <v>3.481020432921942E-2</v>
      </c>
      <c r="V66" s="235">
        <f t="shared" si="4"/>
        <v>3.4678752829284572E-2</v>
      </c>
      <c r="W66" s="235">
        <f t="shared" si="4"/>
        <v>3.5255622722097396E-2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7.0866141732283505E-2</v>
      </c>
      <c r="C67" s="235">
        <f t="shared" si="5"/>
        <v>7.086614173228345E-2</v>
      </c>
      <c r="D67" s="235">
        <f t="shared" si="5"/>
        <v>7.0866141732283436E-2</v>
      </c>
      <c r="E67" s="235">
        <f t="shared" si="5"/>
        <v>7.0866141732283436E-2</v>
      </c>
      <c r="F67" s="235">
        <f t="shared" si="5"/>
        <v>7.0866141732283464E-2</v>
      </c>
      <c r="G67" s="235">
        <f t="shared" si="5"/>
        <v>7.0866141732283464E-2</v>
      </c>
      <c r="H67" s="235">
        <f t="shared" si="5"/>
        <v>7.0866141732283464E-2</v>
      </c>
      <c r="I67" s="235">
        <f t="shared" si="5"/>
        <v>7.0866141732283464E-2</v>
      </c>
      <c r="J67" s="235">
        <f t="shared" si="5"/>
        <v>7.0866141732283464E-2</v>
      </c>
      <c r="K67" s="235">
        <f t="shared" si="5"/>
        <v>7.0866141732283464E-2</v>
      </c>
      <c r="L67" s="235">
        <f t="shared" si="5"/>
        <v>7.0866141732283464E-2</v>
      </c>
      <c r="M67" s="235">
        <f t="shared" si="5"/>
        <v>7.0866141732283477E-2</v>
      </c>
      <c r="N67" s="235">
        <f t="shared" si="5"/>
        <v>7.0866141732283477E-2</v>
      </c>
      <c r="O67" s="235">
        <f t="shared" si="5"/>
        <v>7.0866141732283477E-2</v>
      </c>
      <c r="P67" s="235">
        <f t="shared" si="5"/>
        <v>7.0866141732283464E-2</v>
      </c>
      <c r="Q67" s="235">
        <f t="shared" si="5"/>
        <v>7.0866141732283464E-2</v>
      </c>
      <c r="R67" s="235">
        <f t="shared" si="5"/>
        <v>7.0866141732283464E-2</v>
      </c>
      <c r="S67" s="235">
        <f t="shared" si="5"/>
        <v>6.6731662890512092E-2</v>
      </c>
      <c r="T67" s="235">
        <f t="shared" si="5"/>
        <v>6.7376185551980286E-2</v>
      </c>
      <c r="U67" s="235">
        <f t="shared" si="5"/>
        <v>6.8106921513690175E-2</v>
      </c>
      <c r="V67" s="235">
        <f t="shared" si="5"/>
        <v>6.7849733796426351E-2</v>
      </c>
      <c r="W67" s="235">
        <f t="shared" si="5"/>
        <v>6.8978392282364437E-2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0.11968503937007885</v>
      </c>
      <c r="C68" s="302">
        <f t="shared" si="6"/>
        <v>0.11968503937007872</v>
      </c>
      <c r="D68" s="302">
        <f t="shared" si="6"/>
        <v>0.11968503937007872</v>
      </c>
      <c r="E68" s="302">
        <f t="shared" si="6"/>
        <v>0.11968503937007872</v>
      </c>
      <c r="F68" s="302">
        <f t="shared" si="6"/>
        <v>0.11968503937007868</v>
      </c>
      <c r="G68" s="302">
        <f t="shared" si="6"/>
        <v>0.11968503937007868</v>
      </c>
      <c r="H68" s="302">
        <f t="shared" si="6"/>
        <v>0.11968503937007879</v>
      </c>
      <c r="I68" s="302">
        <f t="shared" si="6"/>
        <v>0.11968503937007875</v>
      </c>
      <c r="J68" s="302">
        <f t="shared" si="6"/>
        <v>0.11968503937007875</v>
      </c>
      <c r="K68" s="302">
        <f t="shared" si="6"/>
        <v>0.11968503937007875</v>
      </c>
      <c r="L68" s="302">
        <f t="shared" si="6"/>
        <v>0.11968503937007874</v>
      </c>
      <c r="M68" s="302">
        <f t="shared" si="6"/>
        <v>0.11968503937007877</v>
      </c>
      <c r="N68" s="302">
        <f t="shared" si="6"/>
        <v>0.11968503937007874</v>
      </c>
      <c r="O68" s="302">
        <f t="shared" si="6"/>
        <v>0.11968503937007874</v>
      </c>
      <c r="P68" s="302">
        <f t="shared" si="6"/>
        <v>0.11968503937007874</v>
      </c>
      <c r="Q68" s="302">
        <f t="shared" si="6"/>
        <v>0.11968503937007874</v>
      </c>
      <c r="R68" s="302">
        <f t="shared" si="6"/>
        <v>0.11968503937007874</v>
      </c>
      <c r="S68" s="302">
        <f t="shared" si="6"/>
        <v>0.10920350109106379</v>
      </c>
      <c r="T68" s="302">
        <f t="shared" si="6"/>
        <v>0.11080379627456388</v>
      </c>
      <c r="U68" s="302">
        <f t="shared" si="6"/>
        <v>0.11263521133081038</v>
      </c>
      <c r="V68" s="302">
        <f t="shared" si="6"/>
        <v>0.11198866921954621</v>
      </c>
      <c r="W68" s="302">
        <f t="shared" si="6"/>
        <v>0.11500967184783487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0</v>
      </c>
      <c r="C69" s="303">
        <f t="shared" si="7"/>
        <v>0</v>
      </c>
      <c r="D69" s="303">
        <f t="shared" si="7"/>
        <v>0</v>
      </c>
      <c r="E69" s="303">
        <f t="shared" si="7"/>
        <v>0</v>
      </c>
      <c r="F69" s="303">
        <f t="shared" si="7"/>
        <v>0</v>
      </c>
      <c r="G69" s="303">
        <f t="shared" si="7"/>
        <v>0</v>
      </c>
      <c r="H69" s="303">
        <f t="shared" si="7"/>
        <v>0</v>
      </c>
      <c r="I69" s="303">
        <f t="shared" si="7"/>
        <v>0</v>
      </c>
      <c r="J69" s="303">
        <f t="shared" si="7"/>
        <v>0</v>
      </c>
      <c r="K69" s="303">
        <f t="shared" si="7"/>
        <v>0</v>
      </c>
      <c r="L69" s="303">
        <f t="shared" si="7"/>
        <v>0</v>
      </c>
      <c r="M69" s="303">
        <f t="shared" si="7"/>
        <v>0</v>
      </c>
      <c r="N69" s="303">
        <f t="shared" si="7"/>
        <v>0</v>
      </c>
      <c r="O69" s="303">
        <f t="shared" si="7"/>
        <v>0</v>
      </c>
      <c r="P69" s="303">
        <f t="shared" si="7"/>
        <v>0</v>
      </c>
      <c r="Q69" s="303">
        <f t="shared" si="7"/>
        <v>0</v>
      </c>
      <c r="R69" s="303">
        <f t="shared" si="7"/>
        <v>0</v>
      </c>
      <c r="S69" s="303">
        <f t="shared" si="7"/>
        <v>5.0828180732527496E-3</v>
      </c>
      <c r="T69" s="303">
        <f t="shared" si="7"/>
        <v>4.2932263818952444E-3</v>
      </c>
      <c r="U69" s="303">
        <f t="shared" si="7"/>
        <v>3.3966143633986099E-3</v>
      </c>
      <c r="V69" s="303">
        <f t="shared" si="7"/>
        <v>3.7123446445992739E-3</v>
      </c>
      <c r="W69" s="303">
        <f t="shared" si="7"/>
        <v>2.3116775908780061E-3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</v>
      </c>
      <c r="C70" s="303">
        <f t="shared" si="8"/>
        <v>0</v>
      </c>
      <c r="D70" s="303">
        <f t="shared" si="8"/>
        <v>0</v>
      </c>
      <c r="E70" s="303">
        <f t="shared" si="8"/>
        <v>0</v>
      </c>
      <c r="F70" s="303">
        <f t="shared" si="8"/>
        <v>0</v>
      </c>
      <c r="G70" s="303">
        <f t="shared" si="8"/>
        <v>0</v>
      </c>
      <c r="H70" s="303">
        <f t="shared" si="8"/>
        <v>0</v>
      </c>
      <c r="I70" s="303">
        <f t="shared" si="8"/>
        <v>0</v>
      </c>
      <c r="J70" s="303">
        <f t="shared" si="8"/>
        <v>0</v>
      </c>
      <c r="K70" s="303">
        <f t="shared" si="8"/>
        <v>0</v>
      </c>
      <c r="L70" s="303">
        <f t="shared" si="8"/>
        <v>0</v>
      </c>
      <c r="M70" s="303">
        <f t="shared" si="8"/>
        <v>0</v>
      </c>
      <c r="N70" s="303">
        <f t="shared" si="8"/>
        <v>0</v>
      </c>
      <c r="O70" s="303">
        <f t="shared" si="8"/>
        <v>0</v>
      </c>
      <c r="P70" s="303">
        <f t="shared" si="8"/>
        <v>0</v>
      </c>
      <c r="Q70" s="303">
        <f t="shared" si="8"/>
        <v>0</v>
      </c>
      <c r="R70" s="303">
        <f t="shared" si="8"/>
        <v>0</v>
      </c>
      <c r="S70" s="303">
        <f t="shared" si="8"/>
        <v>4.3203953622648394E-2</v>
      </c>
      <c r="T70" s="303">
        <f t="shared" si="8"/>
        <v>3.6492424246109566E-2</v>
      </c>
      <c r="U70" s="303">
        <f t="shared" si="8"/>
        <v>2.8871222088888187E-2</v>
      </c>
      <c r="V70" s="303">
        <f t="shared" si="8"/>
        <v>3.1554929479093816E-2</v>
      </c>
      <c r="W70" s="303">
        <f t="shared" si="8"/>
        <v>1.9649259522463051E-2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0.22362204724409451</v>
      </c>
      <c r="C71" s="303">
        <f t="shared" si="9"/>
        <v>0.22362204724409446</v>
      </c>
      <c r="D71" s="303">
        <f t="shared" si="9"/>
        <v>0.2236220472440944</v>
      </c>
      <c r="E71" s="303">
        <f t="shared" si="9"/>
        <v>0.2236220472440944</v>
      </c>
      <c r="F71" s="303">
        <f t="shared" si="9"/>
        <v>0.22362204724409454</v>
      </c>
      <c r="G71" s="303">
        <f t="shared" si="9"/>
        <v>0.22362204724409454</v>
      </c>
      <c r="H71" s="303">
        <f t="shared" si="9"/>
        <v>0.22362204724409443</v>
      </c>
      <c r="I71" s="303">
        <f t="shared" si="9"/>
        <v>0.2236220472440946</v>
      </c>
      <c r="J71" s="303">
        <f t="shared" si="9"/>
        <v>0.2236220472440946</v>
      </c>
      <c r="K71" s="303">
        <f t="shared" si="9"/>
        <v>0.2236220472440946</v>
      </c>
      <c r="L71" s="303">
        <f t="shared" si="9"/>
        <v>0.22362204724409446</v>
      </c>
      <c r="M71" s="303">
        <f t="shared" si="9"/>
        <v>0.22362204724409449</v>
      </c>
      <c r="N71" s="303">
        <f t="shared" si="9"/>
        <v>0.22362204724409443</v>
      </c>
      <c r="O71" s="303">
        <f t="shared" si="9"/>
        <v>0.22362204724409443</v>
      </c>
      <c r="P71" s="303">
        <f t="shared" si="9"/>
        <v>0.22362204724409451</v>
      </c>
      <c r="Q71" s="303">
        <f t="shared" si="9"/>
        <v>0.22362204724409451</v>
      </c>
      <c r="R71" s="303">
        <f t="shared" si="9"/>
        <v>0.22362204724409451</v>
      </c>
      <c r="S71" s="303">
        <f t="shared" si="9"/>
        <v>0.21057546956561593</v>
      </c>
      <c r="T71" s="303">
        <f t="shared" si="9"/>
        <v>0.21260929663069336</v>
      </c>
      <c r="U71" s="303">
        <f t="shared" si="9"/>
        <v>0.21491517455431117</v>
      </c>
      <c r="V71" s="303">
        <f t="shared" si="9"/>
        <v>0.21410360442427867</v>
      </c>
      <c r="W71" s="303">
        <f t="shared" si="9"/>
        <v>0.21766514897990558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0.3557353806127066</v>
      </c>
      <c r="C72" s="303">
        <f t="shared" si="10"/>
        <v>0.35573538061270643</v>
      </c>
      <c r="D72" s="303">
        <f t="shared" si="10"/>
        <v>0.35573538061270632</v>
      </c>
      <c r="E72" s="303">
        <f t="shared" si="10"/>
        <v>0.35573538061270632</v>
      </c>
      <c r="F72" s="303">
        <f t="shared" si="10"/>
        <v>0.35573538061270643</v>
      </c>
      <c r="G72" s="303">
        <f t="shared" si="10"/>
        <v>0.35573538061270643</v>
      </c>
      <c r="H72" s="303">
        <f t="shared" si="10"/>
        <v>0.35573538061270649</v>
      </c>
      <c r="I72" s="303">
        <f t="shared" si="10"/>
        <v>0.35573538061270638</v>
      </c>
      <c r="J72" s="303">
        <f t="shared" si="10"/>
        <v>0.35573538061270638</v>
      </c>
      <c r="K72" s="303">
        <f t="shared" si="10"/>
        <v>0.35573538061270638</v>
      </c>
      <c r="L72" s="303">
        <f t="shared" si="10"/>
        <v>0.35573538061270649</v>
      </c>
      <c r="M72" s="303">
        <f t="shared" si="10"/>
        <v>0.35573538061270638</v>
      </c>
      <c r="N72" s="303">
        <f t="shared" si="10"/>
        <v>0.35573538061270649</v>
      </c>
      <c r="O72" s="303">
        <f t="shared" si="10"/>
        <v>0.35573538061270649</v>
      </c>
      <c r="P72" s="303">
        <f t="shared" si="10"/>
        <v>0.35573538061270654</v>
      </c>
      <c r="Q72" s="303">
        <f t="shared" si="10"/>
        <v>0.35573538061270654</v>
      </c>
      <c r="R72" s="303">
        <f t="shared" si="10"/>
        <v>0.35573538061270654</v>
      </c>
      <c r="S72" s="303">
        <f t="shared" si="10"/>
        <v>0.34853521643466745</v>
      </c>
      <c r="T72" s="303">
        <f t="shared" si="10"/>
        <v>0.34966502729270815</v>
      </c>
      <c r="U72" s="303">
        <f t="shared" si="10"/>
        <v>0.3509422259882965</v>
      </c>
      <c r="V72" s="303">
        <f t="shared" si="10"/>
        <v>0.35049313697680928</v>
      </c>
      <c r="W72" s="303">
        <f t="shared" si="10"/>
        <v>0.35242368894708304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</v>
      </c>
      <c r="C73" s="304">
        <f t="shared" si="11"/>
        <v>0</v>
      </c>
      <c r="D73" s="304">
        <f t="shared" si="11"/>
        <v>0</v>
      </c>
      <c r="E73" s="304">
        <f t="shared" si="11"/>
        <v>0</v>
      </c>
      <c r="F73" s="304">
        <f t="shared" si="11"/>
        <v>0</v>
      </c>
      <c r="G73" s="304">
        <f t="shared" si="11"/>
        <v>0</v>
      </c>
      <c r="H73" s="304">
        <f t="shared" si="11"/>
        <v>0</v>
      </c>
      <c r="I73" s="304">
        <f t="shared" si="11"/>
        <v>0</v>
      </c>
      <c r="J73" s="304">
        <f t="shared" si="11"/>
        <v>0</v>
      </c>
      <c r="K73" s="304">
        <f t="shared" si="11"/>
        <v>0</v>
      </c>
      <c r="L73" s="304">
        <f t="shared" si="11"/>
        <v>0</v>
      </c>
      <c r="M73" s="304">
        <f t="shared" si="11"/>
        <v>0</v>
      </c>
      <c r="N73" s="304">
        <f t="shared" si="11"/>
        <v>0</v>
      </c>
      <c r="O73" s="304">
        <f t="shared" si="11"/>
        <v>0</v>
      </c>
      <c r="P73" s="304">
        <f t="shared" si="11"/>
        <v>0</v>
      </c>
      <c r="Q73" s="304">
        <f t="shared" si="11"/>
        <v>0</v>
      </c>
      <c r="R73" s="304">
        <f t="shared" si="11"/>
        <v>0</v>
      </c>
      <c r="S73" s="304">
        <f t="shared" si="11"/>
        <v>8.1325089172043993E-3</v>
      </c>
      <c r="T73" s="304">
        <f t="shared" si="11"/>
        <v>6.8691622110323893E-3</v>
      </c>
      <c r="U73" s="304">
        <f t="shared" si="11"/>
        <v>5.434582981437776E-3</v>
      </c>
      <c r="V73" s="304">
        <f t="shared" si="11"/>
        <v>5.9397514313588367E-3</v>
      </c>
      <c r="W73" s="304">
        <f t="shared" si="11"/>
        <v>3.6986841454048087E-3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0</v>
      </c>
      <c r="C74" s="304">
        <f t="shared" si="12"/>
        <v>0</v>
      </c>
      <c r="D74" s="304">
        <f t="shared" si="12"/>
        <v>0</v>
      </c>
      <c r="E74" s="304">
        <f t="shared" si="12"/>
        <v>0</v>
      </c>
      <c r="F74" s="304">
        <f t="shared" si="12"/>
        <v>0</v>
      </c>
      <c r="G74" s="304">
        <f t="shared" si="12"/>
        <v>0</v>
      </c>
      <c r="H74" s="304">
        <f t="shared" si="12"/>
        <v>0</v>
      </c>
      <c r="I74" s="304">
        <f t="shared" si="12"/>
        <v>0</v>
      </c>
      <c r="J74" s="304">
        <f t="shared" si="12"/>
        <v>0</v>
      </c>
      <c r="K74" s="304">
        <f t="shared" si="12"/>
        <v>0</v>
      </c>
      <c r="L74" s="304">
        <f t="shared" si="12"/>
        <v>0</v>
      </c>
      <c r="M74" s="304">
        <f t="shared" si="12"/>
        <v>0</v>
      </c>
      <c r="N74" s="304">
        <f t="shared" si="12"/>
        <v>0</v>
      </c>
      <c r="O74" s="304">
        <f t="shared" si="12"/>
        <v>0</v>
      </c>
      <c r="P74" s="304">
        <f t="shared" si="12"/>
        <v>0</v>
      </c>
      <c r="Q74" s="304">
        <f t="shared" si="12"/>
        <v>0</v>
      </c>
      <c r="R74" s="304">
        <f t="shared" si="12"/>
        <v>0</v>
      </c>
      <c r="S74" s="304">
        <f t="shared" si="12"/>
        <v>5.4216726114696039E-3</v>
      </c>
      <c r="T74" s="304">
        <f t="shared" si="12"/>
        <v>4.5794414740215955E-3</v>
      </c>
      <c r="U74" s="304">
        <f t="shared" si="12"/>
        <v>3.6230553209585185E-3</v>
      </c>
      <c r="V74" s="304">
        <f t="shared" si="12"/>
        <v>3.9598342875725584E-3</v>
      </c>
      <c r="W74" s="304">
        <f t="shared" si="12"/>
        <v>2.4657894302698743E-3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0.3557353806127066</v>
      </c>
      <c r="C76" s="304">
        <f t="shared" si="14"/>
        <v>0.35573538061270643</v>
      </c>
      <c r="D76" s="304">
        <f t="shared" si="14"/>
        <v>0.35573538061270632</v>
      </c>
      <c r="E76" s="304">
        <f t="shared" si="14"/>
        <v>0.35573538061270632</v>
      </c>
      <c r="F76" s="304">
        <f t="shared" si="14"/>
        <v>0.35573538061270643</v>
      </c>
      <c r="G76" s="304">
        <f t="shared" si="14"/>
        <v>0.35573538061270643</v>
      </c>
      <c r="H76" s="304">
        <f t="shared" si="14"/>
        <v>0.35573538061270649</v>
      </c>
      <c r="I76" s="304">
        <f t="shared" si="14"/>
        <v>0.35573538061270638</v>
      </c>
      <c r="J76" s="304">
        <f t="shared" si="14"/>
        <v>0.35573538061270638</v>
      </c>
      <c r="K76" s="304">
        <f t="shared" si="14"/>
        <v>0.35573538061270638</v>
      </c>
      <c r="L76" s="304">
        <f t="shared" si="14"/>
        <v>0.35573538061270649</v>
      </c>
      <c r="M76" s="304">
        <f t="shared" si="14"/>
        <v>0.35573538061270638</v>
      </c>
      <c r="N76" s="304">
        <f t="shared" si="14"/>
        <v>0.35573538061270649</v>
      </c>
      <c r="O76" s="304">
        <f t="shared" si="14"/>
        <v>0.35573538061270649</v>
      </c>
      <c r="P76" s="304">
        <f t="shared" si="14"/>
        <v>0.35573538061270654</v>
      </c>
      <c r="Q76" s="304">
        <f t="shared" si="14"/>
        <v>0.35573538061270654</v>
      </c>
      <c r="R76" s="304">
        <f t="shared" si="14"/>
        <v>0.35573538061270654</v>
      </c>
      <c r="S76" s="304">
        <f t="shared" si="14"/>
        <v>0.33498103490599346</v>
      </c>
      <c r="T76" s="304">
        <f t="shared" si="14"/>
        <v>0.33821642360765419</v>
      </c>
      <c r="U76" s="304">
        <f t="shared" si="14"/>
        <v>0.34188458768590019</v>
      </c>
      <c r="V76" s="304">
        <f t="shared" si="14"/>
        <v>0.34059355125787782</v>
      </c>
      <c r="W76" s="304">
        <f t="shared" si="14"/>
        <v>0.34625921537140836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8.2059894977844744E-2</v>
      </c>
      <c r="C77" s="237">
        <f t="shared" si="15"/>
        <v>8.2059894977844702E-2</v>
      </c>
      <c r="D77" s="237">
        <f t="shared" si="15"/>
        <v>8.2059894977844675E-2</v>
      </c>
      <c r="E77" s="237">
        <f t="shared" si="15"/>
        <v>8.2059894977844675E-2</v>
      </c>
      <c r="F77" s="237">
        <f t="shared" si="15"/>
        <v>8.2059894977844702E-2</v>
      </c>
      <c r="G77" s="237">
        <f t="shared" si="15"/>
        <v>8.2059894977844702E-2</v>
      </c>
      <c r="H77" s="237">
        <f t="shared" si="15"/>
        <v>8.205989497784473E-2</v>
      </c>
      <c r="I77" s="237">
        <f t="shared" si="15"/>
        <v>8.2059894977844716E-2</v>
      </c>
      <c r="J77" s="237">
        <f t="shared" si="15"/>
        <v>8.2059894977844716E-2</v>
      </c>
      <c r="K77" s="237">
        <f t="shared" si="15"/>
        <v>8.2059894977844716E-2</v>
      </c>
      <c r="L77" s="237">
        <f t="shared" si="15"/>
        <v>8.2059894977844716E-2</v>
      </c>
      <c r="M77" s="237">
        <f t="shared" si="15"/>
        <v>8.2059894977844688E-2</v>
      </c>
      <c r="N77" s="237">
        <f t="shared" si="15"/>
        <v>8.2059894977844758E-2</v>
      </c>
      <c r="O77" s="237">
        <f t="shared" si="15"/>
        <v>8.2059894977844758E-2</v>
      </c>
      <c r="P77" s="237">
        <f t="shared" si="15"/>
        <v>8.2059894977844702E-2</v>
      </c>
      <c r="Q77" s="237">
        <f t="shared" si="15"/>
        <v>8.2059894977844702E-2</v>
      </c>
      <c r="R77" s="237">
        <f t="shared" si="15"/>
        <v>8.2059894977844702E-2</v>
      </c>
      <c r="S77" s="237">
        <f t="shared" si="15"/>
        <v>7.7272349173169941E-2</v>
      </c>
      <c r="T77" s="237">
        <f t="shared" si="15"/>
        <v>7.8018678246801823E-2</v>
      </c>
      <c r="U77" s="237">
        <f t="shared" si="15"/>
        <v>7.8864838554230154E-2</v>
      </c>
      <c r="V77" s="237">
        <f t="shared" si="15"/>
        <v>7.8567026417822469E-2</v>
      </c>
      <c r="W77" s="237">
        <f t="shared" si="15"/>
        <v>7.9873963617420871E-2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103.22988570121709</v>
      </c>
      <c r="C81" s="324">
        <f t="shared" si="16"/>
        <v>101.96020815151097</v>
      </c>
      <c r="D81" s="324">
        <f t="shared" si="16"/>
        <v>105.9157525110661</v>
      </c>
      <c r="E81" s="324">
        <f t="shared" si="16"/>
        <v>110.51549896555088</v>
      </c>
      <c r="F81" s="324">
        <f t="shared" si="16"/>
        <v>108.23895091441844</v>
      </c>
      <c r="G81" s="324">
        <f t="shared" si="16"/>
        <v>93.792151207448057</v>
      </c>
      <c r="H81" s="324">
        <f t="shared" si="16"/>
        <v>87.072392026222246</v>
      </c>
      <c r="I81" s="324">
        <f t="shared" si="16"/>
        <v>78.761382371411045</v>
      </c>
      <c r="J81" s="324">
        <f t="shared" si="16"/>
        <v>73.776272626744387</v>
      </c>
      <c r="K81" s="324">
        <f t="shared" si="16"/>
        <v>73.572826684531663</v>
      </c>
      <c r="L81" s="324">
        <f t="shared" si="16"/>
        <v>69.265196416860078</v>
      </c>
      <c r="M81" s="324">
        <f t="shared" si="16"/>
        <v>61.803524648485691</v>
      </c>
      <c r="N81" s="324">
        <f t="shared" si="16"/>
        <v>62.692661169633638</v>
      </c>
      <c r="O81" s="324">
        <f t="shared" si="16"/>
        <v>61.096521775308652</v>
      </c>
      <c r="P81" s="324">
        <f t="shared" si="16"/>
        <v>57.728719467414024</v>
      </c>
      <c r="Q81" s="324">
        <f t="shared" si="16"/>
        <v>57.26946426556276</v>
      </c>
      <c r="R81" s="324">
        <f t="shared" si="16"/>
        <v>56.553604333322582</v>
      </c>
      <c r="S81" s="324">
        <f t="shared" si="16"/>
        <v>56.254919671339692</v>
      </c>
      <c r="T81" s="324">
        <f t="shared" si="16"/>
        <v>56.061305827116101</v>
      </c>
      <c r="U81" s="324">
        <f t="shared" si="16"/>
        <v>55.610520508608708</v>
      </c>
      <c r="V81" s="324">
        <f t="shared" si="16"/>
        <v>58.373479610767852</v>
      </c>
      <c r="W81" s="324">
        <f t="shared" si="16"/>
        <v>55.716544641725648</v>
      </c>
      <c r="DA81" s="95"/>
    </row>
    <row r="82" spans="1:105" ht="12" customHeight="1" x14ac:dyDescent="0.25">
      <c r="A82" s="55" t="s">
        <v>92</v>
      </c>
      <c r="B82" s="336">
        <f>IF(B$6=0,0,B$6/TEL!B$5*1000)</f>
        <v>6.3401032162952218</v>
      </c>
      <c r="C82" s="336">
        <f>IF(C$6=0,0,C$6/TEL!C$5*1000)</f>
        <v>6.262123020329021</v>
      </c>
      <c r="D82" s="336">
        <f>IF(D$6=0,0,D$6/TEL!D$5*1000)</f>
        <v>6.5050619652465782</v>
      </c>
      <c r="E82" s="336">
        <f>IF(E$6=0,0,E$6/TEL!E$5*1000)</f>
        <v>6.7875660781991876</v>
      </c>
      <c r="F82" s="336">
        <f>IF(F$6=0,0,F$6/TEL!F$5*1000)</f>
        <v>6.6477465915942044</v>
      </c>
      <c r="G82" s="336">
        <f>IF(G$6=0,0,G$6/TEL!G$5*1000)</f>
        <v>5.7604628300637399</v>
      </c>
      <c r="H82" s="336">
        <f>IF(H$6=0,0,H$6/TEL!H$5*1000)</f>
        <v>5.3477532110593211</v>
      </c>
      <c r="I82" s="336">
        <f>IF(I$6=0,0,I$6/TEL!I$5*1000)</f>
        <v>4.8373132480079217</v>
      </c>
      <c r="J82" s="336">
        <f>IF(J$6=0,0,J$6/TEL!J$5*1000)</f>
        <v>4.5311411534535928</v>
      </c>
      <c r="K82" s="336">
        <f>IF(K$6=0,0,K$6/TEL!K$5*1000)</f>
        <v>4.5186460483413153</v>
      </c>
      <c r="L82" s="336">
        <f>IF(L$6=0,0,L$6/TEL!L$5*1000)</f>
        <v>4.2540829295394378</v>
      </c>
      <c r="M82" s="336">
        <f>IF(M$6=0,0,M$6/TEL!M$5*1000)</f>
        <v>3.7958070256550278</v>
      </c>
      <c r="N82" s="336">
        <f>IF(N$6=0,0,N$6/TEL!N$5*1000)</f>
        <v>3.8504154104184449</v>
      </c>
      <c r="O82" s="336">
        <f>IF(O$6=0,0,O$6/TEL!O$5*1000)</f>
        <v>3.7523848019480908</v>
      </c>
      <c r="P82" s="336">
        <f>IF(P$6=0,0,P$6/TEL!P$5*1000)</f>
        <v>3.5455434003608621</v>
      </c>
      <c r="Q82" s="336">
        <f>IF(Q$6=0,0,Q$6/TEL!Q$5*1000)</f>
        <v>3.517337175365272</v>
      </c>
      <c r="R82" s="336">
        <f>IF(R$6=0,0,R$6/TEL!R$5*1000)</f>
        <v>3.4733709748024895</v>
      </c>
      <c r="S82" s="336">
        <f>IF(S$6=0,0,S$6/TEL!S$5*1000)</f>
        <v>3.2534530907152535</v>
      </c>
      <c r="T82" s="336">
        <f>IF(T$6=0,0,T$6/TEL!T$5*1000)</f>
        <v>3.2735706845348758</v>
      </c>
      <c r="U82" s="336">
        <f>IF(U$6=0,0,U$6/TEL!U$5*1000)</f>
        <v>3.2824665081999012</v>
      </c>
      <c r="V82" s="336">
        <f>IF(V$6=0,0,V$6/TEL!V$5*1000)</f>
        <v>3.4325417120468238</v>
      </c>
      <c r="W82" s="336">
        <f>IF(W$6=0,0,W$6/TEL!W$5*1000)</f>
        <v>3.3308059831928452</v>
      </c>
      <c r="DA82" s="67"/>
    </row>
    <row r="83" spans="1:105" ht="12" customHeight="1" x14ac:dyDescent="0.25">
      <c r="A83" s="202" t="s">
        <v>93</v>
      </c>
      <c r="B83" s="337">
        <f>IF(B$7=0,0,B$7/TEL!B$5*1000)</f>
        <v>5.2021359723447977</v>
      </c>
      <c r="C83" s="337">
        <f>IF(C$7=0,0,C$7/TEL!C$5*1000)</f>
        <v>5.1381522218084257</v>
      </c>
      <c r="D83" s="337">
        <f>IF(D$7=0,0,D$7/TEL!D$5*1000)</f>
        <v>5.3374867407151427</v>
      </c>
      <c r="E83" s="337">
        <f>IF(E$7=0,0,E$7/TEL!E$5*1000)</f>
        <v>5.5692849872403603</v>
      </c>
      <c r="F83" s="337">
        <f>IF(F$7=0,0,F$7/TEL!F$5*1000)</f>
        <v>5.4545613059234483</v>
      </c>
      <c r="G83" s="337">
        <f>IF(G$7=0,0,G$7/TEL!G$5*1000)</f>
        <v>4.726533604154862</v>
      </c>
      <c r="H83" s="337">
        <f>IF(H$7=0,0,H$7/TEL!H$5*1000)</f>
        <v>4.3879000706127762</v>
      </c>
      <c r="I83" s="337">
        <f>IF(I$7=0,0,I$7/TEL!I$5*1000)</f>
        <v>3.969077536827013</v>
      </c>
      <c r="J83" s="337">
        <f>IF(J$7=0,0,J$7/TEL!J$5*1000)</f>
        <v>3.7178594079619227</v>
      </c>
      <c r="K83" s="337">
        <f>IF(K$7=0,0,K$7/TEL!K$5*1000)</f>
        <v>3.7076070140236439</v>
      </c>
      <c r="L83" s="337">
        <f>IF(L$7=0,0,L$7/TEL!L$5*1000)</f>
        <v>3.4905295832118468</v>
      </c>
      <c r="M83" s="337">
        <f>IF(M$7=0,0,M$7/TEL!M$5*1000)</f>
        <v>3.1145083287425868</v>
      </c>
      <c r="N83" s="337">
        <f>IF(N$7=0,0,N$7/TEL!N$5*1000)</f>
        <v>3.1593152085484664</v>
      </c>
      <c r="O83" s="337">
        <f>IF(O$7=0,0,O$7/TEL!O$5*1000)</f>
        <v>3.0788798374958684</v>
      </c>
      <c r="P83" s="337">
        <f>IF(P$7=0,0,P$7/TEL!P$5*1000)</f>
        <v>2.9091638156807069</v>
      </c>
      <c r="Q83" s="337">
        <f>IF(Q$7=0,0,Q$7/TEL!Q$5*1000)</f>
        <v>2.886020246453556</v>
      </c>
      <c r="R83" s="337">
        <f>IF(R$7=0,0,R$7/TEL!R$5*1000)</f>
        <v>2.8499454152225545</v>
      </c>
      <c r="S83" s="337">
        <f>IF(S$7=0,0,S$7/TEL!S$5*1000)</f>
        <v>2.6694999718689263</v>
      </c>
      <c r="T83" s="337">
        <f>IF(T$7=0,0,T$7/TEL!T$5*1000)</f>
        <v>2.6860067155157954</v>
      </c>
      <c r="U83" s="337">
        <f>IF(U$7=0,0,U$7/TEL!U$5*1000)</f>
        <v>2.6933058528819691</v>
      </c>
      <c r="V83" s="337">
        <f>IF(V$7=0,0,V$7/TEL!V$5*1000)</f>
        <v>2.8164444816794436</v>
      </c>
      <c r="W83" s="337">
        <f>IF(W$7=0,0,W$7/TEL!W$5*1000)</f>
        <v>2.7329690118505399</v>
      </c>
      <c r="DA83" s="174"/>
    </row>
    <row r="84" spans="1:105" ht="12" customHeight="1" x14ac:dyDescent="0.25">
      <c r="A84" s="202" t="s">
        <v>94</v>
      </c>
      <c r="B84" s="337">
        <f>IF(B$8=0,0,B$8/TEL!B$5*1000)</f>
        <v>3.7390352301228251</v>
      </c>
      <c r="C84" s="337">
        <f>IF(C$8=0,0,C$8/TEL!C$5*1000)</f>
        <v>3.6930469094248068</v>
      </c>
      <c r="D84" s="337">
        <f>IF(D$8=0,0,D$8/TEL!D$5*1000)</f>
        <v>3.8363185948890073</v>
      </c>
      <c r="E84" s="337">
        <f>IF(E$8=0,0,E$8/TEL!E$5*1000)</f>
        <v>4.0029235845790074</v>
      </c>
      <c r="F84" s="337">
        <f>IF(F$8=0,0,F$8/TEL!F$5*1000)</f>
        <v>3.9204659386324789</v>
      </c>
      <c r="G84" s="337">
        <f>IF(G$8=0,0,G$8/TEL!G$5*1000)</f>
        <v>3.397196027986308</v>
      </c>
      <c r="H84" s="337">
        <f>IF(H$8=0,0,H$8/TEL!H$5*1000)</f>
        <v>3.1538031757529321</v>
      </c>
      <c r="I84" s="337">
        <f>IF(I$8=0,0,I$8/TEL!I$5*1000)</f>
        <v>2.8527744795944163</v>
      </c>
      <c r="J84" s="337">
        <f>IF(J$8=0,0,J$8/TEL!J$5*1000)</f>
        <v>2.6722114494726328</v>
      </c>
      <c r="K84" s="337">
        <f>IF(K$8=0,0,K$8/TEL!K$5*1000)</f>
        <v>2.6648425413294947</v>
      </c>
      <c r="L84" s="337">
        <f>IF(L$8=0,0,L$8/TEL!L$5*1000)</f>
        <v>2.508818137933515</v>
      </c>
      <c r="M84" s="337">
        <f>IF(M$8=0,0,M$8/TEL!M$5*1000)</f>
        <v>2.2385528612837349</v>
      </c>
      <c r="N84" s="337">
        <f>IF(N$8=0,0,N$8/TEL!N$5*1000)</f>
        <v>2.2707578061442106</v>
      </c>
      <c r="O84" s="337">
        <f>IF(O$8=0,0,O$8/TEL!O$5*1000)</f>
        <v>2.2129448832001559</v>
      </c>
      <c r="P84" s="337">
        <f>IF(P$8=0,0,P$8/TEL!P$5*1000)</f>
        <v>2.090961492520508</v>
      </c>
      <c r="Q84" s="337">
        <f>IF(Q$8=0,0,Q$8/TEL!Q$5*1000)</f>
        <v>2.0743270521384933</v>
      </c>
      <c r="R84" s="337">
        <f>IF(R$8=0,0,R$8/TEL!R$5*1000)</f>
        <v>2.0483982671912111</v>
      </c>
      <c r="S84" s="337">
        <f>IF(S$8=0,0,S$8/TEL!S$5*1000)</f>
        <v>1.9187031047807903</v>
      </c>
      <c r="T84" s="337">
        <f>IF(T$8=0,0,T$8/TEL!T$5*1000)</f>
        <v>1.930567326776979</v>
      </c>
      <c r="U84" s="337">
        <f>IF(U$8=0,0,U$8/TEL!U$5*1000)</f>
        <v>1.9358135817589159</v>
      </c>
      <c r="V84" s="337">
        <f>IF(V$8=0,0,V$8/TEL!V$5*1000)</f>
        <v>2.0243194712071011</v>
      </c>
      <c r="W84" s="337">
        <f>IF(W$8=0,0,W$8/TEL!W$5*1000)</f>
        <v>1.9643214772675759</v>
      </c>
      <c r="DA84" s="174"/>
    </row>
    <row r="85" spans="1:105" ht="12" customHeight="1" x14ac:dyDescent="0.25">
      <c r="A85" s="202" t="s">
        <v>95</v>
      </c>
      <c r="B85" s="337">
        <f>IF(B$9=0,0,B$9/TEL!B$5*1000)</f>
        <v>7.3155037111098729</v>
      </c>
      <c r="C85" s="337">
        <f>IF(C$9=0,0,C$9/TEL!C$5*1000)</f>
        <v>7.2255265619180999</v>
      </c>
      <c r="D85" s="337">
        <f>IF(D$9=0,0,D$9/TEL!D$5*1000)</f>
        <v>7.5058407291306679</v>
      </c>
      <c r="E85" s="337">
        <f>IF(E$9=0,0,E$9/TEL!E$5*1000)</f>
        <v>7.8318070133067561</v>
      </c>
      <c r="F85" s="337">
        <f>IF(F$9=0,0,F$9/TEL!F$5*1000)</f>
        <v>7.6704768364548501</v>
      </c>
      <c r="G85" s="337">
        <f>IF(G$9=0,0,G$9/TEL!G$5*1000)</f>
        <v>6.6466878808427765</v>
      </c>
      <c r="H85" s="337">
        <f>IF(H$9=0,0,H$9/TEL!H$5*1000)</f>
        <v>6.1704844742992142</v>
      </c>
      <c r="I85" s="337">
        <f>IF(I$9=0,0,I$9/TEL!I$5*1000)</f>
        <v>5.5815152861629853</v>
      </c>
      <c r="J85" s="337">
        <f>IF(J$9=0,0,J$9/TEL!J$5*1000)</f>
        <v>5.2282397924464519</v>
      </c>
      <c r="K85" s="337">
        <f>IF(K$9=0,0,K$9/TEL!K$5*1000)</f>
        <v>5.2138223634707472</v>
      </c>
      <c r="L85" s="337">
        <f>IF(L$9=0,0,L$9/TEL!L$5*1000)</f>
        <v>4.9085572263916593</v>
      </c>
      <c r="M85" s="337">
        <f>IF(M$9=0,0,M$9/TEL!M$5*1000)</f>
        <v>4.3797773372942617</v>
      </c>
      <c r="N85" s="337">
        <f>IF(N$9=0,0,N$9/TEL!N$5*1000)</f>
        <v>4.4427870120212827</v>
      </c>
      <c r="O85" s="337">
        <f>IF(O$9=0,0,O$9/TEL!O$5*1000)</f>
        <v>4.3296747714785662</v>
      </c>
      <c r="P85" s="337">
        <f>IF(P$9=0,0,P$9/TEL!P$5*1000)</f>
        <v>4.0910116158009942</v>
      </c>
      <c r="Q85" s="337">
        <f>IF(Q$9=0,0,Q$9/TEL!Q$5*1000)</f>
        <v>4.0584659715753126</v>
      </c>
      <c r="R85" s="337">
        <f>IF(R$9=0,0,R$9/TEL!R$5*1000)</f>
        <v>4.0077357401567175</v>
      </c>
      <c r="S85" s="337">
        <f>IF(S$9=0,0,S$9/TEL!S$5*1000)</f>
        <v>3.7539843354406779</v>
      </c>
      <c r="T85" s="337">
        <f>IF(T$9=0,0,T$9/TEL!T$5*1000)</f>
        <v>3.7771969436940878</v>
      </c>
      <c r="U85" s="337">
        <f>IF(U$9=0,0,U$9/TEL!U$5*1000)</f>
        <v>3.7874613556152701</v>
      </c>
      <c r="V85" s="337">
        <f>IF(V$9=0,0,V$9/TEL!V$5*1000)</f>
        <v>3.9606250523617206</v>
      </c>
      <c r="W85" s="337">
        <f>IF(W$9=0,0,W$9/TEL!W$5*1000)</f>
        <v>3.8432376729148219</v>
      </c>
      <c r="DA85" s="174"/>
    </row>
    <row r="86" spans="1:105" ht="12" customHeight="1" x14ac:dyDescent="0.25">
      <c r="A86" s="56" t="s">
        <v>96</v>
      </c>
      <c r="B86" s="338">
        <f>IF(B$10=0,0,B$10/TEL!B$5*1000)</f>
        <v>12.355072934318901</v>
      </c>
      <c r="C86" s="338">
        <f>IF(C$10=0,0,C$10/TEL!C$5*1000)</f>
        <v>12.203111526795013</v>
      </c>
      <c r="D86" s="338">
        <f>IF(D$10=0,0,D$10/TEL!D$5*1000)</f>
        <v>12.676531009198467</v>
      </c>
      <c r="E86" s="338">
        <f>IF(E$10=0,0,E$10/TEL!E$5*1000)</f>
        <v>13.227051844695858</v>
      </c>
      <c r="F86" s="338">
        <f>IF(F$10=0,0,F$10/TEL!F$5*1000)</f>
        <v>12.954583101568186</v>
      </c>
      <c r="G86" s="338">
        <f>IF(G$10=0,0,G$10/TEL!G$5*1000)</f>
        <v>11.225517309867794</v>
      </c>
      <c r="H86" s="338">
        <f>IF(H$10=0,0,H$10/TEL!H$5*1000)</f>
        <v>10.421262667705344</v>
      </c>
      <c r="I86" s="338">
        <f>IF(I$10=0,0,I$10/TEL!I$5*1000)</f>
        <v>9.4265591499641541</v>
      </c>
      <c r="J86" s="338">
        <f>IF(J$10=0,0,J$10/TEL!J$5*1000)</f>
        <v>8.8299160939095636</v>
      </c>
      <c r="K86" s="338">
        <f>IF(K$10=0,0,K$10/TEL!K$5*1000)</f>
        <v>8.8055666583061534</v>
      </c>
      <c r="L86" s="338">
        <f>IF(L$10=0,0,L$10/TEL!L$5*1000)</f>
        <v>8.2900077601281339</v>
      </c>
      <c r="M86" s="338">
        <f>IF(M$10=0,0,M$10/TEL!M$5*1000)</f>
        <v>7.396957280763643</v>
      </c>
      <c r="N86" s="338">
        <f>IF(N$10=0,0,N$10/TEL!N$5*1000)</f>
        <v>7.5033736203026091</v>
      </c>
      <c r="O86" s="338">
        <f>IF(O$10=0,0,O$10/TEL!O$5*1000)</f>
        <v>7.3123396140526893</v>
      </c>
      <c r="P86" s="338">
        <f>IF(P$10=0,0,P$10/TEL!P$5*1000)</f>
        <v>6.9092640622416779</v>
      </c>
      <c r="Q86" s="338">
        <f>IF(Q$10=0,0,Q$10/TEL!Q$5*1000)</f>
        <v>6.8542980853271951</v>
      </c>
      <c r="R86" s="338">
        <f>IF(R$10=0,0,R$10/TEL!R$5*1000)</f>
        <v>6.7686203611535678</v>
      </c>
      <c r="S86" s="338">
        <f>IF(S$10=0,0,S$10/TEL!S$5*1000)</f>
        <v>6.1432341817068492</v>
      </c>
      <c r="T86" s="338">
        <f>IF(T$10=0,0,T$10/TEL!T$5*1000)</f>
        <v>6.211805509753793</v>
      </c>
      <c r="U86" s="338">
        <f>IF(U$10=0,0,U$10/TEL!U$5*1000)</f>
        <v>6.2637027297035051</v>
      </c>
      <c r="V86" s="338">
        <f>IF(V$10=0,0,V$10/TEL!V$5*1000)</f>
        <v>6.5371682993242057</v>
      </c>
      <c r="W86" s="338">
        <f>IF(W$10=0,0,W$10/TEL!W$5*1000)</f>
        <v>6.4079415157401076</v>
      </c>
      <c r="DA86" s="68"/>
    </row>
    <row r="87" spans="1:105" ht="12" customHeight="1" x14ac:dyDescent="0.25">
      <c r="A87" s="203" t="s">
        <v>2709</v>
      </c>
      <c r="B87" s="351">
        <f>IF(B$16=0,0,B$16/TEL!B$5*1000)</f>
        <v>0</v>
      </c>
      <c r="C87" s="351">
        <f>IF(C$16=0,0,C$16/TEL!C$5*1000)</f>
        <v>0</v>
      </c>
      <c r="D87" s="351">
        <f>IF(D$16=0,0,D$16/TEL!D$5*1000)</f>
        <v>0</v>
      </c>
      <c r="E87" s="351">
        <f>IF(E$16=0,0,E$16/TEL!E$5*1000)</f>
        <v>0</v>
      </c>
      <c r="F87" s="351">
        <f>IF(F$16=0,0,F$16/TEL!F$5*1000)</f>
        <v>0</v>
      </c>
      <c r="G87" s="351">
        <f>IF(G$16=0,0,G$16/TEL!G$5*1000)</f>
        <v>0</v>
      </c>
      <c r="H87" s="351">
        <f>IF(H$16=0,0,H$16/TEL!H$5*1000)</f>
        <v>0</v>
      </c>
      <c r="I87" s="351">
        <f>IF(I$16=0,0,I$16/TEL!I$5*1000)</f>
        <v>0</v>
      </c>
      <c r="J87" s="351">
        <f>IF(J$16=0,0,J$16/TEL!J$5*1000)</f>
        <v>0</v>
      </c>
      <c r="K87" s="351">
        <f>IF(K$16=0,0,K$16/TEL!K$5*1000)</f>
        <v>0</v>
      </c>
      <c r="L87" s="351">
        <f>IF(L$16=0,0,L$16/TEL!L$5*1000)</f>
        <v>0</v>
      </c>
      <c r="M87" s="351">
        <f>IF(M$16=0,0,M$16/TEL!M$5*1000)</f>
        <v>0</v>
      </c>
      <c r="N87" s="351">
        <f>IF(N$16=0,0,N$16/TEL!N$5*1000)</f>
        <v>0</v>
      </c>
      <c r="O87" s="351">
        <f>IF(O$16=0,0,O$16/TEL!O$5*1000)</f>
        <v>0</v>
      </c>
      <c r="P87" s="351">
        <f>IF(P$16=0,0,P$16/TEL!P$5*1000)</f>
        <v>0</v>
      </c>
      <c r="Q87" s="351">
        <f>IF(Q$16=0,0,Q$16/TEL!Q$5*1000)</f>
        <v>0</v>
      </c>
      <c r="R87" s="351">
        <f>IF(R$16=0,0,R$16/TEL!R$5*1000)</f>
        <v>0</v>
      </c>
      <c r="S87" s="351">
        <f>IF(S$16=0,0,S$16/TEL!S$5*1000)</f>
        <v>0.28593352241486697</v>
      </c>
      <c r="T87" s="351">
        <f>IF(T$16=0,0,T$16/TEL!T$5*1000)</f>
        <v>0.24068387718047241</v>
      </c>
      <c r="U87" s="351">
        <f>IF(U$16=0,0,U$16/TEL!U$5*1000)</f>
        <v>0.18888749271561325</v>
      </c>
      <c r="V87" s="351">
        <f>IF(V$16=0,0,V$16/TEL!V$5*1000)</f>
        <v>0.21670247441965895</v>
      </c>
      <c r="W87" s="351">
        <f>IF(W$16=0,0,W$16/TEL!W$5*1000)</f>
        <v>0.1287986876894312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0</v>
      </c>
      <c r="C88" s="351">
        <f>IF(C$27=0,0,C$27/TEL!C$5*1000)</f>
        <v>0</v>
      </c>
      <c r="D88" s="351">
        <f>IF(D$27=0,0,D$27/TEL!D$5*1000)</f>
        <v>0</v>
      </c>
      <c r="E88" s="351">
        <f>IF(E$27=0,0,E$27/TEL!E$5*1000)</f>
        <v>0</v>
      </c>
      <c r="F88" s="351">
        <f>IF(F$27=0,0,F$27/TEL!F$5*1000)</f>
        <v>0</v>
      </c>
      <c r="G88" s="351">
        <f>IF(G$27=0,0,G$27/TEL!G$5*1000)</f>
        <v>0</v>
      </c>
      <c r="H88" s="351">
        <f>IF(H$27=0,0,H$27/TEL!H$5*1000)</f>
        <v>0</v>
      </c>
      <c r="I88" s="351">
        <f>IF(I$27=0,0,I$27/TEL!I$5*1000)</f>
        <v>0</v>
      </c>
      <c r="J88" s="351">
        <f>IF(J$27=0,0,J$27/TEL!J$5*1000)</f>
        <v>0</v>
      </c>
      <c r="K88" s="351">
        <f>IF(K$27=0,0,K$27/TEL!K$5*1000)</f>
        <v>0</v>
      </c>
      <c r="L88" s="351">
        <f>IF(L$27=0,0,L$27/TEL!L$5*1000)</f>
        <v>0</v>
      </c>
      <c r="M88" s="351">
        <f>IF(M$27=0,0,M$27/TEL!M$5*1000)</f>
        <v>0</v>
      </c>
      <c r="N88" s="351">
        <f>IF(N$27=0,0,N$27/TEL!N$5*1000)</f>
        <v>0</v>
      </c>
      <c r="O88" s="351">
        <f>IF(O$27=0,0,O$27/TEL!O$5*1000)</f>
        <v>0</v>
      </c>
      <c r="P88" s="351">
        <f>IF(P$27=0,0,P$27/TEL!P$5*1000)</f>
        <v>0</v>
      </c>
      <c r="Q88" s="351">
        <f>IF(Q$27=0,0,Q$27/TEL!Q$5*1000)</f>
        <v>0</v>
      </c>
      <c r="R88" s="351">
        <f>IF(R$27=0,0,R$27/TEL!R$5*1000)</f>
        <v>0</v>
      </c>
      <c r="S88" s="351">
        <f>IF(S$27=0,0,S$27/TEL!S$5*1000)</f>
        <v>2.4304349405263705</v>
      </c>
      <c r="T88" s="351">
        <f>IF(T$27=0,0,T$27/TEL!T$5*1000)</f>
        <v>2.0458129560340148</v>
      </c>
      <c r="U88" s="351">
        <f>IF(U$27=0,0,U$27/TEL!U$5*1000)</f>
        <v>1.605543688082713</v>
      </c>
      <c r="V88" s="351">
        <f>IF(V$27=0,0,V$27/TEL!V$5*1000)</f>
        <v>1.8419710325671004</v>
      </c>
      <c r="W88" s="351">
        <f>IF(W$27=0,0,W$27/TEL!W$5*1000)</f>
        <v>1.0947888453601653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23.084478377280032</v>
      </c>
      <c r="C89" s="351">
        <f>IF(C$38=0,0,C$38/TEL!C$5*1000)</f>
        <v>22.800550484274893</v>
      </c>
      <c r="D89" s="351">
        <f>IF(D$38=0,0,D$38/TEL!D$5*1000)</f>
        <v>23.685097411923444</v>
      </c>
      <c r="E89" s="351">
        <f>IF(E$38=0,0,E$38/TEL!E$5*1000)</f>
        <v>24.713702130879096</v>
      </c>
      <c r="F89" s="351">
        <f>IF(F$38=0,0,F$38/TEL!F$5*1000)</f>
        <v>24.204615795035309</v>
      </c>
      <c r="G89" s="351">
        <f>IF(G$38=0,0,G$38/TEL!G$5*1000)</f>
        <v>20.973992868437207</v>
      </c>
      <c r="H89" s="351">
        <f>IF(H$38=0,0,H$38/TEL!H$5*1000)</f>
        <v>19.471306563344182</v>
      </c>
      <c r="I89" s="351">
        <f>IF(I$38=0,0,I$38/TEL!I$5*1000)</f>
        <v>17.612781569669874</v>
      </c>
      <c r="J89" s="351">
        <f>IF(J$38=0,0,J$38/TEL!J$5*1000)</f>
        <v>16.498001122831035</v>
      </c>
      <c r="K89" s="351">
        <f>IF(K$38=0,0,K$38/TEL!K$5*1000)</f>
        <v>16.452506124729922</v>
      </c>
      <c r="L89" s="351">
        <f>IF(L$38=0,0,L$38/TEL!L$5*1000)</f>
        <v>15.489225025502568</v>
      </c>
      <c r="M89" s="351">
        <f>IF(M$38=0,0,M$38/TEL!M$5*1000)</f>
        <v>13.820630708795226</v>
      </c>
      <c r="N89" s="351">
        <f>IF(N$38=0,0,N$38/TEL!N$5*1000)</f>
        <v>14.019461237933818</v>
      </c>
      <c r="O89" s="351">
        <f>IF(O$38=0,0,O$38/TEL!O$5*1000)</f>
        <v>13.662529278887916</v>
      </c>
      <c r="P89" s="351">
        <f>IF(P$38=0,0,P$38/TEL!P$5*1000)</f>
        <v>12.909414432083137</v>
      </c>
      <c r="Q89" s="351">
        <f>IF(Q$38=0,0,Q$38/TEL!Q$5*1000)</f>
        <v>12.806714843637657</v>
      </c>
      <c r="R89" s="351">
        <f>IF(R$38=0,0,R$38/TEL!R$5*1000)</f>
        <v>12.646632780050089</v>
      </c>
      <c r="S89" s="351">
        <f>IF(S$38=0,0,S$38/TEL!S$5*1000)</f>
        <v>11.84590612516836</v>
      </c>
      <c r="T89" s="351">
        <f>IF(T$38=0,0,T$38/TEL!T$5*1000)</f>
        <v>11.919154800101346</v>
      </c>
      <c r="U89" s="351">
        <f>IF(U$38=0,0,U$38/TEL!U$5*1000)</f>
        <v>11.951544722163741</v>
      </c>
      <c r="V89" s="351">
        <f>IF(V$38=0,0,V$38/TEL!V$5*1000)</f>
        <v>12.497972387452537</v>
      </c>
      <c r="W89" s="351">
        <f>IF(W$38=0,0,W$38/TEL!W$5*1000)</f>
        <v>12.12754999008677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36.722522680528641</v>
      </c>
      <c r="C90" s="351">
        <f>IF(C$39=0,0,C$39/TEL!C$5*1000)</f>
        <v>36.270853454128535</v>
      </c>
      <c r="D90" s="351">
        <f>IF(D$39=0,0,D$39/TEL!D$5*1000)</f>
        <v>37.677980532405314</v>
      </c>
      <c r="E90" s="351">
        <f>IF(E$39=0,0,E$39/TEL!E$5*1000)</f>
        <v>39.31427308811341</v>
      </c>
      <c r="F90" s="351">
        <f>IF(F$39=0,0,F$39/TEL!F$5*1000)</f>
        <v>38.504424400660696</v>
      </c>
      <c r="G90" s="351">
        <f>IF(G$39=0,0,G$39/TEL!G$5*1000)</f>
        <v>33.365186608266043</v>
      </c>
      <c r="H90" s="351">
        <f>IF(H$39=0,0,H$39/TEL!H$5*1000)</f>
        <v>30.974730518306963</v>
      </c>
      <c r="I90" s="351">
        <f>IF(I$39=0,0,I$39/TEL!I$5*1000)</f>
        <v>28.018210335476809</v>
      </c>
      <c r="J90" s="351">
        <f>IF(J$39=0,0,J$39/TEL!J$5*1000)</f>
        <v>26.244830423061707</v>
      </c>
      <c r="K90" s="351">
        <f>IF(K$39=0,0,K$39/TEL!K$5*1000)</f>
        <v>26.172457503374552</v>
      </c>
      <c r="L90" s="351">
        <f>IF(L$39=0,0,L$39/TEL!L$5*1000)</f>
        <v>24.640081010565591</v>
      </c>
      <c r="M90" s="351">
        <f>IF(M$39=0,0,M$39/TEL!M$5*1000)</f>
        <v>21.985700364035836</v>
      </c>
      <c r="N90" s="351">
        <f>IF(N$39=0,0,N$39/TEL!N$5*1000)</f>
        <v>22.301997682803073</v>
      </c>
      <c r="O90" s="351">
        <f>IF(O$39=0,0,O$39/TEL!O$5*1000)</f>
        <v>21.734194427851932</v>
      </c>
      <c r="P90" s="351">
        <f>IF(P$39=0,0,P$39/TEL!P$5*1000)</f>
        <v>20.536147992024688</v>
      </c>
      <c r="Q90" s="351">
        <f>IF(Q$39=0,0,Q$39/TEL!Q$5*1000)</f>
        <v>20.372774667995763</v>
      </c>
      <c r="R90" s="351">
        <f>IF(R$39=0,0,R$39/TEL!R$5*1000)</f>
        <v>20.118117962534914</v>
      </c>
      <c r="S90" s="351">
        <f>IF(S$39=0,0,S$39/TEL!S$5*1000)</f>
        <v>19.606820603165211</v>
      </c>
      <c r="T90" s="351">
        <f>IF(T$39=0,0,T$39/TEL!T$5*1000)</f>
        <v>19.602678032103409</v>
      </c>
      <c r="U90" s="351">
        <f>IF(U$39=0,0,U$39/TEL!U$5*1000)</f>
        <v>19.516079855658951</v>
      </c>
      <c r="V90" s="351">
        <f>IF(V$39=0,0,V$39/TEL!V$5*1000)</f>
        <v>20.459503985029841</v>
      </c>
      <c r="W90" s="351">
        <f>IF(W$39=0,0,W$39/TEL!W$5*1000)</f>
        <v>19.635830198021782</v>
      </c>
      <c r="DA90" s="175"/>
    </row>
    <row r="91" spans="1:105" ht="12" customHeight="1" x14ac:dyDescent="0.25">
      <c r="A91" s="41" t="s">
        <v>2759</v>
      </c>
      <c r="B91" s="339">
        <f>IF(B$59=0,0,B$59/TEL!B$5*1000)</f>
        <v>8.4710335792167868</v>
      </c>
      <c r="C91" s="339">
        <f>IF(C$59=0,0,C$59/TEL!C$5*1000)</f>
        <v>8.3668439728321768</v>
      </c>
      <c r="D91" s="339">
        <f>IF(D$59=0,0,D$59/TEL!D$5*1000)</f>
        <v>8.6914355275574753</v>
      </c>
      <c r="E91" s="339">
        <f>IF(E$59=0,0,E$59/TEL!E$5*1000)</f>
        <v>9.0688902385372128</v>
      </c>
      <c r="F91" s="339">
        <f>IF(F$59=0,0,F$59/TEL!F$5*1000)</f>
        <v>8.8820769445492669</v>
      </c>
      <c r="G91" s="339">
        <f>IF(G$59=0,0,G$59/TEL!G$5*1000)</f>
        <v>7.696574077829319</v>
      </c>
      <c r="H91" s="339">
        <f>IF(H$59=0,0,H$59/TEL!H$5*1000)</f>
        <v>7.1451513451415218</v>
      </c>
      <c r="I91" s="339">
        <f>IF(I$59=0,0,I$59/TEL!I$5*1000)</f>
        <v>6.4631507657078595</v>
      </c>
      <c r="J91" s="339">
        <f>IF(J$59=0,0,J$59/TEL!J$5*1000)</f>
        <v>6.0540731836074846</v>
      </c>
      <c r="K91" s="339">
        <f>IF(K$59=0,0,K$59/TEL!K$5*1000)</f>
        <v>6.0373784309558403</v>
      </c>
      <c r="L91" s="339">
        <f>IF(L$59=0,0,L$59/TEL!L$5*1000)</f>
        <v>5.6838947435873246</v>
      </c>
      <c r="M91" s="339">
        <f>IF(M$59=0,0,M$59/TEL!M$5*1000)</f>
        <v>5.0715907419153723</v>
      </c>
      <c r="N91" s="339">
        <f>IF(N$59=0,0,N$59/TEL!N$5*1000)</f>
        <v>5.1445531914617426</v>
      </c>
      <c r="O91" s="339">
        <f>IF(O$59=0,0,O$59/TEL!O$5*1000)</f>
        <v>5.0135741603934338</v>
      </c>
      <c r="P91" s="339">
        <f>IF(P$59=0,0,P$59/TEL!P$5*1000)</f>
        <v>4.7372126567014536</v>
      </c>
      <c r="Q91" s="339">
        <f>IF(Q$59=0,0,Q$59/TEL!Q$5*1000)</f>
        <v>4.6995262230695101</v>
      </c>
      <c r="R91" s="339">
        <f>IF(R$59=0,0,R$59/TEL!R$5*1000)</f>
        <v>4.640782832211034</v>
      </c>
      <c r="S91" s="339">
        <f>IF(S$59=0,0,S$59/TEL!S$5*1000)</f>
        <v>4.346949795552387</v>
      </c>
      <c r="T91" s="339">
        <f>IF(T$59=0,0,T$59/TEL!T$5*1000)</f>
        <v>4.3738289814213269</v>
      </c>
      <c r="U91" s="339">
        <f>IF(U$59=0,0,U$59/TEL!U$5*1000)</f>
        <v>4.3857147218281298</v>
      </c>
      <c r="V91" s="339">
        <f>IF(V$59=0,0,V$59/TEL!V$5*1000)</f>
        <v>4.5862307146794192</v>
      </c>
      <c r="W91" s="339">
        <f>IF(W$59=0,0,W$59/TEL!W$5*1000)</f>
        <v>4.4503012596015994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CY: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0.63732953962133665</v>
      </c>
      <c r="C5" s="225">
        <v>0.59484090364658126</v>
      </c>
      <c r="D5" s="225">
        <v>0.55235226767182521</v>
      </c>
      <c r="E5" s="225">
        <v>0.55235226767182521</v>
      </c>
      <c r="F5" s="225">
        <v>0.46737499572231361</v>
      </c>
      <c r="G5" s="225">
        <v>0.46737499572231361</v>
      </c>
      <c r="H5" s="225">
        <v>0.42488635974755778</v>
      </c>
      <c r="I5" s="225">
        <v>0.38239772377280201</v>
      </c>
      <c r="J5" s="225">
        <v>0.38239772377280201</v>
      </c>
      <c r="K5" s="225">
        <v>0.38239772377280201</v>
      </c>
      <c r="L5" s="225">
        <v>0.33990908779804629</v>
      </c>
      <c r="M5" s="225">
        <v>0.29742045182329052</v>
      </c>
      <c r="N5" s="225">
        <v>0.25493181584853469</v>
      </c>
      <c r="O5" s="225">
        <v>0.25493181584853469</v>
      </c>
      <c r="P5" s="225">
        <v>0.21244317987377889</v>
      </c>
      <c r="Q5" s="225">
        <v>0.21244317987377889</v>
      </c>
      <c r="R5" s="225">
        <v>0.21244317987377889</v>
      </c>
      <c r="S5" s="225">
        <v>0.21837718725290861</v>
      </c>
      <c r="T5" s="225">
        <v>0.22049206572452409</v>
      </c>
      <c r="U5" s="225">
        <v>0.21819812433171901</v>
      </c>
      <c r="V5" s="225">
        <v>0.19760775675936321</v>
      </c>
      <c r="W5" s="225">
        <v>0.1983513131477046</v>
      </c>
      <c r="DA5" s="89" t="s">
        <v>2761</v>
      </c>
    </row>
    <row r="6" spans="1:105" ht="12" customHeight="1" x14ac:dyDescent="0.25">
      <c r="A6" s="55" t="s">
        <v>92</v>
      </c>
      <c r="B6" s="261">
        <v>3.6574954515619942E-2</v>
      </c>
      <c r="C6" s="261">
        <v>3.4136624214578637E-2</v>
      </c>
      <c r="D6" s="261">
        <v>3.1698293913537283E-2</v>
      </c>
      <c r="E6" s="261">
        <v>3.1698293913537283E-2</v>
      </c>
      <c r="F6" s="261">
        <v>2.682163331145463E-2</v>
      </c>
      <c r="G6" s="261">
        <v>2.682163331145463E-2</v>
      </c>
      <c r="H6" s="261">
        <v>2.4383303010413301E-2</v>
      </c>
      <c r="I6" s="261">
        <v>2.1944972709371971E-2</v>
      </c>
      <c r="J6" s="261">
        <v>2.1944972709371971E-2</v>
      </c>
      <c r="K6" s="261">
        <v>2.1944972709371971E-2</v>
      </c>
      <c r="L6" s="261">
        <v>1.9506642408330631E-2</v>
      </c>
      <c r="M6" s="261">
        <v>1.7068312107289312E-2</v>
      </c>
      <c r="N6" s="261">
        <v>1.462998180624799E-2</v>
      </c>
      <c r="O6" s="261">
        <v>1.462998180624799E-2</v>
      </c>
      <c r="P6" s="261">
        <v>1.219165150520665E-2</v>
      </c>
      <c r="Q6" s="261">
        <v>1.219165150520665E-2</v>
      </c>
      <c r="R6" s="261">
        <v>1.219165150520665E-2</v>
      </c>
      <c r="S6" s="261">
        <v>1.193728360176796E-2</v>
      </c>
      <c r="T6" s="261">
        <v>1.2147627170165379E-2</v>
      </c>
      <c r="U6" s="261">
        <v>1.2127055121196559E-2</v>
      </c>
      <c r="V6" s="261">
        <v>1.0949007114426279E-2</v>
      </c>
      <c r="W6" s="261">
        <v>1.113588707904219E-2</v>
      </c>
      <c r="DA6" s="67" t="s">
        <v>2762</v>
      </c>
    </row>
    <row r="7" spans="1:105" ht="12" customHeight="1" x14ac:dyDescent="0.25">
      <c r="A7" s="202" t="s">
        <v>93</v>
      </c>
      <c r="B7" s="226">
        <v>7.7089267755474219E-3</v>
      </c>
      <c r="C7" s="226">
        <v>7.1949983238442641E-3</v>
      </c>
      <c r="D7" s="226">
        <v>6.6810698721410993E-3</v>
      </c>
      <c r="E7" s="226">
        <v>6.6810698721410993E-3</v>
      </c>
      <c r="F7" s="226">
        <v>5.6532129687347759E-3</v>
      </c>
      <c r="G7" s="226">
        <v>5.6532129687347759E-3</v>
      </c>
      <c r="H7" s="226">
        <v>5.1392845170316181E-3</v>
      </c>
      <c r="I7" s="226">
        <v>4.6253560653284551E-3</v>
      </c>
      <c r="J7" s="226">
        <v>4.6253560653284551E-3</v>
      </c>
      <c r="K7" s="226">
        <v>4.6253560653284551E-3</v>
      </c>
      <c r="L7" s="226">
        <v>4.1114276136252929E-3</v>
      </c>
      <c r="M7" s="226">
        <v>3.597499161922132E-3</v>
      </c>
      <c r="N7" s="226">
        <v>3.0835707102189699E-3</v>
      </c>
      <c r="O7" s="226">
        <v>3.0835707102189699E-3</v>
      </c>
      <c r="P7" s="226">
        <v>2.5696422585158082E-3</v>
      </c>
      <c r="Q7" s="226">
        <v>2.5696422585158082E-3</v>
      </c>
      <c r="R7" s="226">
        <v>2.5696422585158082E-3</v>
      </c>
      <c r="S7" s="226">
        <v>2.5160289712915979E-3</v>
      </c>
      <c r="T7" s="226">
        <v>2.5603632209976511E-3</v>
      </c>
      <c r="U7" s="226">
        <v>2.5560272369554589E-3</v>
      </c>
      <c r="V7" s="226">
        <v>2.3077292980368128E-3</v>
      </c>
      <c r="W7" s="226">
        <v>2.3471181088260571E-3</v>
      </c>
      <c r="DA7" s="174" t="s">
        <v>2763</v>
      </c>
    </row>
    <row r="8" spans="1:105" ht="12" customHeight="1" x14ac:dyDescent="0.25">
      <c r="A8" s="202" t="s">
        <v>94</v>
      </c>
      <c r="B8" s="226">
        <v>2.9871516692177181E-2</v>
      </c>
      <c r="C8" s="226">
        <v>2.7880082246032049E-2</v>
      </c>
      <c r="D8" s="226">
        <v>2.588864779988688E-2</v>
      </c>
      <c r="E8" s="226">
        <v>2.588864779988688E-2</v>
      </c>
      <c r="F8" s="226">
        <v>2.1905778907596599E-2</v>
      </c>
      <c r="G8" s="226">
        <v>2.1905778907596599E-2</v>
      </c>
      <c r="H8" s="226">
        <v>1.991434446145145E-2</v>
      </c>
      <c r="I8" s="226">
        <v>1.7922910015306309E-2</v>
      </c>
      <c r="J8" s="226">
        <v>1.7922910015306309E-2</v>
      </c>
      <c r="K8" s="226">
        <v>1.7922910015306309E-2</v>
      </c>
      <c r="L8" s="226">
        <v>1.593147556916117E-2</v>
      </c>
      <c r="M8" s="226">
        <v>1.3940041123016019E-2</v>
      </c>
      <c r="N8" s="226">
        <v>1.1948606676870871E-2</v>
      </c>
      <c r="O8" s="226">
        <v>1.1948606676870871E-2</v>
      </c>
      <c r="P8" s="226">
        <v>9.9571722307257235E-3</v>
      </c>
      <c r="Q8" s="226">
        <v>9.9571722307257235E-3</v>
      </c>
      <c r="R8" s="226">
        <v>9.9571722307257235E-3</v>
      </c>
      <c r="S8" s="226">
        <v>9.7494247386467441E-3</v>
      </c>
      <c r="T8" s="226">
        <v>9.921216651929703E-3</v>
      </c>
      <c r="U8" s="226">
        <v>9.9044150369365282E-3</v>
      </c>
      <c r="V8" s="226">
        <v>8.9422790298118761E-3</v>
      </c>
      <c r="W8" s="226">
        <v>9.094907735886509E-3</v>
      </c>
      <c r="DA8" s="174" t="s">
        <v>2764</v>
      </c>
    </row>
    <row r="9" spans="1:105" ht="12" customHeight="1" x14ac:dyDescent="0.25">
      <c r="A9" s="202" t="s">
        <v>95</v>
      </c>
      <c r="B9" s="226">
        <v>4.2013550155385632E-2</v>
      </c>
      <c r="C9" s="226">
        <v>3.9212646811693272E-2</v>
      </c>
      <c r="D9" s="226">
        <v>3.6411743468000878E-2</v>
      </c>
      <c r="E9" s="226">
        <v>3.6411743468000878E-2</v>
      </c>
      <c r="F9" s="226">
        <v>3.080993678061613E-2</v>
      </c>
      <c r="G9" s="226">
        <v>3.080993678061613E-2</v>
      </c>
      <c r="H9" s="226">
        <v>2.800903343692376E-2</v>
      </c>
      <c r="I9" s="226">
        <v>2.5208130093231369E-2</v>
      </c>
      <c r="J9" s="226">
        <v>2.5208130093231369E-2</v>
      </c>
      <c r="K9" s="226">
        <v>2.5208130093231369E-2</v>
      </c>
      <c r="L9" s="226">
        <v>2.2407226749538999E-2</v>
      </c>
      <c r="M9" s="226">
        <v>1.9606323405846629E-2</v>
      </c>
      <c r="N9" s="226">
        <v>1.6805420062154259E-2</v>
      </c>
      <c r="O9" s="226">
        <v>1.6805420062154259E-2</v>
      </c>
      <c r="P9" s="226">
        <v>1.400451671846188E-2</v>
      </c>
      <c r="Q9" s="226">
        <v>1.400451671846188E-2</v>
      </c>
      <c r="R9" s="226">
        <v>1.400451671846188E-2</v>
      </c>
      <c r="S9" s="226">
        <v>1.371232500392461E-2</v>
      </c>
      <c r="T9" s="226">
        <v>1.395394608528381E-2</v>
      </c>
      <c r="U9" s="226">
        <v>1.3930315028934E-2</v>
      </c>
      <c r="V9" s="226">
        <v>1.257709450758631E-2</v>
      </c>
      <c r="W9" s="226">
        <v>1.279176301149584E-2</v>
      </c>
      <c r="DA9" s="174" t="s">
        <v>2765</v>
      </c>
    </row>
    <row r="10" spans="1:105" ht="12" customHeight="1" x14ac:dyDescent="0.25">
      <c r="A10" s="56" t="s">
        <v>96</v>
      </c>
      <c r="B10" s="262">
        <v>0.1234774587828722</v>
      </c>
      <c r="C10" s="262">
        <v>0.11524562819734741</v>
      </c>
      <c r="D10" s="262">
        <v>0.1070137976118226</v>
      </c>
      <c r="E10" s="262">
        <v>0.1070137976118226</v>
      </c>
      <c r="F10" s="262">
        <v>9.0550136440772894E-2</v>
      </c>
      <c r="G10" s="262">
        <v>9.0550136440772894E-2</v>
      </c>
      <c r="H10" s="262">
        <v>8.2318305855248131E-2</v>
      </c>
      <c r="I10" s="262">
        <v>7.4086475269723284E-2</v>
      </c>
      <c r="J10" s="262">
        <v>7.4086475269723284E-2</v>
      </c>
      <c r="K10" s="262">
        <v>7.4086475269723284E-2</v>
      </c>
      <c r="L10" s="262">
        <v>6.5854644684198493E-2</v>
      </c>
      <c r="M10" s="262">
        <v>5.7622814098673668E-2</v>
      </c>
      <c r="N10" s="262">
        <v>4.9390983513148877E-2</v>
      </c>
      <c r="O10" s="262">
        <v>4.9390983513148877E-2</v>
      </c>
      <c r="P10" s="262">
        <v>4.1159152927624038E-2</v>
      </c>
      <c r="Q10" s="262">
        <v>4.1159152927624038E-2</v>
      </c>
      <c r="R10" s="262">
        <v>4.1159152927624038E-2</v>
      </c>
      <c r="S10" s="262">
        <v>3.9039970931092988E-2</v>
      </c>
      <c r="T10" s="262">
        <v>3.9928404935496133E-2</v>
      </c>
      <c r="U10" s="262">
        <v>4.0087788425686742E-2</v>
      </c>
      <c r="V10" s="262">
        <v>3.612145108069896E-2</v>
      </c>
      <c r="W10" s="262">
        <v>3.7114276902779277E-2</v>
      </c>
      <c r="DA10" s="68" t="s">
        <v>2766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2.4324967913165331E-5</v>
      </c>
      <c r="T11" s="228">
        <v>1.455416643931188E-5</v>
      </c>
      <c r="U11" s="228">
        <v>6.9993210460110999E-6</v>
      </c>
      <c r="V11" s="228">
        <v>8.3307133088657533E-6</v>
      </c>
      <c r="W11" s="228">
        <v>1.7704477893281701E-6</v>
      </c>
      <c r="DA11" s="69" t="s">
        <v>2767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0.1234774587828722</v>
      </c>
      <c r="C15" s="228">
        <v>0.11524562819734741</v>
      </c>
      <c r="D15" s="228">
        <v>0.1070137976118226</v>
      </c>
      <c r="E15" s="228">
        <v>0.1070137976118226</v>
      </c>
      <c r="F15" s="228">
        <v>9.0550136440772894E-2</v>
      </c>
      <c r="G15" s="228">
        <v>9.0550136440772894E-2</v>
      </c>
      <c r="H15" s="228">
        <v>8.2318305855248131E-2</v>
      </c>
      <c r="I15" s="228">
        <v>7.4086475269723284E-2</v>
      </c>
      <c r="J15" s="228">
        <v>7.4086475269723284E-2</v>
      </c>
      <c r="K15" s="228">
        <v>7.4086475269723284E-2</v>
      </c>
      <c r="L15" s="228">
        <v>6.5854644684198493E-2</v>
      </c>
      <c r="M15" s="228">
        <v>5.7622814098673668E-2</v>
      </c>
      <c r="N15" s="228">
        <v>4.9390983513148877E-2</v>
      </c>
      <c r="O15" s="228">
        <v>4.9390983513148877E-2</v>
      </c>
      <c r="P15" s="228">
        <v>4.1159152927624038E-2</v>
      </c>
      <c r="Q15" s="228">
        <v>4.1159152927624038E-2</v>
      </c>
      <c r="R15" s="228">
        <v>4.1159152927624038E-2</v>
      </c>
      <c r="S15" s="228">
        <v>3.9015645963179829E-2</v>
      </c>
      <c r="T15" s="228">
        <v>3.9913850769056812E-2</v>
      </c>
      <c r="U15" s="228">
        <v>4.0080789104640732E-2</v>
      </c>
      <c r="V15" s="228">
        <v>3.6113120367390103E-2</v>
      </c>
      <c r="W15" s="228">
        <v>3.7112506454989938E-2</v>
      </c>
      <c r="DA15" s="69" t="s">
        <v>2771</v>
      </c>
    </row>
    <row r="16" spans="1:105" ht="12" customHeight="1" x14ac:dyDescent="0.25">
      <c r="A16" s="57" t="s">
        <v>2709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1.116740884099091E-3</v>
      </c>
      <c r="T16" s="263">
        <v>9.5069915855549919E-4</v>
      </c>
      <c r="U16" s="263">
        <v>7.4282177996881312E-4</v>
      </c>
      <c r="V16" s="263">
        <v>7.3578200827085583E-4</v>
      </c>
      <c r="W16" s="263">
        <v>4.5956768217460177E-4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4.6355100433820703E-5</v>
      </c>
      <c r="DA19" s="73" t="s">
        <v>2775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1.116740884099091E-3</v>
      </c>
      <c r="T20" s="231">
        <v>9.5069915855549919E-4</v>
      </c>
      <c r="U20" s="231">
        <v>7.4282177996881312E-4</v>
      </c>
      <c r="V20" s="231">
        <v>7.3578200827085583E-4</v>
      </c>
      <c r="W20" s="231">
        <v>4.1321258174078108E-4</v>
      </c>
      <c r="DA20" s="73" t="s">
        <v>2776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2781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2782</v>
      </c>
    </row>
    <row r="27" spans="1:105" ht="12" customHeight="1" x14ac:dyDescent="0.25">
      <c r="A27" s="57" t="s">
        <v>2721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8.397032416975864E-3</v>
      </c>
      <c r="T27" s="263">
        <v>7.14852636529231E-3</v>
      </c>
      <c r="U27" s="263">
        <v>5.5854483839962669E-3</v>
      </c>
      <c r="V27" s="263">
        <v>5.5325147160366272E-3</v>
      </c>
      <c r="W27" s="263">
        <v>3.4555954563513318E-3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3.4855469749276699E-4</v>
      </c>
      <c r="DA30" s="73" t="s">
        <v>2786</v>
      </c>
    </row>
    <row r="31" spans="1:105" ht="12" customHeight="1" x14ac:dyDescent="0.25">
      <c r="A31" s="46" t="s">
        <v>160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8.397032416975864E-3</v>
      </c>
      <c r="T31" s="231">
        <v>7.14852636529231E-3</v>
      </c>
      <c r="U31" s="231">
        <v>5.5854483839962669E-3</v>
      </c>
      <c r="V31" s="231">
        <v>5.5325147160366272E-3</v>
      </c>
      <c r="W31" s="231">
        <v>3.1070407588585651E-3</v>
      </c>
      <c r="DA31" s="73" t="s">
        <v>2787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2792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2793</v>
      </c>
    </row>
    <row r="38" spans="1:105" ht="12" customHeight="1" x14ac:dyDescent="0.25">
      <c r="A38" s="57" t="s">
        <v>2733</v>
      </c>
      <c r="B38" s="263">
        <v>0.1627444302548815</v>
      </c>
      <c r="C38" s="263">
        <v>0.1518948015712229</v>
      </c>
      <c r="D38" s="263">
        <v>0.14104517288756399</v>
      </c>
      <c r="E38" s="263">
        <v>0.14104517288756399</v>
      </c>
      <c r="F38" s="263">
        <v>0.1193459155202465</v>
      </c>
      <c r="G38" s="263">
        <v>0.1193459155202465</v>
      </c>
      <c r="H38" s="263">
        <v>0.1084962868365877</v>
      </c>
      <c r="I38" s="263">
        <v>9.7646658152928945E-2</v>
      </c>
      <c r="J38" s="263">
        <v>9.7646658152928945E-2</v>
      </c>
      <c r="K38" s="263">
        <v>9.7646658152928945E-2</v>
      </c>
      <c r="L38" s="263">
        <v>8.6797029469270148E-2</v>
      </c>
      <c r="M38" s="263">
        <v>7.5947400785611394E-2</v>
      </c>
      <c r="N38" s="263">
        <v>6.5097772101952639E-2</v>
      </c>
      <c r="O38" s="263">
        <v>6.5097772101952639E-2</v>
      </c>
      <c r="P38" s="263">
        <v>5.4248143418293857E-2</v>
      </c>
      <c r="Q38" s="263">
        <v>5.4248143418293857E-2</v>
      </c>
      <c r="R38" s="263">
        <v>5.4248143418293857E-2</v>
      </c>
      <c r="S38" s="263">
        <v>5.3116304429879573E-2</v>
      </c>
      <c r="T38" s="263">
        <v>5.4052252120039973E-2</v>
      </c>
      <c r="U38" s="263">
        <v>5.3960714442606202E-2</v>
      </c>
      <c r="V38" s="263">
        <v>4.8718855519914998E-2</v>
      </c>
      <c r="W38" s="263">
        <v>4.9550399229818423E-2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0.1876923918193095</v>
      </c>
      <c r="C39" s="263">
        <f t="shared" si="0"/>
        <v>0.17517956569802229</v>
      </c>
      <c r="D39" s="263">
        <f t="shared" si="0"/>
        <v>0.16266673957673489</v>
      </c>
      <c r="E39" s="263">
        <f t="shared" si="0"/>
        <v>0.16266673957673489</v>
      </c>
      <c r="F39" s="263">
        <f t="shared" si="0"/>
        <v>0.13764108733416031</v>
      </c>
      <c r="G39" s="263">
        <f t="shared" si="0"/>
        <v>0.13764108733416031</v>
      </c>
      <c r="H39" s="263">
        <f t="shared" si="0"/>
        <v>0.12512826121287299</v>
      </c>
      <c r="I39" s="263">
        <f t="shared" si="0"/>
        <v>0.1126154350915857</v>
      </c>
      <c r="J39" s="263">
        <f t="shared" si="0"/>
        <v>0.1126154350915857</v>
      </c>
      <c r="K39" s="263">
        <f t="shared" si="0"/>
        <v>0.1126154350915857</v>
      </c>
      <c r="L39" s="263">
        <f t="shared" si="0"/>
        <v>0.10010260897029841</v>
      </c>
      <c r="M39" s="263">
        <f t="shared" si="0"/>
        <v>8.7589782849011102E-2</v>
      </c>
      <c r="N39" s="263">
        <f t="shared" si="0"/>
        <v>7.5076956727723826E-2</v>
      </c>
      <c r="O39" s="263">
        <f t="shared" si="0"/>
        <v>7.5076956727723826E-2</v>
      </c>
      <c r="P39" s="263">
        <f t="shared" si="0"/>
        <v>6.2564130606436494E-2</v>
      </c>
      <c r="Q39" s="263">
        <f t="shared" si="0"/>
        <v>6.2564130606436494E-2</v>
      </c>
      <c r="R39" s="263">
        <f t="shared" si="0"/>
        <v>6.2564130606436494E-2</v>
      </c>
      <c r="S39" s="263">
        <f t="shared" si="0"/>
        <v>6.3371890070118952E-2</v>
      </c>
      <c r="T39" s="263">
        <f t="shared" si="0"/>
        <v>6.4137128981047647E-2</v>
      </c>
      <c r="U39" s="263">
        <f t="shared" si="0"/>
        <v>6.3638212128840618E-2</v>
      </c>
      <c r="V39" s="263">
        <f t="shared" si="0"/>
        <v>5.7579479999120879E-2</v>
      </c>
      <c r="W39" s="263">
        <f t="shared" si="0"/>
        <v>5.8016829128786508E-2</v>
      </c>
      <c r="DA39" s="70"/>
    </row>
    <row r="40" spans="1:105" ht="12" customHeight="1" x14ac:dyDescent="0.25">
      <c r="A40" s="60" t="s">
        <v>2736</v>
      </c>
      <c r="B40" s="331">
        <v>0</v>
      </c>
      <c r="C40" s="331">
        <v>0</v>
      </c>
      <c r="D40" s="331">
        <v>0</v>
      </c>
      <c r="E40" s="331">
        <v>0</v>
      </c>
      <c r="F40" s="331">
        <v>0</v>
      </c>
      <c r="G40" s="331">
        <v>0</v>
      </c>
      <c r="H40" s="331">
        <v>0</v>
      </c>
      <c r="I40" s="331">
        <v>0</v>
      </c>
      <c r="J40" s="331">
        <v>0</v>
      </c>
      <c r="K40" s="331">
        <v>0</v>
      </c>
      <c r="L40" s="331">
        <v>0</v>
      </c>
      <c r="M40" s="331">
        <v>0</v>
      </c>
      <c r="N40" s="331">
        <v>0</v>
      </c>
      <c r="O40" s="331">
        <v>0</v>
      </c>
      <c r="P40" s="331">
        <v>0</v>
      </c>
      <c r="Q40" s="331">
        <v>0</v>
      </c>
      <c r="R40" s="331">
        <v>0</v>
      </c>
      <c r="S40" s="331">
        <v>1.25178188643486E-3</v>
      </c>
      <c r="T40" s="331">
        <v>1.065661697421153E-3</v>
      </c>
      <c r="U40" s="331">
        <v>8.326469123268467E-4</v>
      </c>
      <c r="V40" s="331">
        <v>8.2475586184090619E-4</v>
      </c>
      <c r="W40" s="331">
        <v>5.1612866404850805E-4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5.2948679832763538E-5</v>
      </c>
      <c r="DA42" s="122" t="s">
        <v>2797</v>
      </c>
    </row>
    <row r="43" spans="1:105" ht="12" customHeight="1" x14ac:dyDescent="0.25">
      <c r="A43" s="59" t="s">
        <v>160</v>
      </c>
      <c r="B43" s="297">
        <v>0</v>
      </c>
      <c r="C43" s="297">
        <v>0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1.25178188643486E-3</v>
      </c>
      <c r="T43" s="297">
        <v>1.065661697421153E-3</v>
      </c>
      <c r="U43" s="297">
        <v>8.326469123268467E-4</v>
      </c>
      <c r="V43" s="297">
        <v>8.2475586184090619E-4</v>
      </c>
      <c r="W43" s="297">
        <v>4.6317998421574453E-4</v>
      </c>
      <c r="DA43" s="122" t="s">
        <v>2798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25">
      <c r="A45" s="59" t="s">
        <v>162</v>
      </c>
      <c r="B45" s="297">
        <v>0</v>
      </c>
      <c r="C45" s="297">
        <v>0</v>
      </c>
      <c r="D45" s="297">
        <v>0</v>
      </c>
      <c r="E45" s="297">
        <v>0</v>
      </c>
      <c r="F45" s="297">
        <v>0</v>
      </c>
      <c r="G45" s="297">
        <v>0</v>
      </c>
      <c r="H45" s="297">
        <v>0</v>
      </c>
      <c r="I45" s="297">
        <v>0</v>
      </c>
      <c r="J45" s="297">
        <v>0</v>
      </c>
      <c r="K45" s="297">
        <v>0</v>
      </c>
      <c r="L45" s="297">
        <v>0</v>
      </c>
      <c r="M45" s="297">
        <v>0</v>
      </c>
      <c r="N45" s="297">
        <v>0</v>
      </c>
      <c r="O45" s="297">
        <v>0</v>
      </c>
      <c r="P45" s="297">
        <v>0</v>
      </c>
      <c r="Q45" s="297">
        <v>0</v>
      </c>
      <c r="R45" s="297">
        <v>0</v>
      </c>
      <c r="S45" s="297">
        <v>0</v>
      </c>
      <c r="T45" s="297">
        <v>0</v>
      </c>
      <c r="U45" s="297">
        <v>0</v>
      </c>
      <c r="V45" s="297">
        <v>0</v>
      </c>
      <c r="W45" s="297">
        <v>0</v>
      </c>
      <c r="DA45" s="122" t="s">
        <v>2800</v>
      </c>
    </row>
    <row r="46" spans="1:105" ht="12" customHeight="1" x14ac:dyDescent="0.25">
      <c r="A46" s="60" t="s">
        <v>2743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8.6132219983847918E-4</v>
      </c>
      <c r="T46" s="331">
        <v>7.3325719716280558E-4</v>
      </c>
      <c r="U46" s="331">
        <v>5.7292510619133075E-4</v>
      </c>
      <c r="V46" s="331">
        <v>5.6749545663557289E-4</v>
      </c>
      <c r="W46" s="331">
        <v>3.544563046105647E-4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3.5752856949982742E-5</v>
      </c>
      <c r="DA49" s="73" t="s">
        <v>2804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8.6132219983847918E-4</v>
      </c>
      <c r="T50" s="231">
        <v>7.3325719716280558E-4</v>
      </c>
      <c r="U50" s="231">
        <v>5.7292510619133075E-4</v>
      </c>
      <c r="V50" s="231">
        <v>5.6749545663557289E-4</v>
      </c>
      <c r="W50" s="231">
        <v>3.1870344766058199E-4</v>
      </c>
      <c r="DA50" s="73" t="s">
        <v>2805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2810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0.1876923918193095</v>
      </c>
      <c r="C58" s="331">
        <v>0.17517956569802229</v>
      </c>
      <c r="D58" s="331">
        <v>0.16266673957673489</v>
      </c>
      <c r="E58" s="331">
        <v>0.16266673957673489</v>
      </c>
      <c r="F58" s="331">
        <v>0.13764108733416031</v>
      </c>
      <c r="G58" s="331">
        <v>0.13764108733416031</v>
      </c>
      <c r="H58" s="331">
        <v>0.12512826121287299</v>
      </c>
      <c r="I58" s="331">
        <v>0.1126154350915857</v>
      </c>
      <c r="J58" s="331">
        <v>0.1126154350915857</v>
      </c>
      <c r="K58" s="331">
        <v>0.1126154350915857</v>
      </c>
      <c r="L58" s="331">
        <v>0.10010260897029841</v>
      </c>
      <c r="M58" s="331">
        <v>8.7589782849011102E-2</v>
      </c>
      <c r="N58" s="331">
        <v>7.5076956727723826E-2</v>
      </c>
      <c r="O58" s="331">
        <v>7.5076956727723826E-2</v>
      </c>
      <c r="P58" s="331">
        <v>6.2564130606436494E-2</v>
      </c>
      <c r="Q58" s="331">
        <v>6.2564130606436494E-2</v>
      </c>
      <c r="R58" s="331">
        <v>6.2564130606436494E-2</v>
      </c>
      <c r="S58" s="331">
        <v>6.1258785983845612E-2</v>
      </c>
      <c r="T58" s="331">
        <v>6.2338210086463688E-2</v>
      </c>
      <c r="U58" s="331">
        <v>6.2232640110322437E-2</v>
      </c>
      <c r="V58" s="331">
        <v>5.6187228680644401E-2</v>
      </c>
      <c r="W58" s="331">
        <v>5.7146244160127438E-2</v>
      </c>
      <c r="DA58" s="72" t="s">
        <v>2813</v>
      </c>
    </row>
    <row r="59" spans="1:105" ht="12" customHeight="1" x14ac:dyDescent="0.25">
      <c r="A59" s="132" t="s">
        <v>2759</v>
      </c>
      <c r="B59" s="318">
        <v>4.7246310625543332E-2</v>
      </c>
      <c r="C59" s="318">
        <v>4.4096556583840471E-2</v>
      </c>
      <c r="D59" s="318">
        <v>4.0946802542137561E-2</v>
      </c>
      <c r="E59" s="318">
        <v>4.0946802542137561E-2</v>
      </c>
      <c r="F59" s="318">
        <v>3.4647294458731777E-2</v>
      </c>
      <c r="G59" s="318">
        <v>3.4647294458731777E-2</v>
      </c>
      <c r="H59" s="318">
        <v>3.1497540417028902E-2</v>
      </c>
      <c r="I59" s="318">
        <v>2.8347786375325999E-2</v>
      </c>
      <c r="J59" s="318">
        <v>2.8347786375325999E-2</v>
      </c>
      <c r="K59" s="318">
        <v>2.8347786375325999E-2</v>
      </c>
      <c r="L59" s="318">
        <v>2.519803233362311E-2</v>
      </c>
      <c r="M59" s="318">
        <v>2.2048278291920222E-2</v>
      </c>
      <c r="N59" s="318">
        <v>1.889852425021735E-2</v>
      </c>
      <c r="O59" s="318">
        <v>1.889852425021735E-2</v>
      </c>
      <c r="P59" s="318">
        <v>1.5748770208514441E-2</v>
      </c>
      <c r="Q59" s="318">
        <v>1.5748770208514441E-2</v>
      </c>
      <c r="R59" s="318">
        <v>1.5748770208514441E-2</v>
      </c>
      <c r="S59" s="318">
        <v>1.5420186205111239E-2</v>
      </c>
      <c r="T59" s="318">
        <v>1.5691901035716029E-2</v>
      </c>
      <c r="U59" s="318">
        <v>1.5665326746597791E-2</v>
      </c>
      <c r="V59" s="318">
        <v>1.4143563485459599E-2</v>
      </c>
      <c r="W59" s="318">
        <v>1.438496881254382E-2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</v>
      </c>
      <c r="D63" s="234">
        <f t="shared" si="1"/>
        <v>1</v>
      </c>
      <c r="E63" s="234">
        <f t="shared" si="1"/>
        <v>1</v>
      </c>
      <c r="F63" s="234">
        <f t="shared" si="1"/>
        <v>1</v>
      </c>
      <c r="G63" s="234">
        <f t="shared" si="1"/>
        <v>1</v>
      </c>
      <c r="H63" s="234">
        <f t="shared" si="1"/>
        <v>1</v>
      </c>
      <c r="I63" s="234">
        <f t="shared" si="1"/>
        <v>1</v>
      </c>
      <c r="J63" s="234">
        <f t="shared" si="1"/>
        <v>1</v>
      </c>
      <c r="K63" s="234">
        <f t="shared" si="1"/>
        <v>1</v>
      </c>
      <c r="L63" s="234">
        <f t="shared" si="1"/>
        <v>0.99999999999999989</v>
      </c>
      <c r="M63" s="234">
        <f t="shared" si="1"/>
        <v>0.99999999999999978</v>
      </c>
      <c r="N63" s="234">
        <f t="shared" si="1"/>
        <v>1.0000000000000004</v>
      </c>
      <c r="O63" s="234">
        <f t="shared" si="1"/>
        <v>1.0000000000000004</v>
      </c>
      <c r="P63" s="234">
        <f t="shared" si="1"/>
        <v>1</v>
      </c>
      <c r="Q63" s="234">
        <f t="shared" si="1"/>
        <v>1</v>
      </c>
      <c r="R63" s="234">
        <f t="shared" si="1"/>
        <v>1</v>
      </c>
      <c r="S63" s="234">
        <f t="shared" si="1"/>
        <v>1</v>
      </c>
      <c r="T63" s="234">
        <f t="shared" si="1"/>
        <v>1.0000000000000002</v>
      </c>
      <c r="U63" s="234">
        <f t="shared" si="1"/>
        <v>0.99999999999999989</v>
      </c>
      <c r="V63" s="234">
        <f t="shared" si="1"/>
        <v>1</v>
      </c>
      <c r="W63" s="234">
        <f t="shared" si="1"/>
        <v>0.99999999999999978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5.7387822534242815E-2</v>
      </c>
      <c r="C64" s="301">
        <f t="shared" si="2"/>
        <v>5.7387822534242815E-2</v>
      </c>
      <c r="D64" s="301">
        <f t="shared" si="2"/>
        <v>5.7387822534242801E-2</v>
      </c>
      <c r="E64" s="301">
        <f t="shared" si="2"/>
        <v>5.7387822534242801E-2</v>
      </c>
      <c r="F64" s="301">
        <f t="shared" si="2"/>
        <v>5.7387822534242822E-2</v>
      </c>
      <c r="G64" s="301">
        <f t="shared" si="2"/>
        <v>5.7387822534242822E-2</v>
      </c>
      <c r="H64" s="301">
        <f t="shared" si="2"/>
        <v>5.7387822534242829E-2</v>
      </c>
      <c r="I64" s="301">
        <f t="shared" si="2"/>
        <v>5.7387822534242829E-2</v>
      </c>
      <c r="J64" s="301">
        <f t="shared" si="2"/>
        <v>5.7387822534242829E-2</v>
      </c>
      <c r="K64" s="301">
        <f t="shared" si="2"/>
        <v>5.7387822534242829E-2</v>
      </c>
      <c r="L64" s="301">
        <f t="shared" si="2"/>
        <v>5.7387822534242787E-2</v>
      </c>
      <c r="M64" s="301">
        <f t="shared" si="2"/>
        <v>5.7387822534242815E-2</v>
      </c>
      <c r="N64" s="301">
        <f t="shared" si="2"/>
        <v>5.7387822534242863E-2</v>
      </c>
      <c r="O64" s="301">
        <f t="shared" si="2"/>
        <v>5.7387822534242863E-2</v>
      </c>
      <c r="P64" s="301">
        <f t="shared" si="2"/>
        <v>5.7387822534242829E-2</v>
      </c>
      <c r="Q64" s="301">
        <f t="shared" si="2"/>
        <v>5.7387822534242829E-2</v>
      </c>
      <c r="R64" s="301">
        <f t="shared" si="2"/>
        <v>5.7387822534242829E-2</v>
      </c>
      <c r="S64" s="301">
        <f t="shared" si="2"/>
        <v>5.4663601779718247E-2</v>
      </c>
      <c r="T64" s="301">
        <f t="shared" si="2"/>
        <v>5.5093262110130735E-2</v>
      </c>
      <c r="U64" s="301">
        <f t="shared" si="2"/>
        <v>5.5578182252200389E-2</v>
      </c>
      <c r="V64" s="301">
        <f t="shared" si="2"/>
        <v>5.5407780008147299E-2</v>
      </c>
      <c r="W64" s="301">
        <f t="shared" si="2"/>
        <v>5.6142240262103647E-2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1.209566840433539E-2</v>
      </c>
      <c r="C65" s="235">
        <f t="shared" si="3"/>
        <v>1.2095668404335388E-2</v>
      </c>
      <c r="D65" s="235">
        <f t="shared" si="3"/>
        <v>1.2095668404335388E-2</v>
      </c>
      <c r="E65" s="235">
        <f t="shared" si="3"/>
        <v>1.2095668404335388E-2</v>
      </c>
      <c r="F65" s="235">
        <f t="shared" si="3"/>
        <v>1.2095668404335388E-2</v>
      </c>
      <c r="G65" s="235">
        <f t="shared" si="3"/>
        <v>1.2095668404335388E-2</v>
      </c>
      <c r="H65" s="235">
        <f t="shared" si="3"/>
        <v>1.2095668404335397E-2</v>
      </c>
      <c r="I65" s="235">
        <f t="shared" si="3"/>
        <v>1.2095668404335394E-2</v>
      </c>
      <c r="J65" s="235">
        <f t="shared" si="3"/>
        <v>1.2095668404335394E-2</v>
      </c>
      <c r="K65" s="235">
        <f t="shared" si="3"/>
        <v>1.2095668404335394E-2</v>
      </c>
      <c r="L65" s="235">
        <f t="shared" si="3"/>
        <v>1.209566840433539E-2</v>
      </c>
      <c r="M65" s="235">
        <f t="shared" si="3"/>
        <v>1.2095668404335394E-2</v>
      </c>
      <c r="N65" s="235">
        <f t="shared" si="3"/>
        <v>1.2095668404335394E-2</v>
      </c>
      <c r="O65" s="235">
        <f t="shared" si="3"/>
        <v>1.2095668404335394E-2</v>
      </c>
      <c r="P65" s="235">
        <f t="shared" si="3"/>
        <v>1.2095668404335394E-2</v>
      </c>
      <c r="Q65" s="235">
        <f t="shared" si="3"/>
        <v>1.2095668404335394E-2</v>
      </c>
      <c r="R65" s="235">
        <f t="shared" si="3"/>
        <v>1.2095668404335394E-2</v>
      </c>
      <c r="S65" s="235">
        <f t="shared" si="3"/>
        <v>1.1521482637184605E-2</v>
      </c>
      <c r="T65" s="235">
        <f t="shared" si="3"/>
        <v>1.1612042422408474E-2</v>
      </c>
      <c r="U65" s="235">
        <f t="shared" si="3"/>
        <v>1.17142493538103E-2</v>
      </c>
      <c r="V65" s="235">
        <f t="shared" si="3"/>
        <v>1.1678333562821877E-2</v>
      </c>
      <c r="W65" s="235">
        <f t="shared" si="3"/>
        <v>1.183313622470575E-2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4.6869813550341727E-2</v>
      </c>
      <c r="C66" s="235">
        <f t="shared" si="4"/>
        <v>4.686981355034172E-2</v>
      </c>
      <c r="D66" s="235">
        <f t="shared" si="4"/>
        <v>4.6869813550341699E-2</v>
      </c>
      <c r="E66" s="235">
        <f t="shared" si="4"/>
        <v>4.6869813550341699E-2</v>
      </c>
      <c r="F66" s="235">
        <f t="shared" si="4"/>
        <v>4.686981355034172E-2</v>
      </c>
      <c r="G66" s="235">
        <f t="shared" si="4"/>
        <v>4.686981355034172E-2</v>
      </c>
      <c r="H66" s="235">
        <f t="shared" si="4"/>
        <v>4.686981355034172E-2</v>
      </c>
      <c r="I66" s="235">
        <f t="shared" si="4"/>
        <v>4.6869813550341727E-2</v>
      </c>
      <c r="J66" s="235">
        <f t="shared" si="4"/>
        <v>4.6869813550341727E-2</v>
      </c>
      <c r="K66" s="235">
        <f t="shared" si="4"/>
        <v>4.6869813550341727E-2</v>
      </c>
      <c r="L66" s="235">
        <f t="shared" si="4"/>
        <v>4.6869813550341741E-2</v>
      </c>
      <c r="M66" s="235">
        <f t="shared" si="4"/>
        <v>4.686981355034172E-2</v>
      </c>
      <c r="N66" s="235">
        <f t="shared" si="4"/>
        <v>4.686981355034172E-2</v>
      </c>
      <c r="O66" s="235">
        <f t="shared" si="4"/>
        <v>4.686981355034172E-2</v>
      </c>
      <c r="P66" s="235">
        <f t="shared" si="4"/>
        <v>4.6869813550341713E-2</v>
      </c>
      <c r="Q66" s="235">
        <f t="shared" si="4"/>
        <v>4.6869813550341713E-2</v>
      </c>
      <c r="R66" s="235">
        <f t="shared" si="4"/>
        <v>4.6869813550341713E-2</v>
      </c>
      <c r="S66" s="235">
        <f t="shared" si="4"/>
        <v>4.4644886497945721E-2</v>
      </c>
      <c r="T66" s="235">
        <f t="shared" si="4"/>
        <v>4.4995798916070577E-2</v>
      </c>
      <c r="U66" s="235">
        <f t="shared" si="4"/>
        <v>4.5391843157547913E-2</v>
      </c>
      <c r="V66" s="235">
        <f t="shared" si="4"/>
        <v>4.5252672144349748E-2</v>
      </c>
      <c r="W66" s="235">
        <f t="shared" si="4"/>
        <v>4.5852520921370862E-2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6.5921234688647232E-2</v>
      </c>
      <c r="C67" s="235">
        <f t="shared" si="5"/>
        <v>6.5921234688647218E-2</v>
      </c>
      <c r="D67" s="235">
        <f t="shared" si="5"/>
        <v>6.5921234688647218E-2</v>
      </c>
      <c r="E67" s="235">
        <f t="shared" si="5"/>
        <v>6.5921234688647218E-2</v>
      </c>
      <c r="F67" s="235">
        <f t="shared" si="5"/>
        <v>6.5921234688647232E-2</v>
      </c>
      <c r="G67" s="235">
        <f t="shared" si="5"/>
        <v>6.5921234688647232E-2</v>
      </c>
      <c r="H67" s="235">
        <f t="shared" si="5"/>
        <v>6.5921234688647246E-2</v>
      </c>
      <c r="I67" s="235">
        <f t="shared" si="5"/>
        <v>6.5921234688647204E-2</v>
      </c>
      <c r="J67" s="235">
        <f t="shared" si="5"/>
        <v>6.5921234688647204E-2</v>
      </c>
      <c r="K67" s="235">
        <f t="shared" si="5"/>
        <v>6.5921234688647204E-2</v>
      </c>
      <c r="L67" s="235">
        <f t="shared" si="5"/>
        <v>6.5921234688647204E-2</v>
      </c>
      <c r="M67" s="235">
        <f t="shared" si="5"/>
        <v>6.5921234688647218E-2</v>
      </c>
      <c r="N67" s="235">
        <f t="shared" si="5"/>
        <v>6.5921234688647259E-2</v>
      </c>
      <c r="O67" s="235">
        <f t="shared" si="5"/>
        <v>6.5921234688647259E-2</v>
      </c>
      <c r="P67" s="235">
        <f t="shared" si="5"/>
        <v>6.5921234688647246E-2</v>
      </c>
      <c r="Q67" s="235">
        <f t="shared" si="5"/>
        <v>6.5921234688647246E-2</v>
      </c>
      <c r="R67" s="235">
        <f t="shared" si="5"/>
        <v>6.5921234688647246E-2</v>
      </c>
      <c r="S67" s="235">
        <f t="shared" si="5"/>
        <v>6.2791929763450938E-2</v>
      </c>
      <c r="T67" s="235">
        <f t="shared" si="5"/>
        <v>6.3285479409120479E-2</v>
      </c>
      <c r="U67" s="235">
        <f t="shared" si="5"/>
        <v>6.3842505849208073E-2</v>
      </c>
      <c r="V67" s="235">
        <f t="shared" si="5"/>
        <v>6.3646765257813556E-2</v>
      </c>
      <c r="W67" s="235">
        <f t="shared" si="5"/>
        <v>6.4490437741495085E-2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0.19374193585352276</v>
      </c>
      <c r="C68" s="302">
        <f t="shared" si="6"/>
        <v>0.19374193585352267</v>
      </c>
      <c r="D68" s="302">
        <f t="shared" si="6"/>
        <v>0.19374193585352278</v>
      </c>
      <c r="E68" s="302">
        <f t="shared" si="6"/>
        <v>0.19374193585352278</v>
      </c>
      <c r="F68" s="302">
        <f t="shared" si="6"/>
        <v>0.19374193585352262</v>
      </c>
      <c r="G68" s="302">
        <f t="shared" si="6"/>
        <v>0.19374193585352262</v>
      </c>
      <c r="H68" s="302">
        <f t="shared" si="6"/>
        <v>0.19374193585352276</v>
      </c>
      <c r="I68" s="302">
        <f t="shared" si="6"/>
        <v>0.19374193585352265</v>
      </c>
      <c r="J68" s="302">
        <f t="shared" si="6"/>
        <v>0.19374193585352265</v>
      </c>
      <c r="K68" s="302">
        <f t="shared" si="6"/>
        <v>0.19374193585352265</v>
      </c>
      <c r="L68" s="302">
        <f t="shared" si="6"/>
        <v>0.19374193585352267</v>
      </c>
      <c r="M68" s="302">
        <f t="shared" si="6"/>
        <v>0.19374193585352262</v>
      </c>
      <c r="N68" s="302">
        <f t="shared" si="6"/>
        <v>0.19374193585352273</v>
      </c>
      <c r="O68" s="302">
        <f t="shared" si="6"/>
        <v>0.19374193585352273</v>
      </c>
      <c r="P68" s="302">
        <f t="shared" si="6"/>
        <v>0.19374193585352262</v>
      </c>
      <c r="Q68" s="302">
        <f t="shared" si="6"/>
        <v>0.19374193585352262</v>
      </c>
      <c r="R68" s="302">
        <f t="shared" si="6"/>
        <v>0.19374193585352262</v>
      </c>
      <c r="S68" s="302">
        <f t="shared" si="6"/>
        <v>0.17877311921725472</v>
      </c>
      <c r="T68" s="302">
        <f t="shared" si="6"/>
        <v>0.181087717620558</v>
      </c>
      <c r="U68" s="302">
        <f t="shared" si="6"/>
        <v>0.1837219662105925</v>
      </c>
      <c r="V68" s="302">
        <f t="shared" si="6"/>
        <v>0.18279369025319106</v>
      </c>
      <c r="W68" s="302">
        <f t="shared" si="6"/>
        <v>0.18711384519618329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0</v>
      </c>
      <c r="C69" s="303">
        <f t="shared" si="7"/>
        <v>0</v>
      </c>
      <c r="D69" s="303">
        <f t="shared" si="7"/>
        <v>0</v>
      </c>
      <c r="E69" s="303">
        <f t="shared" si="7"/>
        <v>0</v>
      </c>
      <c r="F69" s="303">
        <f t="shared" si="7"/>
        <v>0</v>
      </c>
      <c r="G69" s="303">
        <f t="shared" si="7"/>
        <v>0</v>
      </c>
      <c r="H69" s="303">
        <f t="shared" si="7"/>
        <v>0</v>
      </c>
      <c r="I69" s="303">
        <f t="shared" si="7"/>
        <v>0</v>
      </c>
      <c r="J69" s="303">
        <f t="shared" si="7"/>
        <v>0</v>
      </c>
      <c r="K69" s="303">
        <f t="shared" si="7"/>
        <v>0</v>
      </c>
      <c r="L69" s="303">
        <f t="shared" si="7"/>
        <v>0</v>
      </c>
      <c r="M69" s="303">
        <f t="shared" si="7"/>
        <v>0</v>
      </c>
      <c r="N69" s="303">
        <f t="shared" si="7"/>
        <v>0</v>
      </c>
      <c r="O69" s="303">
        <f t="shared" si="7"/>
        <v>0</v>
      </c>
      <c r="P69" s="303">
        <f t="shared" si="7"/>
        <v>0</v>
      </c>
      <c r="Q69" s="303">
        <f t="shared" si="7"/>
        <v>0</v>
      </c>
      <c r="R69" s="303">
        <f t="shared" si="7"/>
        <v>0</v>
      </c>
      <c r="S69" s="303">
        <f t="shared" si="7"/>
        <v>5.1138165947973435E-3</v>
      </c>
      <c r="T69" s="303">
        <f t="shared" si="7"/>
        <v>4.3117159587196807E-3</v>
      </c>
      <c r="U69" s="303">
        <f t="shared" si="7"/>
        <v>3.4043453959280009E-3</v>
      </c>
      <c r="V69" s="303">
        <f t="shared" si="7"/>
        <v>3.7234469958932542E-3</v>
      </c>
      <c r="W69" s="303">
        <f t="shared" si="7"/>
        <v>2.316937936439974E-3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</v>
      </c>
      <c r="C70" s="303">
        <f t="shared" si="8"/>
        <v>0</v>
      </c>
      <c r="D70" s="303">
        <f t="shared" si="8"/>
        <v>0</v>
      </c>
      <c r="E70" s="303">
        <f t="shared" si="8"/>
        <v>0</v>
      </c>
      <c r="F70" s="303">
        <f t="shared" si="8"/>
        <v>0</v>
      </c>
      <c r="G70" s="303">
        <f t="shared" si="8"/>
        <v>0</v>
      </c>
      <c r="H70" s="303">
        <f t="shared" si="8"/>
        <v>0</v>
      </c>
      <c r="I70" s="303">
        <f t="shared" si="8"/>
        <v>0</v>
      </c>
      <c r="J70" s="303">
        <f t="shared" si="8"/>
        <v>0</v>
      </c>
      <c r="K70" s="303">
        <f t="shared" si="8"/>
        <v>0</v>
      </c>
      <c r="L70" s="303">
        <f t="shared" si="8"/>
        <v>0</v>
      </c>
      <c r="M70" s="303">
        <f t="shared" si="8"/>
        <v>0</v>
      </c>
      <c r="N70" s="303">
        <f t="shared" si="8"/>
        <v>0</v>
      </c>
      <c r="O70" s="303">
        <f t="shared" si="8"/>
        <v>0</v>
      </c>
      <c r="P70" s="303">
        <f t="shared" si="8"/>
        <v>0</v>
      </c>
      <c r="Q70" s="303">
        <f t="shared" si="8"/>
        <v>0</v>
      </c>
      <c r="R70" s="303">
        <f t="shared" si="8"/>
        <v>0</v>
      </c>
      <c r="S70" s="303">
        <f t="shared" si="8"/>
        <v>3.8451967087803136E-2</v>
      </c>
      <c r="T70" s="303">
        <f t="shared" si="8"/>
        <v>3.242078730498836E-2</v>
      </c>
      <c r="U70" s="303">
        <f t="shared" si="8"/>
        <v>2.5598058650150926E-2</v>
      </c>
      <c r="V70" s="303">
        <f t="shared" si="8"/>
        <v>2.799745721912043E-2</v>
      </c>
      <c r="W70" s="303">
        <f t="shared" si="8"/>
        <v>1.7421591022077493E-2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0.25535365950803812</v>
      </c>
      <c r="C71" s="303">
        <f t="shared" si="9"/>
        <v>0.25535365950803823</v>
      </c>
      <c r="D71" s="303">
        <f t="shared" si="9"/>
        <v>0.25535365950803812</v>
      </c>
      <c r="E71" s="303">
        <f t="shared" si="9"/>
        <v>0.25535365950803812</v>
      </c>
      <c r="F71" s="303">
        <f t="shared" si="9"/>
        <v>0.25535365950803823</v>
      </c>
      <c r="G71" s="303">
        <f t="shared" si="9"/>
        <v>0.25535365950803823</v>
      </c>
      <c r="H71" s="303">
        <f t="shared" si="9"/>
        <v>0.25535365950803818</v>
      </c>
      <c r="I71" s="303">
        <f t="shared" si="9"/>
        <v>0.25535365950803823</v>
      </c>
      <c r="J71" s="303">
        <f t="shared" si="9"/>
        <v>0.25535365950803823</v>
      </c>
      <c r="K71" s="303">
        <f t="shared" si="9"/>
        <v>0.25535365950803823</v>
      </c>
      <c r="L71" s="303">
        <f t="shared" si="9"/>
        <v>0.25535365950803812</v>
      </c>
      <c r="M71" s="303">
        <f t="shared" si="9"/>
        <v>0.25535365950803818</v>
      </c>
      <c r="N71" s="303">
        <f t="shared" si="9"/>
        <v>0.25535365950803823</v>
      </c>
      <c r="O71" s="303">
        <f t="shared" si="9"/>
        <v>0.25535365950803823</v>
      </c>
      <c r="P71" s="303">
        <f t="shared" si="9"/>
        <v>0.25535365950803823</v>
      </c>
      <c r="Q71" s="303">
        <f t="shared" si="9"/>
        <v>0.25535365950803823</v>
      </c>
      <c r="R71" s="303">
        <f t="shared" si="9"/>
        <v>0.25535365950803823</v>
      </c>
      <c r="S71" s="303">
        <f t="shared" si="9"/>
        <v>0.24323192865546034</v>
      </c>
      <c r="T71" s="303">
        <f t="shared" si="9"/>
        <v>0.24514375128387236</v>
      </c>
      <c r="U71" s="303">
        <f t="shared" si="9"/>
        <v>0.24730145874476725</v>
      </c>
      <c r="V71" s="303">
        <f t="shared" si="9"/>
        <v>0.24654323453123539</v>
      </c>
      <c r="W71" s="303">
        <f t="shared" si="9"/>
        <v>0.24981129917158726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0.29449818367249253</v>
      </c>
      <c r="C72" s="303">
        <f t="shared" si="10"/>
        <v>0.29449818367249248</v>
      </c>
      <c r="D72" s="303">
        <f t="shared" si="10"/>
        <v>0.29449818367249242</v>
      </c>
      <c r="E72" s="303">
        <f t="shared" si="10"/>
        <v>0.29449818367249242</v>
      </c>
      <c r="F72" s="303">
        <f t="shared" si="10"/>
        <v>0.29449818367249248</v>
      </c>
      <c r="G72" s="303">
        <f t="shared" si="10"/>
        <v>0.29449818367249248</v>
      </c>
      <c r="H72" s="303">
        <f t="shared" si="10"/>
        <v>0.29449818367249248</v>
      </c>
      <c r="I72" s="303">
        <f t="shared" si="10"/>
        <v>0.29449818367249248</v>
      </c>
      <c r="J72" s="303">
        <f t="shared" si="10"/>
        <v>0.29449818367249248</v>
      </c>
      <c r="K72" s="303">
        <f t="shared" si="10"/>
        <v>0.29449818367249248</v>
      </c>
      <c r="L72" s="303">
        <f t="shared" si="10"/>
        <v>0.29449818367249248</v>
      </c>
      <c r="M72" s="303">
        <f t="shared" si="10"/>
        <v>0.29449818367249242</v>
      </c>
      <c r="N72" s="303">
        <f t="shared" si="10"/>
        <v>0.29449818367249259</v>
      </c>
      <c r="O72" s="303">
        <f t="shared" si="10"/>
        <v>0.29449818367249259</v>
      </c>
      <c r="P72" s="303">
        <f t="shared" si="10"/>
        <v>0.29449818367249248</v>
      </c>
      <c r="Q72" s="303">
        <f t="shared" si="10"/>
        <v>0.29449818367249248</v>
      </c>
      <c r="R72" s="303">
        <f t="shared" si="10"/>
        <v>0.29449818367249248</v>
      </c>
      <c r="S72" s="303">
        <f t="shared" si="10"/>
        <v>0.29019464380556487</v>
      </c>
      <c r="T72" s="303">
        <f t="shared" si="10"/>
        <v>0.29088180007882269</v>
      </c>
      <c r="U72" s="303">
        <f t="shared" si="10"/>
        <v>0.29165334176793223</v>
      </c>
      <c r="V72" s="303">
        <f t="shared" si="10"/>
        <v>0.29138269136488543</v>
      </c>
      <c r="W72" s="303">
        <f t="shared" si="10"/>
        <v>0.29249531151620661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</v>
      </c>
      <c r="C73" s="304">
        <f t="shared" si="11"/>
        <v>0</v>
      </c>
      <c r="D73" s="304">
        <f t="shared" si="11"/>
        <v>0</v>
      </c>
      <c r="E73" s="304">
        <f t="shared" si="11"/>
        <v>0</v>
      </c>
      <c r="F73" s="304">
        <f t="shared" si="11"/>
        <v>0</v>
      </c>
      <c r="G73" s="304">
        <f t="shared" si="11"/>
        <v>0</v>
      </c>
      <c r="H73" s="304">
        <f t="shared" si="11"/>
        <v>0</v>
      </c>
      <c r="I73" s="304">
        <f t="shared" si="11"/>
        <v>0</v>
      </c>
      <c r="J73" s="304">
        <f t="shared" si="11"/>
        <v>0</v>
      </c>
      <c r="K73" s="304">
        <f t="shared" si="11"/>
        <v>0</v>
      </c>
      <c r="L73" s="304">
        <f t="shared" si="11"/>
        <v>0</v>
      </c>
      <c r="M73" s="304">
        <f t="shared" si="11"/>
        <v>0</v>
      </c>
      <c r="N73" s="304">
        <f t="shared" si="11"/>
        <v>0</v>
      </c>
      <c r="O73" s="304">
        <f t="shared" si="11"/>
        <v>0</v>
      </c>
      <c r="P73" s="304">
        <f t="shared" si="11"/>
        <v>0</v>
      </c>
      <c r="Q73" s="304">
        <f t="shared" si="11"/>
        <v>0</v>
      </c>
      <c r="R73" s="304">
        <f t="shared" si="11"/>
        <v>0</v>
      </c>
      <c r="S73" s="304">
        <f t="shared" si="11"/>
        <v>5.732200795246699E-3</v>
      </c>
      <c r="T73" s="304">
        <f t="shared" si="11"/>
        <v>4.8331067783298721E-3</v>
      </c>
      <c r="U73" s="304">
        <f t="shared" si="11"/>
        <v>3.8160131526199675E-3</v>
      </c>
      <c r="V73" s="304">
        <f t="shared" si="11"/>
        <v>4.1737018595138066E-3</v>
      </c>
      <c r="W73" s="304">
        <f t="shared" si="11"/>
        <v>2.6020935070097916E-3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0</v>
      </c>
      <c r="C74" s="304">
        <f t="shared" si="12"/>
        <v>0</v>
      </c>
      <c r="D74" s="304">
        <f t="shared" si="12"/>
        <v>0</v>
      </c>
      <c r="E74" s="304">
        <f t="shared" si="12"/>
        <v>0</v>
      </c>
      <c r="F74" s="304">
        <f t="shared" si="12"/>
        <v>0</v>
      </c>
      <c r="G74" s="304">
        <f t="shared" si="12"/>
        <v>0</v>
      </c>
      <c r="H74" s="304">
        <f t="shared" si="12"/>
        <v>0</v>
      </c>
      <c r="I74" s="304">
        <f t="shared" si="12"/>
        <v>0</v>
      </c>
      <c r="J74" s="304">
        <f t="shared" si="12"/>
        <v>0</v>
      </c>
      <c r="K74" s="304">
        <f t="shared" si="12"/>
        <v>0</v>
      </c>
      <c r="L74" s="304">
        <f t="shared" si="12"/>
        <v>0</v>
      </c>
      <c r="M74" s="304">
        <f t="shared" si="12"/>
        <v>0</v>
      </c>
      <c r="N74" s="304">
        <f t="shared" si="12"/>
        <v>0</v>
      </c>
      <c r="O74" s="304">
        <f t="shared" si="12"/>
        <v>0</v>
      </c>
      <c r="P74" s="304">
        <f t="shared" si="12"/>
        <v>0</v>
      </c>
      <c r="Q74" s="304">
        <f t="shared" si="12"/>
        <v>0</v>
      </c>
      <c r="R74" s="304">
        <f t="shared" si="12"/>
        <v>0</v>
      </c>
      <c r="S74" s="304">
        <f t="shared" si="12"/>
        <v>3.9441949531154935E-3</v>
      </c>
      <c r="T74" s="304">
        <f t="shared" si="12"/>
        <v>3.3255491291868718E-3</v>
      </c>
      <c r="U74" s="304">
        <f t="shared" si="12"/>
        <v>2.6257105002439555E-3</v>
      </c>
      <c r="V74" s="304">
        <f t="shared" si="12"/>
        <v>2.8718278368325407E-3</v>
      </c>
      <c r="W74" s="304">
        <f t="shared" si="12"/>
        <v>1.7870126443106263E-3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0.29449818367249253</v>
      </c>
      <c r="C76" s="304">
        <f t="shared" si="14"/>
        <v>0.29449818367249248</v>
      </c>
      <c r="D76" s="304">
        <f t="shared" si="14"/>
        <v>0.29449818367249242</v>
      </c>
      <c r="E76" s="304">
        <f t="shared" si="14"/>
        <v>0.29449818367249242</v>
      </c>
      <c r="F76" s="304">
        <f t="shared" si="14"/>
        <v>0.29449818367249248</v>
      </c>
      <c r="G76" s="304">
        <f t="shared" si="14"/>
        <v>0.29449818367249248</v>
      </c>
      <c r="H76" s="304">
        <f t="shared" si="14"/>
        <v>0.29449818367249248</v>
      </c>
      <c r="I76" s="304">
        <f t="shared" si="14"/>
        <v>0.29449818367249248</v>
      </c>
      <c r="J76" s="304">
        <f t="shared" si="14"/>
        <v>0.29449818367249248</v>
      </c>
      <c r="K76" s="304">
        <f t="shared" si="14"/>
        <v>0.29449818367249248</v>
      </c>
      <c r="L76" s="304">
        <f t="shared" si="14"/>
        <v>0.29449818367249248</v>
      </c>
      <c r="M76" s="304">
        <f t="shared" si="14"/>
        <v>0.29449818367249242</v>
      </c>
      <c r="N76" s="304">
        <f t="shared" si="14"/>
        <v>0.29449818367249259</v>
      </c>
      <c r="O76" s="304">
        <f t="shared" si="14"/>
        <v>0.29449818367249259</v>
      </c>
      <c r="P76" s="304">
        <f t="shared" si="14"/>
        <v>0.29449818367249248</v>
      </c>
      <c r="Q76" s="304">
        <f t="shared" si="14"/>
        <v>0.29449818367249248</v>
      </c>
      <c r="R76" s="304">
        <f t="shared" si="14"/>
        <v>0.29449818367249248</v>
      </c>
      <c r="S76" s="304">
        <f t="shared" si="14"/>
        <v>0.28051824805720266</v>
      </c>
      <c r="T76" s="304">
        <f t="shared" si="14"/>
        <v>0.28272314417130595</v>
      </c>
      <c r="U76" s="304">
        <f t="shared" si="14"/>
        <v>0.28521161811506834</v>
      </c>
      <c r="V76" s="304">
        <f t="shared" si="14"/>
        <v>0.28433716166853906</v>
      </c>
      <c r="W76" s="304">
        <f t="shared" si="14"/>
        <v>0.28810620536488624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7.4131681788379505E-2</v>
      </c>
      <c r="C77" s="237">
        <f t="shared" si="15"/>
        <v>7.4131681788379492E-2</v>
      </c>
      <c r="D77" s="237">
        <f t="shared" si="15"/>
        <v>7.4131681788379492E-2</v>
      </c>
      <c r="E77" s="237">
        <f t="shared" si="15"/>
        <v>7.4131681788379492E-2</v>
      </c>
      <c r="F77" s="237">
        <f t="shared" si="15"/>
        <v>7.4131681788379492E-2</v>
      </c>
      <c r="G77" s="237">
        <f t="shared" si="15"/>
        <v>7.4131681788379492E-2</v>
      </c>
      <c r="H77" s="237">
        <f t="shared" si="15"/>
        <v>7.4131681788379533E-2</v>
      </c>
      <c r="I77" s="237">
        <f t="shared" si="15"/>
        <v>7.4131681788379492E-2</v>
      </c>
      <c r="J77" s="237">
        <f t="shared" si="15"/>
        <v>7.4131681788379492E-2</v>
      </c>
      <c r="K77" s="237">
        <f t="shared" si="15"/>
        <v>7.4131681788379492E-2</v>
      </c>
      <c r="L77" s="237">
        <f t="shared" si="15"/>
        <v>7.4131681788379478E-2</v>
      </c>
      <c r="M77" s="237">
        <f t="shared" si="15"/>
        <v>7.4131681788379478E-2</v>
      </c>
      <c r="N77" s="237">
        <f t="shared" si="15"/>
        <v>7.4131681788379561E-2</v>
      </c>
      <c r="O77" s="237">
        <f t="shared" si="15"/>
        <v>7.4131681788379561E-2</v>
      </c>
      <c r="P77" s="237">
        <f t="shared" si="15"/>
        <v>7.4131681788379478E-2</v>
      </c>
      <c r="Q77" s="237">
        <f t="shared" si="15"/>
        <v>7.4131681788379478E-2</v>
      </c>
      <c r="R77" s="237">
        <f t="shared" si="15"/>
        <v>7.4131681788379478E-2</v>
      </c>
      <c r="S77" s="237">
        <f t="shared" si="15"/>
        <v>7.0612623960820131E-2</v>
      </c>
      <c r="T77" s="237">
        <f t="shared" si="15"/>
        <v>7.1167644895308843E-2</v>
      </c>
      <c r="U77" s="237">
        <f t="shared" si="15"/>
        <v>7.1794048617862274E-2</v>
      </c>
      <c r="V77" s="237">
        <f t="shared" si="15"/>
        <v>7.1573928662541919E-2</v>
      </c>
      <c r="W77" s="237">
        <f t="shared" si="15"/>
        <v>7.2522680007829785E-2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0.4941428363864101</v>
      </c>
      <c r="C81" s="324">
        <f>IF(C$5=0,0,C$5/TEL_fec!C$5)</f>
        <v>0.49414283638640982</v>
      </c>
      <c r="D81" s="324">
        <f>IF(D$5=0,0,D$5/TEL_fec!D$5)</f>
        <v>0.49414283638640977</v>
      </c>
      <c r="E81" s="324">
        <f>IF(E$5=0,0,E$5/TEL_fec!E$5)</f>
        <v>0.49414283638640977</v>
      </c>
      <c r="F81" s="324">
        <f>IF(F$5=0,0,F$5/TEL_fec!F$5)</f>
        <v>0.49414283638640993</v>
      </c>
      <c r="G81" s="324">
        <f>IF(G$5=0,0,G$5/TEL_fec!G$5)</f>
        <v>0.49414283638640993</v>
      </c>
      <c r="H81" s="324">
        <f>IF(H$5=0,0,H$5/TEL_fec!H$5)</f>
        <v>0.49414283638640988</v>
      </c>
      <c r="I81" s="324">
        <f>IF(I$5=0,0,I$5/TEL_fec!I$5)</f>
        <v>0.49414283638640988</v>
      </c>
      <c r="J81" s="324">
        <f>IF(J$5=0,0,J$5/TEL_fec!J$5)</f>
        <v>0.49414283638640988</v>
      </c>
      <c r="K81" s="324">
        <f>IF(K$5=0,0,K$5/TEL_fec!K$5)</f>
        <v>0.49414283638640988</v>
      </c>
      <c r="L81" s="324">
        <f>IF(L$5=0,0,L$5/TEL_fec!L$5)</f>
        <v>0.49414283638640999</v>
      </c>
      <c r="M81" s="324">
        <f>IF(M$5=0,0,M$5/TEL_fec!M$5)</f>
        <v>0.49414283638640999</v>
      </c>
      <c r="N81" s="324">
        <f>IF(N$5=0,0,N$5/TEL_fec!N$5)</f>
        <v>0.49414283638640977</v>
      </c>
      <c r="O81" s="324">
        <f>IF(O$5=0,0,O$5/TEL_fec!O$5)</f>
        <v>0.49414283638640977</v>
      </c>
      <c r="P81" s="324">
        <f>IF(P$5=0,0,P$5/TEL_fec!P$5)</f>
        <v>0.49414283638640993</v>
      </c>
      <c r="Q81" s="324">
        <f>IF(Q$5=0,0,Q$5/TEL_fec!Q$5)</f>
        <v>0.49414283638640993</v>
      </c>
      <c r="R81" s="324">
        <f>IF(R$5=0,0,R$5/TEL_fec!R$5)</f>
        <v>0.49414283638640993</v>
      </c>
      <c r="S81" s="324">
        <f>IF(S$5=0,0,S$5/TEL_fec!S$5)</f>
        <v>0.4885029212831945</v>
      </c>
      <c r="T81" s="324">
        <f>IF(T$5=0,0,T$5/TEL_fec!T$5)</f>
        <v>0.48937456572065202</v>
      </c>
      <c r="U81" s="324">
        <f>IF(U$5=0,0,U$5/TEL_fec!U$5)</f>
        <v>0.49036602627592146</v>
      </c>
      <c r="V81" s="324">
        <f>IF(V$5=0,0,V$5/TEL_fec!V$5)</f>
        <v>0.49001667614315453</v>
      </c>
      <c r="W81" s="324">
        <f>IF(W$5=0,0,W$5/TEL_fec!W$5)</f>
        <v>0.49165084652766528</v>
      </c>
      <c r="DA81" s="95"/>
    </row>
    <row r="82" spans="1:105" ht="12" customHeight="1" x14ac:dyDescent="0.25">
      <c r="A82" s="55" t="s">
        <v>92</v>
      </c>
      <c r="B82" s="336">
        <f>IF(B$6=0,0,B$6/TEL_fec!B$6)</f>
        <v>0.46172285101808408</v>
      </c>
      <c r="C82" s="336">
        <f>IF(C$6=0,0,C$6/TEL_fec!C$6)</f>
        <v>0.46172285101808402</v>
      </c>
      <c r="D82" s="336">
        <f>IF(D$6=0,0,D$6/TEL_fec!D$6)</f>
        <v>0.46172285101808402</v>
      </c>
      <c r="E82" s="336">
        <f>IF(E$6=0,0,E$6/TEL_fec!E$6)</f>
        <v>0.46172285101808402</v>
      </c>
      <c r="F82" s="336">
        <f>IF(F$6=0,0,F$6/TEL_fec!F$6)</f>
        <v>0.46172285101808408</v>
      </c>
      <c r="G82" s="336">
        <f>IF(G$6=0,0,G$6/TEL_fec!G$6)</f>
        <v>0.46172285101808408</v>
      </c>
      <c r="H82" s="336">
        <f>IF(H$6=0,0,H$6/TEL_fec!H$6)</f>
        <v>0.46172285101808397</v>
      </c>
      <c r="I82" s="336">
        <f>IF(I$6=0,0,I$6/TEL_fec!I$6)</f>
        <v>0.46172285101808408</v>
      </c>
      <c r="J82" s="336">
        <f>IF(J$6=0,0,J$6/TEL_fec!J$6)</f>
        <v>0.46172285101808408</v>
      </c>
      <c r="K82" s="336">
        <f>IF(K$6=0,0,K$6/TEL_fec!K$6)</f>
        <v>0.46172285101808408</v>
      </c>
      <c r="L82" s="336">
        <f>IF(L$6=0,0,L$6/TEL_fec!L$6)</f>
        <v>0.46172285101808391</v>
      </c>
      <c r="M82" s="336">
        <f>IF(M$6=0,0,M$6/TEL_fec!M$6)</f>
        <v>0.46172285101808402</v>
      </c>
      <c r="N82" s="336">
        <f>IF(N$6=0,0,N$6/TEL_fec!N$6)</f>
        <v>0.46172285101808419</v>
      </c>
      <c r="O82" s="336">
        <f>IF(O$6=0,0,O$6/TEL_fec!O$6)</f>
        <v>0.46172285101808419</v>
      </c>
      <c r="P82" s="336">
        <f>IF(P$6=0,0,P$6/TEL_fec!P$6)</f>
        <v>0.46172285101808408</v>
      </c>
      <c r="Q82" s="336">
        <f>IF(Q$6=0,0,Q$6/TEL_fec!Q$6)</f>
        <v>0.46172285101808408</v>
      </c>
      <c r="R82" s="336">
        <f>IF(R$6=0,0,R$6/TEL_fec!R$6)</f>
        <v>0.46172285101808408</v>
      </c>
      <c r="S82" s="336">
        <f>IF(S$6=0,0,S$6/TEL_fec!S$6)</f>
        <v>0.46172285101808402</v>
      </c>
      <c r="T82" s="336">
        <f>IF(T$6=0,0,T$6/TEL_fec!T$6)</f>
        <v>0.46172285101808419</v>
      </c>
      <c r="U82" s="336">
        <f>IF(U$6=0,0,U$6/TEL_fec!U$6)</f>
        <v>0.46172285101808386</v>
      </c>
      <c r="V82" s="336">
        <f>IF(V$6=0,0,V$6/TEL_fec!V$6)</f>
        <v>0.46172285101808375</v>
      </c>
      <c r="W82" s="336">
        <f>IF(W$6=0,0,W$6/TEL_fec!W$6)</f>
        <v>0.46172285101808402</v>
      </c>
      <c r="DA82" s="67"/>
    </row>
    <row r="83" spans="1:105" ht="12" customHeight="1" x14ac:dyDescent="0.25">
      <c r="A83" s="202" t="s">
        <v>93</v>
      </c>
      <c r="B83" s="337">
        <f>IF(B$7=0,0,B$7/TEL_fec!B$7)</f>
        <v>0.11860585350782606</v>
      </c>
      <c r="C83" s="337">
        <f>IF(C$7=0,0,C$7/TEL_fec!C$7)</f>
        <v>0.11860585350782608</v>
      </c>
      <c r="D83" s="337">
        <f>IF(D$7=0,0,D$7/TEL_fec!D$7)</f>
        <v>0.11860585350782604</v>
      </c>
      <c r="E83" s="337">
        <f>IF(E$7=0,0,E$7/TEL_fec!E$7)</f>
        <v>0.11860585350782604</v>
      </c>
      <c r="F83" s="337">
        <f>IF(F$7=0,0,F$7/TEL_fec!F$7)</f>
        <v>0.11860585350782607</v>
      </c>
      <c r="G83" s="337">
        <f>IF(G$7=0,0,G$7/TEL_fec!G$7)</f>
        <v>0.11860585350782607</v>
      </c>
      <c r="H83" s="337">
        <f>IF(H$7=0,0,H$7/TEL_fec!H$7)</f>
        <v>0.1186058535078261</v>
      </c>
      <c r="I83" s="337">
        <f>IF(I$7=0,0,I$7/TEL_fec!I$7)</f>
        <v>0.11860585350782608</v>
      </c>
      <c r="J83" s="337">
        <f>IF(J$7=0,0,J$7/TEL_fec!J$7)</f>
        <v>0.11860585350782608</v>
      </c>
      <c r="K83" s="337">
        <f>IF(K$7=0,0,K$7/TEL_fec!K$7)</f>
        <v>0.11860585350782608</v>
      </c>
      <c r="L83" s="337">
        <f>IF(L$7=0,0,L$7/TEL_fec!L$7)</f>
        <v>0.11860585350782608</v>
      </c>
      <c r="M83" s="337">
        <f>IF(M$7=0,0,M$7/TEL_fec!M$7)</f>
        <v>0.1186058535078261</v>
      </c>
      <c r="N83" s="337">
        <f>IF(N$7=0,0,N$7/TEL_fec!N$7)</f>
        <v>0.11860585350782608</v>
      </c>
      <c r="O83" s="337">
        <f>IF(O$7=0,0,O$7/TEL_fec!O$7)</f>
        <v>0.11860585350782608</v>
      </c>
      <c r="P83" s="337">
        <f>IF(P$7=0,0,P$7/TEL_fec!P$7)</f>
        <v>0.11860585350782611</v>
      </c>
      <c r="Q83" s="337">
        <f>IF(Q$7=0,0,Q$7/TEL_fec!Q$7)</f>
        <v>0.11860585350782611</v>
      </c>
      <c r="R83" s="337">
        <f>IF(R$7=0,0,R$7/TEL_fec!R$7)</f>
        <v>0.11860585350782611</v>
      </c>
      <c r="S83" s="337">
        <f>IF(S$7=0,0,S$7/TEL_fec!S$7)</f>
        <v>0.1186058535078261</v>
      </c>
      <c r="T83" s="337">
        <f>IF(T$7=0,0,T$7/TEL_fec!T$7)</f>
        <v>0.11860585350782611</v>
      </c>
      <c r="U83" s="337">
        <f>IF(U$7=0,0,U$7/TEL_fec!U$7)</f>
        <v>0.11860585350782606</v>
      </c>
      <c r="V83" s="337">
        <f>IF(V$7=0,0,V$7/TEL_fec!V$7)</f>
        <v>0.11860585350782606</v>
      </c>
      <c r="W83" s="337">
        <f>IF(W$7=0,0,W$7/TEL_fec!W$7)</f>
        <v>0.1186058535078261</v>
      </c>
      <c r="DA83" s="174"/>
    </row>
    <row r="84" spans="1:105" ht="12" customHeight="1" x14ac:dyDescent="0.25">
      <c r="A84" s="202" t="s">
        <v>94</v>
      </c>
      <c r="B84" s="337">
        <f>IF(B$8=0,0,B$8/TEL_fec!B$8)</f>
        <v>0.63942795463061763</v>
      </c>
      <c r="C84" s="337">
        <f>IF(C$8=0,0,C$8/TEL_fec!C$8)</f>
        <v>0.63942795463061786</v>
      </c>
      <c r="D84" s="337">
        <f>IF(D$8=0,0,D$8/TEL_fec!D$8)</f>
        <v>0.63942795463061763</v>
      </c>
      <c r="E84" s="337">
        <f>IF(E$8=0,0,E$8/TEL_fec!E$8)</f>
        <v>0.63942795463061763</v>
      </c>
      <c r="F84" s="337">
        <f>IF(F$8=0,0,F$8/TEL_fec!F$8)</f>
        <v>0.63942795463061786</v>
      </c>
      <c r="G84" s="337">
        <f>IF(G$8=0,0,G$8/TEL_fec!G$8)</f>
        <v>0.63942795463061786</v>
      </c>
      <c r="H84" s="337">
        <f>IF(H$8=0,0,H$8/TEL_fec!H$8)</f>
        <v>0.63942795463061763</v>
      </c>
      <c r="I84" s="337">
        <f>IF(I$8=0,0,I$8/TEL_fec!I$8)</f>
        <v>0.63942795463061752</v>
      </c>
      <c r="J84" s="337">
        <f>IF(J$8=0,0,J$8/TEL_fec!J$8)</f>
        <v>0.63942795463061752</v>
      </c>
      <c r="K84" s="337">
        <f>IF(K$8=0,0,K$8/TEL_fec!K$8)</f>
        <v>0.63942795463061752</v>
      </c>
      <c r="L84" s="337">
        <f>IF(L$8=0,0,L$8/TEL_fec!L$8)</f>
        <v>0.63942795463061797</v>
      </c>
      <c r="M84" s="337">
        <f>IF(M$8=0,0,M$8/TEL_fec!M$8)</f>
        <v>0.63942795463061763</v>
      </c>
      <c r="N84" s="337">
        <f>IF(N$8=0,0,N$8/TEL_fec!N$8)</f>
        <v>0.63942795463061752</v>
      </c>
      <c r="O84" s="337">
        <f>IF(O$8=0,0,O$8/TEL_fec!O$8)</f>
        <v>0.63942795463061752</v>
      </c>
      <c r="P84" s="337">
        <f>IF(P$8=0,0,P$8/TEL_fec!P$8)</f>
        <v>0.63942795463061775</v>
      </c>
      <c r="Q84" s="337">
        <f>IF(Q$8=0,0,Q$8/TEL_fec!Q$8)</f>
        <v>0.63942795463061775</v>
      </c>
      <c r="R84" s="337">
        <f>IF(R$8=0,0,R$8/TEL_fec!R$8)</f>
        <v>0.63942795463061775</v>
      </c>
      <c r="S84" s="337">
        <f>IF(S$8=0,0,S$8/TEL_fec!S$8)</f>
        <v>0.63942795463061786</v>
      </c>
      <c r="T84" s="337">
        <f>IF(T$8=0,0,T$8/TEL_fec!T$8)</f>
        <v>0.63942795463061752</v>
      </c>
      <c r="U84" s="337">
        <f>IF(U$8=0,0,U$8/TEL_fec!U$8)</f>
        <v>0.63942795463061763</v>
      </c>
      <c r="V84" s="337">
        <f>IF(V$8=0,0,V$8/TEL_fec!V$8)</f>
        <v>0.63942795463061775</v>
      </c>
      <c r="W84" s="337">
        <f>IF(W$8=0,0,W$8/TEL_fec!W$8)</f>
        <v>0.63942795463061775</v>
      </c>
      <c r="DA84" s="174"/>
    </row>
    <row r="85" spans="1:105" ht="12" customHeight="1" x14ac:dyDescent="0.25">
      <c r="A85" s="202" t="s">
        <v>95</v>
      </c>
      <c r="B85" s="337">
        <f>IF(B$9=0,0,B$9/TEL_fec!B$9)</f>
        <v>0.45966247196300852</v>
      </c>
      <c r="C85" s="337">
        <f>IF(C$9=0,0,C$9/TEL_fec!C$9)</f>
        <v>0.45966247196300847</v>
      </c>
      <c r="D85" s="337">
        <f>IF(D$9=0,0,D$9/TEL_fec!D$9)</f>
        <v>0.45966247196300847</v>
      </c>
      <c r="E85" s="337">
        <f>IF(E$9=0,0,E$9/TEL_fec!E$9)</f>
        <v>0.45966247196300847</v>
      </c>
      <c r="F85" s="337">
        <f>IF(F$9=0,0,F$9/TEL_fec!F$9)</f>
        <v>0.45966247196300852</v>
      </c>
      <c r="G85" s="337">
        <f>IF(G$9=0,0,G$9/TEL_fec!G$9)</f>
        <v>0.45966247196300852</v>
      </c>
      <c r="H85" s="337">
        <f>IF(H$9=0,0,H$9/TEL_fec!H$9)</f>
        <v>0.45966247196300863</v>
      </c>
      <c r="I85" s="337">
        <f>IF(I$9=0,0,I$9/TEL_fec!I$9)</f>
        <v>0.45966247196300841</v>
      </c>
      <c r="J85" s="337">
        <f>IF(J$9=0,0,J$9/TEL_fec!J$9)</f>
        <v>0.45966247196300841</v>
      </c>
      <c r="K85" s="337">
        <f>IF(K$9=0,0,K$9/TEL_fec!K$9)</f>
        <v>0.45966247196300841</v>
      </c>
      <c r="L85" s="337">
        <f>IF(L$9=0,0,L$9/TEL_fec!L$9)</f>
        <v>0.45966247196300852</v>
      </c>
      <c r="M85" s="337">
        <f>IF(M$9=0,0,M$9/TEL_fec!M$9)</f>
        <v>0.45966247196300852</v>
      </c>
      <c r="N85" s="337">
        <f>IF(N$9=0,0,N$9/TEL_fec!N$9)</f>
        <v>0.45966247196300852</v>
      </c>
      <c r="O85" s="337">
        <f>IF(O$9=0,0,O$9/TEL_fec!O$9)</f>
        <v>0.45966247196300852</v>
      </c>
      <c r="P85" s="337">
        <f>IF(P$9=0,0,P$9/TEL_fec!P$9)</f>
        <v>0.45966247196300869</v>
      </c>
      <c r="Q85" s="337">
        <f>IF(Q$9=0,0,Q$9/TEL_fec!Q$9)</f>
        <v>0.45966247196300869</v>
      </c>
      <c r="R85" s="337">
        <f>IF(R$9=0,0,R$9/TEL_fec!R$9)</f>
        <v>0.45966247196300869</v>
      </c>
      <c r="S85" s="337">
        <f>IF(S$9=0,0,S$9/TEL_fec!S$9)</f>
        <v>0.45966247196300847</v>
      </c>
      <c r="T85" s="337">
        <f>IF(T$9=0,0,T$9/TEL_fec!T$9)</f>
        <v>0.45966247196300858</v>
      </c>
      <c r="U85" s="337">
        <f>IF(U$9=0,0,U$9/TEL_fec!U$9)</f>
        <v>0.45966247196300852</v>
      </c>
      <c r="V85" s="337">
        <f>IF(V$9=0,0,V$9/TEL_fec!V$9)</f>
        <v>0.4596624719630083</v>
      </c>
      <c r="W85" s="337">
        <f>IF(W$9=0,0,W$9/TEL_fec!W$9)</f>
        <v>0.45966247196300863</v>
      </c>
      <c r="DA85" s="174"/>
    </row>
    <row r="86" spans="1:105" ht="12" customHeight="1" x14ac:dyDescent="0.25">
      <c r="A86" s="56" t="s">
        <v>96</v>
      </c>
      <c r="B86" s="338">
        <f>IF(B$10=0,0,B$10/TEL_fec!B$10)</f>
        <v>0.79990105875828965</v>
      </c>
      <c r="C86" s="338">
        <f>IF(C$10=0,0,C$10/TEL_fec!C$10)</f>
        <v>0.79990105875828976</v>
      </c>
      <c r="D86" s="338">
        <f>IF(D$10=0,0,D$10/TEL_fec!D$10)</f>
        <v>0.79990105875828998</v>
      </c>
      <c r="E86" s="338">
        <f>IF(E$10=0,0,E$10/TEL_fec!E$10)</f>
        <v>0.79990105875828998</v>
      </c>
      <c r="F86" s="338">
        <f>IF(F$10=0,0,F$10/TEL_fec!F$10)</f>
        <v>0.79990105875828987</v>
      </c>
      <c r="G86" s="338">
        <f>IF(G$10=0,0,G$10/TEL_fec!G$10)</f>
        <v>0.79990105875828987</v>
      </c>
      <c r="H86" s="338">
        <f>IF(H$10=0,0,H$10/TEL_fec!H$10)</f>
        <v>0.79990105875828965</v>
      </c>
      <c r="I86" s="338">
        <f>IF(I$10=0,0,I$10/TEL_fec!I$10)</f>
        <v>0.79990105875828954</v>
      </c>
      <c r="J86" s="338">
        <f>IF(J$10=0,0,J$10/TEL_fec!J$10)</f>
        <v>0.79990105875828954</v>
      </c>
      <c r="K86" s="338">
        <f>IF(K$10=0,0,K$10/TEL_fec!K$10)</f>
        <v>0.79990105875828954</v>
      </c>
      <c r="L86" s="338">
        <f>IF(L$10=0,0,L$10/TEL_fec!L$10)</f>
        <v>0.79990105875828987</v>
      </c>
      <c r="M86" s="338">
        <f>IF(M$10=0,0,M$10/TEL_fec!M$10)</f>
        <v>0.79990105875828954</v>
      </c>
      <c r="N86" s="338">
        <f>IF(N$10=0,0,N$10/TEL_fec!N$10)</f>
        <v>0.79990105875828965</v>
      </c>
      <c r="O86" s="338">
        <f>IF(O$10=0,0,O$10/TEL_fec!O$10)</f>
        <v>0.79990105875828965</v>
      </c>
      <c r="P86" s="338">
        <f>IF(P$10=0,0,P$10/TEL_fec!P$10)</f>
        <v>0.79990105875828965</v>
      </c>
      <c r="Q86" s="338">
        <f>IF(Q$10=0,0,Q$10/TEL_fec!Q$10)</f>
        <v>0.79990105875828965</v>
      </c>
      <c r="R86" s="338">
        <f>IF(R$10=0,0,R$10/TEL_fec!R$10)</f>
        <v>0.79990105875828965</v>
      </c>
      <c r="S86" s="338">
        <f>IF(S$10=0,0,S$10/TEL_fec!S$10)</f>
        <v>0.79971054143871323</v>
      </c>
      <c r="T86" s="338">
        <f>IF(T$10=0,0,T$10/TEL_fec!T$10)</f>
        <v>0.79978959338461009</v>
      </c>
      <c r="U86" s="338">
        <f>IF(U$10=0,0,U$10/TEL_fec!U$10)</f>
        <v>0.79984766260782736</v>
      </c>
      <c r="V86" s="338">
        <f>IF(V$10=0,0,V$10/TEL_fec!V$10)</f>
        <v>0.79983052876724758</v>
      </c>
      <c r="W86" s="338">
        <f>IF(W$10=0,0,W$10/TEL_fec!W$10)</f>
        <v>0.79988646963070087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</v>
      </c>
      <c r="C87" s="351">
        <f>IF(C$16=0,0,C$16/TEL_fec!C$16)</f>
        <v>0</v>
      </c>
      <c r="D87" s="351">
        <f>IF(D$16=0,0,D$16/TEL_fec!D$16)</f>
        <v>0</v>
      </c>
      <c r="E87" s="351">
        <f>IF(E$16=0,0,E$16/TEL_fec!E$16)</f>
        <v>0</v>
      </c>
      <c r="F87" s="351">
        <f>IF(F$16=0,0,F$16/TEL_fec!F$16)</f>
        <v>0</v>
      </c>
      <c r="G87" s="351">
        <f>IF(G$16=0,0,G$16/TEL_fec!G$16)</f>
        <v>0</v>
      </c>
      <c r="H87" s="351">
        <f>IF(H$16=0,0,H$16/TEL_fec!H$16)</f>
        <v>0</v>
      </c>
      <c r="I87" s="351">
        <f>IF(I$16=0,0,I$16/TEL_fec!I$16)</f>
        <v>0</v>
      </c>
      <c r="J87" s="351">
        <f>IF(J$16=0,0,J$16/TEL_fec!J$16)</f>
        <v>0</v>
      </c>
      <c r="K87" s="351">
        <f>IF(K$16=0,0,K$16/TEL_fec!K$16)</f>
        <v>0</v>
      </c>
      <c r="L87" s="351">
        <f>IF(L$16=0,0,L$16/TEL_fec!L$16)</f>
        <v>0</v>
      </c>
      <c r="M87" s="351">
        <f>IF(M$16=0,0,M$16/TEL_fec!M$16)</f>
        <v>0</v>
      </c>
      <c r="N87" s="351">
        <f>IF(N$16=0,0,N$16/TEL_fec!N$16)</f>
        <v>0</v>
      </c>
      <c r="O87" s="351">
        <f>IF(O$16=0,0,O$16/TEL_fec!O$16)</f>
        <v>0</v>
      </c>
      <c r="P87" s="351">
        <f>IF(P$16=0,0,P$16/TEL_fec!P$16)</f>
        <v>0</v>
      </c>
      <c r="Q87" s="351">
        <f>IF(Q$16=0,0,Q$16/TEL_fec!Q$16)</f>
        <v>0</v>
      </c>
      <c r="R87" s="351">
        <f>IF(R$16=0,0,R$16/TEL_fec!R$16)</f>
        <v>0</v>
      </c>
      <c r="S87" s="351">
        <f>IF(S$16=0,0,S$16/TEL_fec!S$16)</f>
        <v>0.49148214818287062</v>
      </c>
      <c r="T87" s="351">
        <f>IF(T$16=0,0,T$16/TEL_fec!T$16)</f>
        <v>0.49148214818287073</v>
      </c>
      <c r="U87" s="351">
        <f>IF(U$16=0,0,U$16/TEL_fec!U$16)</f>
        <v>0.49148214818287062</v>
      </c>
      <c r="V87" s="351">
        <f>IF(V$16=0,0,V$16/TEL_fec!V$16)</f>
        <v>0.49148214818287062</v>
      </c>
      <c r="W87" s="351">
        <f>IF(W$16=0,0,W$16/TEL_fec!W$16)</f>
        <v>0.49276962423212328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</v>
      </c>
      <c r="C88" s="351">
        <f>IF(C$27=0,0,C$27/TEL_fec!C$27)</f>
        <v>0</v>
      </c>
      <c r="D88" s="351">
        <f>IF(D$27=0,0,D$27/TEL_fec!D$27)</f>
        <v>0</v>
      </c>
      <c r="E88" s="351">
        <f>IF(E$27=0,0,E$27/TEL_fec!E$27)</f>
        <v>0</v>
      </c>
      <c r="F88" s="351">
        <f>IF(F$27=0,0,F$27/TEL_fec!F$27)</f>
        <v>0</v>
      </c>
      <c r="G88" s="351">
        <f>IF(G$27=0,0,G$27/TEL_fec!G$27)</f>
        <v>0</v>
      </c>
      <c r="H88" s="351">
        <f>IF(H$27=0,0,H$27/TEL_fec!H$27)</f>
        <v>0</v>
      </c>
      <c r="I88" s="351">
        <f>IF(I$27=0,0,I$27/TEL_fec!I$27)</f>
        <v>0</v>
      </c>
      <c r="J88" s="351">
        <f>IF(J$27=0,0,J$27/TEL_fec!J$27)</f>
        <v>0</v>
      </c>
      <c r="K88" s="351">
        <f>IF(K$27=0,0,K$27/TEL_fec!K$27)</f>
        <v>0</v>
      </c>
      <c r="L88" s="351">
        <f>IF(L$27=0,0,L$27/TEL_fec!L$27)</f>
        <v>0</v>
      </c>
      <c r="M88" s="351">
        <f>IF(M$27=0,0,M$27/TEL_fec!M$27)</f>
        <v>0</v>
      </c>
      <c r="N88" s="351">
        <f>IF(N$27=0,0,N$27/TEL_fec!N$27)</f>
        <v>0</v>
      </c>
      <c r="O88" s="351">
        <f>IF(O$27=0,0,O$27/TEL_fec!O$27)</f>
        <v>0</v>
      </c>
      <c r="P88" s="351">
        <f>IF(P$27=0,0,P$27/TEL_fec!P$27)</f>
        <v>0</v>
      </c>
      <c r="Q88" s="351">
        <f>IF(Q$27=0,0,Q$27/TEL_fec!Q$27)</f>
        <v>0</v>
      </c>
      <c r="R88" s="351">
        <f>IF(R$27=0,0,R$27/TEL_fec!R$27)</f>
        <v>0</v>
      </c>
      <c r="S88" s="351">
        <f>IF(S$27=0,0,S$27/TEL_fec!S$27)</f>
        <v>0.43477266954638566</v>
      </c>
      <c r="T88" s="351">
        <f>IF(T$27=0,0,T$27/TEL_fec!T$27)</f>
        <v>0.43477266954638566</v>
      </c>
      <c r="U88" s="351">
        <f>IF(U$27=0,0,U$27/TEL_fec!U$27)</f>
        <v>0.43477266954638544</v>
      </c>
      <c r="V88" s="351">
        <f>IF(V$27=0,0,V$27/TEL_fec!V$27)</f>
        <v>0.43477266954638566</v>
      </c>
      <c r="W88" s="351">
        <f>IF(W$27=0,0,W$27/TEL_fec!W$27)</f>
        <v>0.43591159066687823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0.5642609176778467</v>
      </c>
      <c r="C89" s="351">
        <f>IF(C$38=0,0,C$38/TEL_fec!C$38)</f>
        <v>0.56426091767784681</v>
      </c>
      <c r="D89" s="351">
        <f>IF(D$38=0,0,D$38/TEL_fec!D$38)</f>
        <v>0.56426091767784659</v>
      </c>
      <c r="E89" s="351">
        <f>IF(E$38=0,0,E$38/TEL_fec!E$38)</f>
        <v>0.56426091767784659</v>
      </c>
      <c r="F89" s="351">
        <f>IF(F$38=0,0,F$38/TEL_fec!F$38)</f>
        <v>0.5642609176778467</v>
      </c>
      <c r="G89" s="351">
        <f>IF(G$38=0,0,G$38/TEL_fec!G$38)</f>
        <v>0.5642609176778467</v>
      </c>
      <c r="H89" s="351">
        <f>IF(H$38=0,0,H$38/TEL_fec!H$38)</f>
        <v>0.56426091767784681</v>
      </c>
      <c r="I89" s="351">
        <f>IF(I$38=0,0,I$38/TEL_fec!I$38)</f>
        <v>0.56426091767784647</v>
      </c>
      <c r="J89" s="351">
        <f>IF(J$38=0,0,J$38/TEL_fec!J$38)</f>
        <v>0.56426091767784647</v>
      </c>
      <c r="K89" s="351">
        <f>IF(K$38=0,0,K$38/TEL_fec!K$38)</f>
        <v>0.56426091767784647</v>
      </c>
      <c r="L89" s="351">
        <f>IF(L$38=0,0,L$38/TEL_fec!L$38)</f>
        <v>0.5642609176778467</v>
      </c>
      <c r="M89" s="351">
        <f>IF(M$38=0,0,M$38/TEL_fec!M$38)</f>
        <v>0.5642609176778467</v>
      </c>
      <c r="N89" s="351">
        <f>IF(N$38=0,0,N$38/TEL_fec!N$38)</f>
        <v>0.56426091767784681</v>
      </c>
      <c r="O89" s="351">
        <f>IF(O$38=0,0,O$38/TEL_fec!O$38)</f>
        <v>0.56426091767784681</v>
      </c>
      <c r="P89" s="351">
        <f>IF(P$38=0,0,P$38/TEL_fec!P$38)</f>
        <v>0.5642609176778467</v>
      </c>
      <c r="Q89" s="351">
        <f>IF(Q$38=0,0,Q$38/TEL_fec!Q$38)</f>
        <v>0.5642609176778467</v>
      </c>
      <c r="R89" s="351">
        <f>IF(R$38=0,0,R$38/TEL_fec!R$38)</f>
        <v>0.5642609176778467</v>
      </c>
      <c r="S89" s="351">
        <f>IF(S$38=0,0,S$38/TEL_fec!S$38)</f>
        <v>0.5642609176778467</v>
      </c>
      <c r="T89" s="351">
        <f>IF(T$38=0,0,T$38/TEL_fec!T$38)</f>
        <v>0.5642609176778467</v>
      </c>
      <c r="U89" s="351">
        <f>IF(U$38=0,0,U$38/TEL_fec!U$38)</f>
        <v>0.5642609176778467</v>
      </c>
      <c r="V89" s="351">
        <f>IF(V$38=0,0,V$38/TEL_fec!V$38)</f>
        <v>0.5642609176778467</v>
      </c>
      <c r="W89" s="351">
        <f>IF(W$38=0,0,W$38/TEL_fec!W$38)</f>
        <v>0.5642609176778467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0.40907982652702551</v>
      </c>
      <c r="C90" s="351">
        <f>IF(C$39=0,0,C$39/TEL_fec!C$39)</f>
        <v>0.40907982652702546</v>
      </c>
      <c r="D90" s="351">
        <f>IF(D$39=0,0,D$39/TEL_fec!D$39)</f>
        <v>0.40907982652702546</v>
      </c>
      <c r="E90" s="351">
        <f>IF(E$39=0,0,E$39/TEL_fec!E$39)</f>
        <v>0.40907982652702546</v>
      </c>
      <c r="F90" s="351">
        <f>IF(F$39=0,0,F$39/TEL_fec!F$39)</f>
        <v>0.40907982652702557</v>
      </c>
      <c r="G90" s="351">
        <f>IF(G$39=0,0,G$39/TEL_fec!G$39)</f>
        <v>0.40907982652702557</v>
      </c>
      <c r="H90" s="351">
        <f>IF(H$39=0,0,H$39/TEL_fec!H$39)</f>
        <v>0.4090798265270254</v>
      </c>
      <c r="I90" s="351">
        <f>IF(I$39=0,0,I$39/TEL_fec!I$39)</f>
        <v>0.40907982652702557</v>
      </c>
      <c r="J90" s="351">
        <f>IF(J$39=0,0,J$39/TEL_fec!J$39)</f>
        <v>0.40907982652702557</v>
      </c>
      <c r="K90" s="351">
        <f>IF(K$39=0,0,K$39/TEL_fec!K$39)</f>
        <v>0.40907982652702557</v>
      </c>
      <c r="L90" s="351">
        <f>IF(L$39=0,0,L$39/TEL_fec!L$39)</f>
        <v>0.40907982652702551</v>
      </c>
      <c r="M90" s="351">
        <f>IF(M$39=0,0,M$39/TEL_fec!M$39)</f>
        <v>0.40907982652702563</v>
      </c>
      <c r="N90" s="351">
        <f>IF(N$39=0,0,N$39/TEL_fec!N$39)</f>
        <v>0.40907982652702546</v>
      </c>
      <c r="O90" s="351">
        <f>IF(O$39=0,0,O$39/TEL_fec!O$39)</f>
        <v>0.40907982652702546</v>
      </c>
      <c r="P90" s="351">
        <f>IF(P$39=0,0,P$39/TEL_fec!P$39)</f>
        <v>0.4090798265270254</v>
      </c>
      <c r="Q90" s="351">
        <f>IF(Q$39=0,0,Q$39/TEL_fec!Q$39)</f>
        <v>0.4090798265270254</v>
      </c>
      <c r="R90" s="351">
        <f>IF(R$39=0,0,R$39/TEL_fec!R$39)</f>
        <v>0.4090798265270254</v>
      </c>
      <c r="S90" s="351">
        <f>IF(S$39=0,0,S$39/TEL_fec!S$39)</f>
        <v>0.40673345061051369</v>
      </c>
      <c r="T90" s="351">
        <f>IF(T$39=0,0,T$39/TEL_fec!T$39)</f>
        <v>0.40710435267651918</v>
      </c>
      <c r="U90" s="351">
        <f>IF(U$39=0,0,U$39/TEL_fec!U$39)</f>
        <v>0.40752260532365692</v>
      </c>
      <c r="V90" s="351">
        <f>IF(V$39=0,0,V$39/TEL_fec!V$39)</f>
        <v>0.40737567399990249</v>
      </c>
      <c r="W90" s="351">
        <f>IF(W$39=0,0,W$39/TEL_fec!W$39)</f>
        <v>0.40804739301707038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0.44640124770930745</v>
      </c>
      <c r="C91" s="339">
        <f>IF(C$59=0,0,C$59/TEL_fec!C$59)</f>
        <v>0.44640124770930745</v>
      </c>
      <c r="D91" s="339">
        <f>IF(D$59=0,0,D$59/TEL_fec!D$59)</f>
        <v>0.4464012477093075</v>
      </c>
      <c r="E91" s="339">
        <f>IF(E$59=0,0,E$59/TEL_fec!E$59)</f>
        <v>0.4464012477093075</v>
      </c>
      <c r="F91" s="339">
        <f>IF(F$59=0,0,F$59/TEL_fec!F$59)</f>
        <v>0.44640124770930745</v>
      </c>
      <c r="G91" s="339">
        <f>IF(G$59=0,0,G$59/TEL_fec!G$59)</f>
        <v>0.44640124770930745</v>
      </c>
      <c r="H91" s="339">
        <f>IF(H$59=0,0,H$59/TEL_fec!H$59)</f>
        <v>0.4464012477093075</v>
      </c>
      <c r="I91" s="339">
        <f>IF(I$59=0,0,I$59/TEL_fec!I$59)</f>
        <v>0.44640124770930739</v>
      </c>
      <c r="J91" s="339">
        <f>IF(J$59=0,0,J$59/TEL_fec!J$59)</f>
        <v>0.44640124770930739</v>
      </c>
      <c r="K91" s="339">
        <f>IF(K$59=0,0,K$59/TEL_fec!K$59)</f>
        <v>0.44640124770930739</v>
      </c>
      <c r="L91" s="339">
        <f>IF(L$59=0,0,L$59/TEL_fec!L$59)</f>
        <v>0.44640124770930739</v>
      </c>
      <c r="M91" s="339">
        <f>IF(M$59=0,0,M$59/TEL_fec!M$59)</f>
        <v>0.44640124770930756</v>
      </c>
      <c r="N91" s="339">
        <f>IF(N$59=0,0,N$59/TEL_fec!N$59)</f>
        <v>0.44640124770930745</v>
      </c>
      <c r="O91" s="339">
        <f>IF(O$59=0,0,O$59/TEL_fec!O$59)</f>
        <v>0.44640124770930745</v>
      </c>
      <c r="P91" s="339">
        <f>IF(P$59=0,0,P$59/TEL_fec!P$59)</f>
        <v>0.44640124770930739</v>
      </c>
      <c r="Q91" s="339">
        <f>IF(Q$59=0,0,Q$59/TEL_fec!Q$59)</f>
        <v>0.44640124770930739</v>
      </c>
      <c r="R91" s="339">
        <f>IF(R$59=0,0,R$59/TEL_fec!R$59)</f>
        <v>0.44640124770930739</v>
      </c>
      <c r="S91" s="339">
        <f>IF(S$59=0,0,S$59/TEL_fec!S$59)</f>
        <v>0.44640124770930745</v>
      </c>
      <c r="T91" s="339">
        <f>IF(T$59=0,0,T$59/TEL_fec!T$59)</f>
        <v>0.44640124770930745</v>
      </c>
      <c r="U91" s="339">
        <f>IF(U$59=0,0,U$59/TEL_fec!U$59)</f>
        <v>0.44640124770930745</v>
      </c>
      <c r="V91" s="339">
        <f>IF(V$59=0,0,V$59/TEL_fec!V$59)</f>
        <v>0.44640124770930723</v>
      </c>
      <c r="W91" s="339">
        <f>IF(W$59=0,0,W$59/TEL_fec!W$59)</f>
        <v>0.44640124770930734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CY: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8.5896722140139173E-2</v>
      </c>
      <c r="T5" s="225">
        <v>7.3092242033841376E-2</v>
      </c>
      <c r="U5" s="225">
        <v>5.708664181407988E-2</v>
      </c>
      <c r="V5" s="225">
        <v>5.3885521632149207E-2</v>
      </c>
      <c r="W5" s="225">
        <v>3.4697522646411162E-2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1.3041688544551401E-4</v>
      </c>
      <c r="T10" s="262">
        <v>7.8031307751216938E-5</v>
      </c>
      <c r="U10" s="262">
        <v>3.7526448310748082E-5</v>
      </c>
      <c r="V10" s="262">
        <v>4.2557807504222857E-5</v>
      </c>
      <c r="W10" s="262">
        <v>9.4921517410556608E-6</v>
      </c>
      <c r="DA10" s="68" t="s">
        <v>2820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1.3041688544551401E-4</v>
      </c>
      <c r="T11" s="228">
        <v>7.8031307751216938E-5</v>
      </c>
      <c r="U11" s="228">
        <v>3.7526448310748082E-5</v>
      </c>
      <c r="V11" s="228">
        <v>4.2557807504222857E-5</v>
      </c>
      <c r="W11" s="228">
        <v>9.4921517410556608E-6</v>
      </c>
      <c r="DA11" s="69" t="s">
        <v>2821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7.0492853633994752E-3</v>
      </c>
      <c r="T16" s="263">
        <v>6.0011680048841229E-3</v>
      </c>
      <c r="U16" s="263">
        <v>4.6889683862276002E-3</v>
      </c>
      <c r="V16" s="263">
        <v>4.4254490814776707E-3</v>
      </c>
      <c r="W16" s="263">
        <v>2.851070999561927E-3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2.427189226271912E-4</v>
      </c>
      <c r="DA19" s="73" t="s">
        <v>2829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7.0492853633994752E-3</v>
      </c>
      <c r="T20" s="231">
        <v>6.0011680048841229E-3</v>
      </c>
      <c r="U20" s="231">
        <v>4.6889683862276002E-3</v>
      </c>
      <c r="V20" s="231">
        <v>4.4254490814776707E-3</v>
      </c>
      <c r="W20" s="231">
        <v>2.608352076934735E-3</v>
      </c>
      <c r="DA20" s="73" t="s">
        <v>2830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5.9918925588895562E-2</v>
      </c>
      <c r="T27" s="263">
        <v>5.1009928041515037E-2</v>
      </c>
      <c r="U27" s="263">
        <v>3.9856231282934598E-2</v>
      </c>
      <c r="V27" s="263">
        <v>3.76163171925602E-2</v>
      </c>
      <c r="W27" s="263">
        <v>2.4234103496276371E-2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2.0631108423311249E-3</v>
      </c>
      <c r="DA30" s="73" t="s">
        <v>2840</v>
      </c>
    </row>
    <row r="31" spans="1:105" ht="12" customHeight="1" x14ac:dyDescent="0.25">
      <c r="A31" s="46" t="s">
        <v>160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5.9918925588895562E-2</v>
      </c>
      <c r="T31" s="231">
        <v>5.1009928041515037E-2</v>
      </c>
      <c r="U31" s="231">
        <v>3.9856231282934598E-2</v>
      </c>
      <c r="V31" s="231">
        <v>3.76163171925602E-2</v>
      </c>
      <c r="W31" s="231">
        <v>2.2170992653945249E-2</v>
      </c>
      <c r="DA31" s="73" t="s">
        <v>2841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0</v>
      </c>
      <c r="C39" s="263">
        <f t="shared" si="0"/>
        <v>0</v>
      </c>
      <c r="D39" s="263">
        <f t="shared" si="0"/>
        <v>0</v>
      </c>
      <c r="E39" s="263">
        <f t="shared" si="0"/>
        <v>0</v>
      </c>
      <c r="F39" s="263">
        <f t="shared" si="0"/>
        <v>0</v>
      </c>
      <c r="G39" s="263">
        <f t="shared" si="0"/>
        <v>0</v>
      </c>
      <c r="H39" s="263">
        <f t="shared" si="0"/>
        <v>0</v>
      </c>
      <c r="I39" s="263">
        <f t="shared" si="0"/>
        <v>0</v>
      </c>
      <c r="J39" s="263">
        <f t="shared" si="0"/>
        <v>0</v>
      </c>
      <c r="K39" s="263">
        <f t="shared" si="0"/>
        <v>0</v>
      </c>
      <c r="L39" s="263">
        <f t="shared" si="0"/>
        <v>0</v>
      </c>
      <c r="M39" s="263">
        <f t="shared" si="0"/>
        <v>0</v>
      </c>
      <c r="N39" s="263">
        <f t="shared" si="0"/>
        <v>0</v>
      </c>
      <c r="O39" s="263">
        <f t="shared" si="0"/>
        <v>0</v>
      </c>
      <c r="P39" s="263">
        <f t="shared" si="0"/>
        <v>0</v>
      </c>
      <c r="Q39" s="263">
        <f t="shared" si="0"/>
        <v>0</v>
      </c>
      <c r="R39" s="263">
        <f t="shared" si="0"/>
        <v>0</v>
      </c>
      <c r="S39" s="263">
        <f t="shared" si="0"/>
        <v>1.8798094302398604E-2</v>
      </c>
      <c r="T39" s="263">
        <f t="shared" si="0"/>
        <v>1.600311467969099E-2</v>
      </c>
      <c r="U39" s="263">
        <f t="shared" si="0"/>
        <v>1.2503915696606933E-2</v>
      </c>
      <c r="V39" s="263">
        <f t="shared" si="0"/>
        <v>1.1801197550607122E-2</v>
      </c>
      <c r="W39" s="263">
        <f t="shared" si="0"/>
        <v>7.6028559988318058E-3</v>
      </c>
      <c r="DA39" s="70"/>
    </row>
    <row r="40" spans="1:105" ht="12" customHeight="1" x14ac:dyDescent="0.25">
      <c r="A40" s="60" t="s">
        <v>2736</v>
      </c>
      <c r="B40" s="331">
        <v>0</v>
      </c>
      <c r="C40" s="331">
        <v>0</v>
      </c>
      <c r="D40" s="331">
        <v>0</v>
      </c>
      <c r="E40" s="331">
        <v>0</v>
      </c>
      <c r="F40" s="331">
        <v>0</v>
      </c>
      <c r="G40" s="331">
        <v>0</v>
      </c>
      <c r="H40" s="331">
        <v>0</v>
      </c>
      <c r="I40" s="331">
        <v>0</v>
      </c>
      <c r="J40" s="331">
        <v>0</v>
      </c>
      <c r="K40" s="331">
        <v>0</v>
      </c>
      <c r="L40" s="331">
        <v>0</v>
      </c>
      <c r="M40" s="331">
        <v>0</v>
      </c>
      <c r="N40" s="331">
        <v>0</v>
      </c>
      <c r="O40" s="331">
        <v>0</v>
      </c>
      <c r="P40" s="331">
        <v>0</v>
      </c>
      <c r="Q40" s="331">
        <v>0</v>
      </c>
      <c r="R40" s="331">
        <v>0</v>
      </c>
      <c r="S40" s="331">
        <v>1.1278856581439159E-2</v>
      </c>
      <c r="T40" s="331">
        <v>9.6018688078145925E-3</v>
      </c>
      <c r="U40" s="331">
        <v>7.50234941796416E-3</v>
      </c>
      <c r="V40" s="331">
        <v>7.0807185303642731E-3</v>
      </c>
      <c r="W40" s="331">
        <v>4.5617135992990828E-3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3.883502762035059E-4</v>
      </c>
      <c r="DA42" s="122" t="s">
        <v>2851</v>
      </c>
    </row>
    <row r="43" spans="1:105" ht="12" customHeight="1" x14ac:dyDescent="0.25">
      <c r="A43" s="59" t="s">
        <v>160</v>
      </c>
      <c r="B43" s="297">
        <v>0</v>
      </c>
      <c r="C43" s="297">
        <v>0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1.1278856581439159E-2</v>
      </c>
      <c r="T43" s="297">
        <v>9.6018688078145925E-3</v>
      </c>
      <c r="U43" s="297">
        <v>7.50234941796416E-3</v>
      </c>
      <c r="V43" s="297">
        <v>7.0807185303642731E-3</v>
      </c>
      <c r="W43" s="297">
        <v>4.1733633230955766E-3</v>
      </c>
      <c r="DA43" s="122" t="s">
        <v>2852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25">
      <c r="A45" s="59" t="s">
        <v>162</v>
      </c>
      <c r="B45" s="297">
        <v>0</v>
      </c>
      <c r="C45" s="297">
        <v>0</v>
      </c>
      <c r="D45" s="297">
        <v>0</v>
      </c>
      <c r="E45" s="297">
        <v>0</v>
      </c>
      <c r="F45" s="297">
        <v>0</v>
      </c>
      <c r="G45" s="297">
        <v>0</v>
      </c>
      <c r="H45" s="297">
        <v>0</v>
      </c>
      <c r="I45" s="297">
        <v>0</v>
      </c>
      <c r="J45" s="297">
        <v>0</v>
      </c>
      <c r="K45" s="297">
        <v>0</v>
      </c>
      <c r="L45" s="297">
        <v>0</v>
      </c>
      <c r="M45" s="297">
        <v>0</v>
      </c>
      <c r="N45" s="297">
        <v>0</v>
      </c>
      <c r="O45" s="297">
        <v>0</v>
      </c>
      <c r="P45" s="297">
        <v>0</v>
      </c>
      <c r="Q45" s="297">
        <v>0</v>
      </c>
      <c r="R45" s="297">
        <v>0</v>
      </c>
      <c r="S45" s="297">
        <v>0</v>
      </c>
      <c r="T45" s="297">
        <v>0</v>
      </c>
      <c r="U45" s="297">
        <v>0</v>
      </c>
      <c r="V45" s="297">
        <v>0</v>
      </c>
      <c r="W45" s="297">
        <v>0</v>
      </c>
      <c r="DA45" s="122" t="s">
        <v>2854</v>
      </c>
    </row>
    <row r="46" spans="1:105" ht="12" customHeight="1" x14ac:dyDescent="0.25">
      <c r="A46" s="60" t="s">
        <v>2743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7.5192377209594447E-3</v>
      </c>
      <c r="T46" s="331">
        <v>6.4012458718763991E-3</v>
      </c>
      <c r="U46" s="331">
        <v>5.0015662786427736E-3</v>
      </c>
      <c r="V46" s="331">
        <v>4.7204790202428496E-3</v>
      </c>
      <c r="W46" s="331">
        <v>3.041142399532723E-3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2.5890018413567069E-4</v>
      </c>
      <c r="DA49" s="73" t="s">
        <v>2858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7.5192377209594447E-3</v>
      </c>
      <c r="T50" s="231">
        <v>6.4012458718763991E-3</v>
      </c>
      <c r="U50" s="231">
        <v>5.0015662786427736E-3</v>
      </c>
      <c r="V50" s="231">
        <v>4.7204790202428496E-3</v>
      </c>
      <c r="W50" s="231">
        <v>2.7822422153970521E-3</v>
      </c>
      <c r="DA50" s="73" t="s">
        <v>2859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</v>
      </c>
      <c r="C63" s="234">
        <f t="shared" si="1"/>
        <v>0</v>
      </c>
      <c r="D63" s="234">
        <f t="shared" si="1"/>
        <v>0</v>
      </c>
      <c r="E63" s="234">
        <f t="shared" si="1"/>
        <v>0</v>
      </c>
      <c r="F63" s="234">
        <f t="shared" si="1"/>
        <v>0</v>
      </c>
      <c r="G63" s="234">
        <f t="shared" si="1"/>
        <v>0</v>
      </c>
      <c r="H63" s="234">
        <f t="shared" si="1"/>
        <v>0</v>
      </c>
      <c r="I63" s="234">
        <f t="shared" si="1"/>
        <v>0</v>
      </c>
      <c r="J63" s="234">
        <f t="shared" si="1"/>
        <v>0</v>
      </c>
      <c r="K63" s="234">
        <f t="shared" si="1"/>
        <v>0</v>
      </c>
      <c r="L63" s="234">
        <f t="shared" si="1"/>
        <v>0</v>
      </c>
      <c r="M63" s="234">
        <f t="shared" si="1"/>
        <v>0</v>
      </c>
      <c r="N63" s="234">
        <f t="shared" si="1"/>
        <v>0</v>
      </c>
      <c r="O63" s="234">
        <f t="shared" si="1"/>
        <v>0</v>
      </c>
      <c r="P63" s="234">
        <f t="shared" si="1"/>
        <v>0</v>
      </c>
      <c r="Q63" s="234">
        <f t="shared" si="1"/>
        <v>0</v>
      </c>
      <c r="R63" s="234">
        <f t="shared" si="1"/>
        <v>0</v>
      </c>
      <c r="S63" s="234">
        <f t="shared" si="1"/>
        <v>0.99999999999999978</v>
      </c>
      <c r="T63" s="234">
        <f t="shared" si="1"/>
        <v>0.99999999999999978</v>
      </c>
      <c r="U63" s="234">
        <f t="shared" si="1"/>
        <v>1</v>
      </c>
      <c r="V63" s="234">
        <f t="shared" si="1"/>
        <v>1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</v>
      </c>
      <c r="C68" s="302">
        <f t="shared" si="6"/>
        <v>0</v>
      </c>
      <c r="D68" s="302">
        <f t="shared" si="6"/>
        <v>0</v>
      </c>
      <c r="E68" s="302">
        <f t="shared" si="6"/>
        <v>0</v>
      </c>
      <c r="F68" s="302">
        <f t="shared" si="6"/>
        <v>0</v>
      </c>
      <c r="G68" s="302">
        <f t="shared" si="6"/>
        <v>0</v>
      </c>
      <c r="H68" s="302">
        <f t="shared" si="6"/>
        <v>0</v>
      </c>
      <c r="I68" s="302">
        <f t="shared" si="6"/>
        <v>0</v>
      </c>
      <c r="J68" s="302">
        <f t="shared" si="6"/>
        <v>0</v>
      </c>
      <c r="K68" s="302">
        <f t="shared" si="6"/>
        <v>0</v>
      </c>
      <c r="L68" s="302">
        <f t="shared" si="6"/>
        <v>0</v>
      </c>
      <c r="M68" s="302">
        <f t="shared" si="6"/>
        <v>0</v>
      </c>
      <c r="N68" s="302">
        <f t="shared" si="6"/>
        <v>0</v>
      </c>
      <c r="O68" s="302">
        <f t="shared" si="6"/>
        <v>0</v>
      </c>
      <c r="P68" s="302">
        <f t="shared" si="6"/>
        <v>0</v>
      </c>
      <c r="Q68" s="302">
        <f t="shared" si="6"/>
        <v>0</v>
      </c>
      <c r="R68" s="302">
        <f t="shared" si="6"/>
        <v>0</v>
      </c>
      <c r="S68" s="302">
        <f t="shared" si="6"/>
        <v>1.5182987452389729E-3</v>
      </c>
      <c r="T68" s="302">
        <f t="shared" si="6"/>
        <v>1.0675730498879593E-3</v>
      </c>
      <c r="U68" s="302">
        <f t="shared" si="6"/>
        <v>6.5735953487970871E-4</v>
      </c>
      <c r="V68" s="302">
        <f t="shared" si="6"/>
        <v>7.8978186004665112E-4</v>
      </c>
      <c r="W68" s="302">
        <f t="shared" si="6"/>
        <v>2.7356857254007597E-4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0</v>
      </c>
      <c r="C69" s="303">
        <f t="shared" si="7"/>
        <v>0</v>
      </c>
      <c r="D69" s="303">
        <f t="shared" si="7"/>
        <v>0</v>
      </c>
      <c r="E69" s="303">
        <f t="shared" si="7"/>
        <v>0</v>
      </c>
      <c r="F69" s="303">
        <f t="shared" si="7"/>
        <v>0</v>
      </c>
      <c r="G69" s="303">
        <f t="shared" si="7"/>
        <v>0</v>
      </c>
      <c r="H69" s="303">
        <f t="shared" si="7"/>
        <v>0</v>
      </c>
      <c r="I69" s="303">
        <f t="shared" si="7"/>
        <v>0</v>
      </c>
      <c r="J69" s="303">
        <f t="shared" si="7"/>
        <v>0</v>
      </c>
      <c r="K69" s="303">
        <f t="shared" si="7"/>
        <v>0</v>
      </c>
      <c r="L69" s="303">
        <f t="shared" si="7"/>
        <v>0</v>
      </c>
      <c r="M69" s="303">
        <f t="shared" si="7"/>
        <v>0</v>
      </c>
      <c r="N69" s="303">
        <f t="shared" si="7"/>
        <v>0</v>
      </c>
      <c r="O69" s="303">
        <f t="shared" si="7"/>
        <v>0</v>
      </c>
      <c r="P69" s="303">
        <f t="shared" si="7"/>
        <v>0</v>
      </c>
      <c r="Q69" s="303">
        <f t="shared" si="7"/>
        <v>0</v>
      </c>
      <c r="R69" s="303">
        <f t="shared" si="7"/>
        <v>0</v>
      </c>
      <c r="S69" s="303">
        <f t="shared" si="7"/>
        <v>8.2066989144226887E-2</v>
      </c>
      <c r="T69" s="303">
        <f t="shared" si="7"/>
        <v>8.210403509179004E-2</v>
      </c>
      <c r="U69" s="303">
        <f t="shared" si="7"/>
        <v>8.2137751271105786E-2</v>
      </c>
      <c r="V69" s="303">
        <f t="shared" si="7"/>
        <v>8.2126867244379745E-2</v>
      </c>
      <c r="W69" s="303">
        <f t="shared" si="7"/>
        <v>8.2169295733763845E-2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</v>
      </c>
      <c r="C70" s="303">
        <f t="shared" si="8"/>
        <v>0</v>
      </c>
      <c r="D70" s="303">
        <f t="shared" si="8"/>
        <v>0</v>
      </c>
      <c r="E70" s="303">
        <f t="shared" si="8"/>
        <v>0</v>
      </c>
      <c r="F70" s="303">
        <f t="shared" si="8"/>
        <v>0</v>
      </c>
      <c r="G70" s="303">
        <f t="shared" si="8"/>
        <v>0</v>
      </c>
      <c r="H70" s="303">
        <f t="shared" si="8"/>
        <v>0</v>
      </c>
      <c r="I70" s="303">
        <f t="shared" si="8"/>
        <v>0</v>
      </c>
      <c r="J70" s="303">
        <f t="shared" si="8"/>
        <v>0</v>
      </c>
      <c r="K70" s="303">
        <f t="shared" si="8"/>
        <v>0</v>
      </c>
      <c r="L70" s="303">
        <f t="shared" si="8"/>
        <v>0</v>
      </c>
      <c r="M70" s="303">
        <f t="shared" si="8"/>
        <v>0</v>
      </c>
      <c r="N70" s="303">
        <f t="shared" si="8"/>
        <v>0</v>
      </c>
      <c r="O70" s="303">
        <f t="shared" si="8"/>
        <v>0</v>
      </c>
      <c r="P70" s="303">
        <f t="shared" si="8"/>
        <v>0</v>
      </c>
      <c r="Q70" s="303">
        <f t="shared" si="8"/>
        <v>0</v>
      </c>
      <c r="R70" s="303">
        <f t="shared" si="8"/>
        <v>0</v>
      </c>
      <c r="S70" s="303">
        <f t="shared" si="8"/>
        <v>0.69756940772592879</v>
      </c>
      <c r="T70" s="303">
        <f t="shared" si="8"/>
        <v>0.69788429828021514</v>
      </c>
      <c r="U70" s="303">
        <f t="shared" si="8"/>
        <v>0.69817088580439912</v>
      </c>
      <c r="V70" s="303">
        <f t="shared" si="8"/>
        <v>0.69807837157722774</v>
      </c>
      <c r="W70" s="303">
        <f t="shared" si="8"/>
        <v>0.69843901373699235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</v>
      </c>
      <c r="C72" s="303">
        <f t="shared" si="10"/>
        <v>0</v>
      </c>
      <c r="D72" s="303">
        <f t="shared" si="10"/>
        <v>0</v>
      </c>
      <c r="E72" s="303">
        <f t="shared" si="10"/>
        <v>0</v>
      </c>
      <c r="F72" s="303">
        <f t="shared" si="10"/>
        <v>0</v>
      </c>
      <c r="G72" s="303">
        <f t="shared" si="10"/>
        <v>0</v>
      </c>
      <c r="H72" s="303">
        <f t="shared" si="10"/>
        <v>0</v>
      </c>
      <c r="I72" s="303">
        <f t="shared" si="10"/>
        <v>0</v>
      </c>
      <c r="J72" s="303">
        <f t="shared" si="10"/>
        <v>0</v>
      </c>
      <c r="K72" s="303">
        <f t="shared" si="10"/>
        <v>0</v>
      </c>
      <c r="L72" s="303">
        <f t="shared" si="10"/>
        <v>0</v>
      </c>
      <c r="M72" s="303">
        <f t="shared" si="10"/>
        <v>0</v>
      </c>
      <c r="N72" s="303">
        <f t="shared" si="10"/>
        <v>0</v>
      </c>
      <c r="O72" s="303">
        <f t="shared" si="10"/>
        <v>0</v>
      </c>
      <c r="P72" s="303">
        <f t="shared" si="10"/>
        <v>0</v>
      </c>
      <c r="Q72" s="303">
        <f t="shared" si="10"/>
        <v>0</v>
      </c>
      <c r="R72" s="303">
        <f t="shared" si="10"/>
        <v>0</v>
      </c>
      <c r="S72" s="303">
        <f t="shared" si="10"/>
        <v>0.21884530438460509</v>
      </c>
      <c r="T72" s="303">
        <f t="shared" si="10"/>
        <v>0.21894409357810671</v>
      </c>
      <c r="U72" s="303">
        <f t="shared" si="10"/>
        <v>0.2190340033896154</v>
      </c>
      <c r="V72" s="303">
        <f t="shared" si="10"/>
        <v>0.21900497931834598</v>
      </c>
      <c r="W72" s="303">
        <f t="shared" si="10"/>
        <v>0.2191181219567036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</v>
      </c>
      <c r="C73" s="304">
        <f t="shared" si="11"/>
        <v>0</v>
      </c>
      <c r="D73" s="304">
        <f t="shared" si="11"/>
        <v>0</v>
      </c>
      <c r="E73" s="304">
        <f t="shared" si="11"/>
        <v>0</v>
      </c>
      <c r="F73" s="304">
        <f t="shared" si="11"/>
        <v>0</v>
      </c>
      <c r="G73" s="304">
        <f t="shared" si="11"/>
        <v>0</v>
      </c>
      <c r="H73" s="304">
        <f t="shared" si="11"/>
        <v>0</v>
      </c>
      <c r="I73" s="304">
        <f t="shared" si="11"/>
        <v>0</v>
      </c>
      <c r="J73" s="304">
        <f t="shared" si="11"/>
        <v>0</v>
      </c>
      <c r="K73" s="304">
        <f t="shared" si="11"/>
        <v>0</v>
      </c>
      <c r="L73" s="304">
        <f t="shared" si="11"/>
        <v>0</v>
      </c>
      <c r="M73" s="304">
        <f t="shared" si="11"/>
        <v>0</v>
      </c>
      <c r="N73" s="304">
        <f t="shared" si="11"/>
        <v>0</v>
      </c>
      <c r="O73" s="304">
        <f t="shared" si="11"/>
        <v>0</v>
      </c>
      <c r="P73" s="304">
        <f t="shared" si="11"/>
        <v>0</v>
      </c>
      <c r="Q73" s="304">
        <f t="shared" si="11"/>
        <v>0</v>
      </c>
      <c r="R73" s="304">
        <f t="shared" si="11"/>
        <v>0</v>
      </c>
      <c r="S73" s="304">
        <f t="shared" si="11"/>
        <v>0.13130718263076302</v>
      </c>
      <c r="T73" s="304">
        <f t="shared" si="11"/>
        <v>0.13136645614686399</v>
      </c>
      <c r="U73" s="304">
        <f t="shared" si="11"/>
        <v>0.13142040203376926</v>
      </c>
      <c r="V73" s="304">
        <f t="shared" si="11"/>
        <v>0.13140298759100758</v>
      </c>
      <c r="W73" s="304">
        <f t="shared" si="11"/>
        <v>0.13147087317402215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0</v>
      </c>
      <c r="C74" s="304">
        <f t="shared" si="12"/>
        <v>0</v>
      </c>
      <c r="D74" s="304">
        <f t="shared" si="12"/>
        <v>0</v>
      </c>
      <c r="E74" s="304">
        <f t="shared" si="12"/>
        <v>0</v>
      </c>
      <c r="F74" s="304">
        <f t="shared" si="12"/>
        <v>0</v>
      </c>
      <c r="G74" s="304">
        <f t="shared" si="12"/>
        <v>0</v>
      </c>
      <c r="H74" s="304">
        <f t="shared" si="12"/>
        <v>0</v>
      </c>
      <c r="I74" s="304">
        <f t="shared" si="12"/>
        <v>0</v>
      </c>
      <c r="J74" s="304">
        <f t="shared" si="12"/>
        <v>0</v>
      </c>
      <c r="K74" s="304">
        <f t="shared" si="12"/>
        <v>0</v>
      </c>
      <c r="L74" s="304">
        <f t="shared" si="12"/>
        <v>0</v>
      </c>
      <c r="M74" s="304">
        <f t="shared" si="12"/>
        <v>0</v>
      </c>
      <c r="N74" s="304">
        <f t="shared" si="12"/>
        <v>0</v>
      </c>
      <c r="O74" s="304">
        <f t="shared" si="12"/>
        <v>0</v>
      </c>
      <c r="P74" s="304">
        <f t="shared" si="12"/>
        <v>0</v>
      </c>
      <c r="Q74" s="304">
        <f t="shared" si="12"/>
        <v>0</v>
      </c>
      <c r="R74" s="304">
        <f t="shared" si="12"/>
        <v>0</v>
      </c>
      <c r="S74" s="304">
        <f t="shared" si="12"/>
        <v>8.7538121753842069E-2</v>
      </c>
      <c r="T74" s="304">
        <f t="shared" si="12"/>
        <v>8.7577637431242722E-2</v>
      </c>
      <c r="U74" s="304">
        <f t="shared" si="12"/>
        <v>8.7613601355846171E-2</v>
      </c>
      <c r="V74" s="304">
        <f t="shared" si="12"/>
        <v>8.7601991727338402E-2</v>
      </c>
      <c r="W74" s="304">
        <f t="shared" si="12"/>
        <v>8.7647248782681458E-2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</v>
      </c>
      <c r="C81" s="324">
        <f>IF(C$5=0,0,C$5/TEL_fec!C$5)</f>
        <v>0</v>
      </c>
      <c r="D81" s="324">
        <f>IF(D$5=0,0,D$5/TEL_fec!D$5)</f>
        <v>0</v>
      </c>
      <c r="E81" s="324">
        <f>IF(E$5=0,0,E$5/TEL_fec!E$5)</f>
        <v>0</v>
      </c>
      <c r="F81" s="324">
        <f>IF(F$5=0,0,F$5/TEL_fec!F$5)</f>
        <v>0</v>
      </c>
      <c r="G81" s="324">
        <f>IF(G$5=0,0,G$5/TEL_fec!G$5)</f>
        <v>0</v>
      </c>
      <c r="H81" s="324">
        <f>IF(H$5=0,0,H$5/TEL_fec!H$5)</f>
        <v>0</v>
      </c>
      <c r="I81" s="324">
        <f>IF(I$5=0,0,I$5/TEL_fec!I$5)</f>
        <v>0</v>
      </c>
      <c r="J81" s="324">
        <f>IF(J$5=0,0,J$5/TEL_fec!J$5)</f>
        <v>0</v>
      </c>
      <c r="K81" s="324">
        <f>IF(K$5=0,0,K$5/TEL_fec!K$5)</f>
        <v>0</v>
      </c>
      <c r="L81" s="324">
        <f>IF(L$5=0,0,L$5/TEL_fec!L$5)</f>
        <v>0</v>
      </c>
      <c r="M81" s="324">
        <f>IF(M$5=0,0,M$5/TEL_fec!M$5)</f>
        <v>0</v>
      </c>
      <c r="N81" s="324">
        <f>IF(N$5=0,0,N$5/TEL_fec!N$5)</f>
        <v>0</v>
      </c>
      <c r="O81" s="324">
        <f>IF(O$5=0,0,O$5/TEL_fec!O$5)</f>
        <v>0</v>
      </c>
      <c r="P81" s="324">
        <f>IF(P$5=0,0,P$5/TEL_fec!P$5)</f>
        <v>0</v>
      </c>
      <c r="Q81" s="324">
        <f>IF(Q$5=0,0,Q$5/TEL_fec!Q$5)</f>
        <v>0</v>
      </c>
      <c r="R81" s="324">
        <f>IF(R$5=0,0,R$5/TEL_fec!R$5)</f>
        <v>0</v>
      </c>
      <c r="S81" s="324">
        <f>IF(S$5=0,0,S$5/TEL_fec!S$5)</f>
        <v>0.19214827437773016</v>
      </c>
      <c r="T81" s="324">
        <f>IF(T$5=0,0,T$5/TEL_fec!T$5)</f>
        <v>0.16222572039190375</v>
      </c>
      <c r="U81" s="324">
        <f>IF(U$5=0,0,U$5/TEL_fec!U$5)</f>
        <v>0.12829326459859891</v>
      </c>
      <c r="V81" s="324">
        <f>IF(V$5=0,0,V$5/TEL_fec!V$5)</f>
        <v>0.1336223063074404</v>
      </c>
      <c r="W81" s="324">
        <f>IF(W$5=0,0,W$5/TEL_fec!W$5)</f>
        <v>8.6004302723308182E-2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0</v>
      </c>
      <c r="C86" s="338">
        <f>IF(C$10=0,0,C$10/TEL_fec!C$10)</f>
        <v>0</v>
      </c>
      <c r="D86" s="338">
        <f>IF(D$10=0,0,D$10/TEL_fec!D$10)</f>
        <v>0</v>
      </c>
      <c r="E86" s="338">
        <f>IF(E$10=0,0,E$10/TEL_fec!E$10)</f>
        <v>0</v>
      </c>
      <c r="F86" s="338">
        <f>IF(F$10=0,0,F$10/TEL_fec!F$10)</f>
        <v>0</v>
      </c>
      <c r="G86" s="338">
        <f>IF(G$10=0,0,G$10/TEL_fec!G$10)</f>
        <v>0</v>
      </c>
      <c r="H86" s="338">
        <f>IF(H$10=0,0,H$10/TEL_fec!H$10)</f>
        <v>0</v>
      </c>
      <c r="I86" s="338">
        <f>IF(I$10=0,0,I$10/TEL_fec!I$10)</f>
        <v>0</v>
      </c>
      <c r="J86" s="338">
        <f>IF(J$10=0,0,J$10/TEL_fec!J$10)</f>
        <v>0</v>
      </c>
      <c r="K86" s="338">
        <f>IF(K$10=0,0,K$10/TEL_fec!K$10)</f>
        <v>0</v>
      </c>
      <c r="L86" s="338">
        <f>IF(L$10=0,0,L$10/TEL_fec!L$10)</f>
        <v>0</v>
      </c>
      <c r="M86" s="338">
        <f>IF(M$10=0,0,M$10/TEL_fec!M$10)</f>
        <v>0</v>
      </c>
      <c r="N86" s="338">
        <f>IF(N$10=0,0,N$10/TEL_fec!N$10)</f>
        <v>0</v>
      </c>
      <c r="O86" s="338">
        <f>IF(O$10=0,0,O$10/TEL_fec!O$10)</f>
        <v>0</v>
      </c>
      <c r="P86" s="338">
        <f>IF(P$10=0,0,P$10/TEL_fec!P$10)</f>
        <v>0</v>
      </c>
      <c r="Q86" s="338">
        <f>IF(Q$10=0,0,Q$10/TEL_fec!Q$10)</f>
        <v>0</v>
      </c>
      <c r="R86" s="338">
        <f>IF(R$10=0,0,R$10/TEL_fec!R$10)</f>
        <v>0</v>
      </c>
      <c r="S86" s="338">
        <f>IF(S$10=0,0,S$10/TEL_fec!S$10)</f>
        <v>2.6715121857152141E-3</v>
      </c>
      <c r="T86" s="338">
        <f>IF(T$10=0,0,T$10/TEL_fec!T$10)</f>
        <v>1.5630132983883423E-3</v>
      </c>
      <c r="U86" s="338">
        <f>IF(U$10=0,0,U$10/TEL_fec!U$10)</f>
        <v>7.4874277544561532E-4</v>
      </c>
      <c r="V86" s="338">
        <f>IF(V$10=0,0,V$10/TEL_fec!V$10)</f>
        <v>9.4234956406459634E-4</v>
      </c>
      <c r="W86" s="338">
        <f>IF(W$10=0,0,W$10/TEL_fec!W$10)</f>
        <v>2.0457474532619422E-4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</v>
      </c>
      <c r="C87" s="351">
        <f>IF(C$16=0,0,C$16/TEL_fec!C$16)</f>
        <v>0</v>
      </c>
      <c r="D87" s="351">
        <f>IF(D$16=0,0,D$16/TEL_fec!D$16)</f>
        <v>0</v>
      </c>
      <c r="E87" s="351">
        <f>IF(E$16=0,0,E$16/TEL_fec!E$16)</f>
        <v>0</v>
      </c>
      <c r="F87" s="351">
        <f>IF(F$16=0,0,F$16/TEL_fec!F$16)</f>
        <v>0</v>
      </c>
      <c r="G87" s="351">
        <f>IF(G$16=0,0,G$16/TEL_fec!G$16)</f>
        <v>0</v>
      </c>
      <c r="H87" s="351">
        <f>IF(H$16=0,0,H$16/TEL_fec!H$16)</f>
        <v>0</v>
      </c>
      <c r="I87" s="351">
        <f>IF(I$16=0,0,I$16/TEL_fec!I$16)</f>
        <v>0</v>
      </c>
      <c r="J87" s="351">
        <f>IF(J$16=0,0,J$16/TEL_fec!J$16)</f>
        <v>0</v>
      </c>
      <c r="K87" s="351">
        <f>IF(K$16=0,0,K$16/TEL_fec!K$16)</f>
        <v>0</v>
      </c>
      <c r="L87" s="351">
        <f>IF(L$16=0,0,L$16/TEL_fec!L$16)</f>
        <v>0</v>
      </c>
      <c r="M87" s="351">
        <f>IF(M$16=0,0,M$16/TEL_fec!M$16)</f>
        <v>0</v>
      </c>
      <c r="N87" s="351">
        <f>IF(N$16=0,0,N$16/TEL_fec!N$16)</f>
        <v>0</v>
      </c>
      <c r="O87" s="351">
        <f>IF(O$16=0,0,O$16/TEL_fec!O$16)</f>
        <v>0</v>
      </c>
      <c r="P87" s="351">
        <f>IF(P$16=0,0,P$16/TEL_fec!P$16)</f>
        <v>0</v>
      </c>
      <c r="Q87" s="351">
        <f>IF(Q$16=0,0,Q$16/TEL_fec!Q$16)</f>
        <v>0</v>
      </c>
      <c r="R87" s="351">
        <f>IF(R$16=0,0,R$16/TEL_fec!R$16)</f>
        <v>0</v>
      </c>
      <c r="S87" s="351">
        <f>IF(S$16=0,0,S$16/TEL_fec!S$16)</f>
        <v>3.102418800000001</v>
      </c>
      <c r="T87" s="351">
        <f>IF(T$16=0,0,T$16/TEL_fec!T$16)</f>
        <v>3.1024187999999997</v>
      </c>
      <c r="U87" s="351">
        <f>IF(U$16=0,0,U$16/TEL_fec!U$16)</f>
        <v>3.1024187999999997</v>
      </c>
      <c r="V87" s="351">
        <f>IF(V$16=0,0,V$16/TEL_fec!V$16)</f>
        <v>2.9560782905660368</v>
      </c>
      <c r="W87" s="351">
        <f>IF(W$16=0,0,W$16/TEL_fec!W$16)</f>
        <v>3.0570495698595894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</v>
      </c>
      <c r="C88" s="351">
        <f>IF(C$27=0,0,C$27/TEL_fec!C$27)</f>
        <v>0</v>
      </c>
      <c r="D88" s="351">
        <f>IF(D$27=0,0,D$27/TEL_fec!D$27)</f>
        <v>0</v>
      </c>
      <c r="E88" s="351">
        <f>IF(E$27=0,0,E$27/TEL_fec!E$27)</f>
        <v>0</v>
      </c>
      <c r="F88" s="351">
        <f>IF(F$27=0,0,F$27/TEL_fec!F$27)</f>
        <v>0</v>
      </c>
      <c r="G88" s="351">
        <f>IF(G$27=0,0,G$27/TEL_fec!G$27)</f>
        <v>0</v>
      </c>
      <c r="H88" s="351">
        <f>IF(H$27=0,0,H$27/TEL_fec!H$27)</f>
        <v>0</v>
      </c>
      <c r="I88" s="351">
        <f>IF(I$27=0,0,I$27/TEL_fec!I$27)</f>
        <v>0</v>
      </c>
      <c r="J88" s="351">
        <f>IF(J$27=0,0,J$27/TEL_fec!J$27)</f>
        <v>0</v>
      </c>
      <c r="K88" s="351">
        <f>IF(K$27=0,0,K$27/TEL_fec!K$27)</f>
        <v>0</v>
      </c>
      <c r="L88" s="351">
        <f>IF(L$27=0,0,L$27/TEL_fec!L$27)</f>
        <v>0</v>
      </c>
      <c r="M88" s="351">
        <f>IF(M$27=0,0,M$27/TEL_fec!M$27)</f>
        <v>0</v>
      </c>
      <c r="N88" s="351">
        <f>IF(N$27=0,0,N$27/TEL_fec!N$27)</f>
        <v>0</v>
      </c>
      <c r="O88" s="351">
        <f>IF(O$27=0,0,O$27/TEL_fec!O$27)</f>
        <v>0</v>
      </c>
      <c r="P88" s="351">
        <f>IF(P$27=0,0,P$27/TEL_fec!P$27)</f>
        <v>0</v>
      </c>
      <c r="Q88" s="351">
        <f>IF(Q$27=0,0,Q$27/TEL_fec!Q$27)</f>
        <v>0</v>
      </c>
      <c r="R88" s="351">
        <f>IF(R$27=0,0,R$27/TEL_fec!R$27)</f>
        <v>0</v>
      </c>
      <c r="S88" s="351">
        <f>IF(S$27=0,0,S$27/TEL_fec!S$27)</f>
        <v>3.1024188000000001</v>
      </c>
      <c r="T88" s="351">
        <f>IF(T$27=0,0,T$27/TEL_fec!T$27)</f>
        <v>3.1024188000000001</v>
      </c>
      <c r="U88" s="351">
        <f>IF(U$27=0,0,U$27/TEL_fec!U$27)</f>
        <v>3.1024187999999993</v>
      </c>
      <c r="V88" s="351">
        <f>IF(V$27=0,0,V$27/TEL_fec!V$27)</f>
        <v>2.9560782905660381</v>
      </c>
      <c r="W88" s="351">
        <f>IF(W$27=0,0,W$27/TEL_fec!W$27)</f>
        <v>3.0570495698595885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</v>
      </c>
      <c r="C90" s="351">
        <f>IF(C$39=0,0,C$39/TEL_fec!C$39)</f>
        <v>0</v>
      </c>
      <c r="D90" s="351">
        <f>IF(D$39=0,0,D$39/TEL_fec!D$39)</f>
        <v>0</v>
      </c>
      <c r="E90" s="351">
        <f>IF(E$39=0,0,E$39/TEL_fec!E$39)</f>
        <v>0</v>
      </c>
      <c r="F90" s="351">
        <f>IF(F$39=0,0,F$39/TEL_fec!F$39)</f>
        <v>0</v>
      </c>
      <c r="G90" s="351">
        <f>IF(G$39=0,0,G$39/TEL_fec!G$39)</f>
        <v>0</v>
      </c>
      <c r="H90" s="351">
        <f>IF(H$39=0,0,H$39/TEL_fec!H$39)</f>
        <v>0</v>
      </c>
      <c r="I90" s="351">
        <f>IF(I$39=0,0,I$39/TEL_fec!I$39)</f>
        <v>0</v>
      </c>
      <c r="J90" s="351">
        <f>IF(J$39=0,0,J$39/TEL_fec!J$39)</f>
        <v>0</v>
      </c>
      <c r="K90" s="351">
        <f>IF(K$39=0,0,K$39/TEL_fec!K$39)</f>
        <v>0</v>
      </c>
      <c r="L90" s="351">
        <f>IF(L$39=0,0,L$39/TEL_fec!L$39)</f>
        <v>0</v>
      </c>
      <c r="M90" s="351">
        <f>IF(M$39=0,0,M$39/TEL_fec!M$39)</f>
        <v>0</v>
      </c>
      <c r="N90" s="351">
        <f>IF(N$39=0,0,N$39/TEL_fec!N$39)</f>
        <v>0</v>
      </c>
      <c r="O90" s="351">
        <f>IF(O$39=0,0,O$39/TEL_fec!O$39)</f>
        <v>0</v>
      </c>
      <c r="P90" s="351">
        <f>IF(P$39=0,0,P$39/TEL_fec!P$39)</f>
        <v>0</v>
      </c>
      <c r="Q90" s="351">
        <f>IF(Q$39=0,0,Q$39/TEL_fec!Q$39)</f>
        <v>0</v>
      </c>
      <c r="R90" s="351">
        <f>IF(R$39=0,0,R$39/TEL_fec!R$39)</f>
        <v>0</v>
      </c>
      <c r="S90" s="351">
        <f>IF(S$39=0,0,S$39/TEL_fec!S$39)</f>
        <v>0.1206499246283577</v>
      </c>
      <c r="T90" s="351">
        <f>IF(T$39=0,0,T$39/TEL_fec!T$39)</f>
        <v>0.1015782549981127</v>
      </c>
      <c r="U90" s="351">
        <f>IF(U$39=0,0,U$39/TEL_fec!U$39)</f>
        <v>8.0071833116746288E-2</v>
      </c>
      <c r="V90" s="351">
        <f>IF(V$39=0,0,V$39/TEL_fec!V$39)</f>
        <v>8.3493647498344467E-2</v>
      </c>
      <c r="W90" s="351">
        <f>IF(W$39=0,0,W$39/TEL_fec!W$39)</f>
        <v>5.3472856348645501E-2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CY: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68.3376979673276</v>
      </c>
      <c r="C3" s="205">
        <v>63.86285270263707</v>
      </c>
      <c r="D3" s="205">
        <v>67.221783261411289</v>
      </c>
      <c r="E3" s="205">
        <v>73.156805367211476</v>
      </c>
      <c r="F3" s="205">
        <v>78.53768645428525</v>
      </c>
      <c r="G3" s="205">
        <v>78.44432047180446</v>
      </c>
      <c r="H3" s="205">
        <v>80.503367208147651</v>
      </c>
      <c r="I3" s="205">
        <v>85.760131838584471</v>
      </c>
      <c r="J3" s="205">
        <v>82.113753534009646</v>
      </c>
      <c r="K3" s="205">
        <v>73.112366987424267</v>
      </c>
      <c r="L3" s="205">
        <v>66.493869006081141</v>
      </c>
      <c r="M3" s="205">
        <v>57.81697132511826</v>
      </c>
      <c r="N3" s="205">
        <v>49.202025627253903</v>
      </c>
      <c r="O3" s="205">
        <v>30.335233310791232</v>
      </c>
      <c r="P3" s="205">
        <v>27.809781097294511</v>
      </c>
      <c r="Q3" s="205">
        <v>33.299999999999997</v>
      </c>
      <c r="R3" s="205">
        <v>37.124977362818683</v>
      </c>
      <c r="S3" s="205">
        <v>45.42414168338874</v>
      </c>
      <c r="T3" s="205">
        <v>54.386051810391798</v>
      </c>
      <c r="U3" s="205">
        <v>60.51819924303603</v>
      </c>
      <c r="V3" s="205">
        <v>54.493530714535503</v>
      </c>
      <c r="W3" s="205">
        <v>55.702614690255373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4.9695671131298704</v>
      </c>
      <c r="C5" s="205">
        <v>4.0296782635227757</v>
      </c>
      <c r="D5" s="205">
        <v>3.8239759161254732</v>
      </c>
      <c r="E5" s="205">
        <v>3.970036797414108</v>
      </c>
      <c r="F5" s="205">
        <v>3.6268953736353629</v>
      </c>
      <c r="G5" s="205">
        <v>3.7373801171495939</v>
      </c>
      <c r="H5" s="205">
        <v>4.0504762394144596</v>
      </c>
      <c r="I5" s="205">
        <v>4.4269444368700697</v>
      </c>
      <c r="J5" s="205">
        <v>4.0428680575884313</v>
      </c>
      <c r="K5" s="205">
        <v>3.608896786302827</v>
      </c>
      <c r="L5" s="205">
        <v>3.5394640808613538</v>
      </c>
      <c r="M5" s="205">
        <v>3.0578598514097028</v>
      </c>
      <c r="N5" s="205">
        <v>2.469566847993736</v>
      </c>
      <c r="O5" s="205">
        <v>1.689595477340083</v>
      </c>
      <c r="P5" s="205">
        <v>1.7545118540773019</v>
      </c>
      <c r="Q5" s="205">
        <v>1.773573042400951</v>
      </c>
      <c r="R5" s="205">
        <v>2.0303951163116731</v>
      </c>
      <c r="S5" s="205">
        <v>2.1839630755666368</v>
      </c>
      <c r="T5" s="205">
        <v>2.2449438376108182</v>
      </c>
      <c r="U5" s="205">
        <v>2.4471091032613881</v>
      </c>
      <c r="V5" s="205">
        <v>2.2952468013169778</v>
      </c>
      <c r="W5" s="205">
        <v>2.8004768304527841</v>
      </c>
      <c r="DA5" s="112" t="s">
        <v>2870</v>
      </c>
    </row>
    <row r="6" spans="1:105" ht="12" customHeight="1" x14ac:dyDescent="0.25">
      <c r="A6" s="154" t="s">
        <v>2114</v>
      </c>
      <c r="B6" s="340">
        <v>6.2119588914123378</v>
      </c>
      <c r="C6" s="340">
        <v>5.901360946841721</v>
      </c>
      <c r="D6" s="340">
        <v>5.5907630022711041</v>
      </c>
      <c r="E6" s="340">
        <v>5.5907630022711041</v>
      </c>
      <c r="F6" s="340">
        <v>5.2801650577004873</v>
      </c>
      <c r="G6" s="340">
        <v>4.9695671131298704</v>
      </c>
      <c r="H6" s="340">
        <v>4.9695671131298704</v>
      </c>
      <c r="I6" s="340">
        <v>4.9695671131298704</v>
      </c>
      <c r="J6" s="340">
        <v>4.6589691685592536</v>
      </c>
      <c r="K6" s="340">
        <v>4.6589691685592536</v>
      </c>
      <c r="L6" s="340">
        <v>4.3483712239886367</v>
      </c>
      <c r="M6" s="340">
        <v>4.0377732794180199</v>
      </c>
      <c r="N6" s="340">
        <v>4.0377732794180199</v>
      </c>
      <c r="O6" s="340">
        <v>3.727175334847403</v>
      </c>
      <c r="P6" s="340">
        <v>3.4165773902767862</v>
      </c>
      <c r="Q6" s="340">
        <v>3.4165773902767862</v>
      </c>
      <c r="R6" s="340">
        <v>3.1059794457061689</v>
      </c>
      <c r="S6" s="340">
        <v>2.7953815011355529</v>
      </c>
      <c r="T6" s="340">
        <v>2.7953815011355529</v>
      </c>
      <c r="U6" s="340">
        <v>2.7953815011355529</v>
      </c>
      <c r="V6" s="340">
        <v>2.4847835565649361</v>
      </c>
      <c r="W6" s="340">
        <v>3.1059794457061689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0.3105979445706169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0.3105979445706169</v>
      </c>
      <c r="V7" s="342">
        <v>0</v>
      </c>
      <c r="W7" s="342">
        <v>0.6211958891412338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0.31059794457061685</v>
      </c>
      <c r="D8" s="344">
        <f t="shared" si="0"/>
        <v>0.31059794457061685</v>
      </c>
      <c r="E8" s="344">
        <f t="shared" si="0"/>
        <v>0</v>
      </c>
      <c r="F8" s="344">
        <f t="shared" si="0"/>
        <v>0.31059794457061685</v>
      </c>
      <c r="G8" s="344">
        <f t="shared" si="0"/>
        <v>0.31059794457061685</v>
      </c>
      <c r="H8" s="344">
        <f t="shared" si="0"/>
        <v>0</v>
      </c>
      <c r="I8" s="344">
        <f t="shared" si="0"/>
        <v>0.31059794457061685</v>
      </c>
      <c r="J8" s="344">
        <f t="shared" si="0"/>
        <v>0.31059794457061685</v>
      </c>
      <c r="K8" s="344">
        <f t="shared" si="0"/>
        <v>0</v>
      </c>
      <c r="L8" s="344">
        <f t="shared" si="0"/>
        <v>0.31059794457061685</v>
      </c>
      <c r="M8" s="344">
        <f t="shared" si="0"/>
        <v>0.31059794457061685</v>
      </c>
      <c r="N8" s="344">
        <f t="shared" si="0"/>
        <v>0</v>
      </c>
      <c r="O8" s="344">
        <f t="shared" si="0"/>
        <v>0.31059794457061685</v>
      </c>
      <c r="P8" s="344">
        <f t="shared" si="0"/>
        <v>0.31059794457061685</v>
      </c>
      <c r="Q8" s="344">
        <f t="shared" si="0"/>
        <v>0</v>
      </c>
      <c r="R8" s="344">
        <f t="shared" si="0"/>
        <v>0.31059794457061729</v>
      </c>
      <c r="S8" s="344">
        <f t="shared" si="0"/>
        <v>0.31059794457061596</v>
      </c>
      <c r="T8" s="344">
        <f t="shared" si="0"/>
        <v>0</v>
      </c>
      <c r="U8" s="344">
        <f t="shared" si="0"/>
        <v>0.31059794457061685</v>
      </c>
      <c r="V8" s="344">
        <f t="shared" si="0"/>
        <v>0.31059794457061685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1.2423917782824674</v>
      </c>
      <c r="C9" s="345">
        <f t="shared" si="1"/>
        <v>1.8716826833189453</v>
      </c>
      <c r="D9" s="345">
        <f t="shared" si="1"/>
        <v>1.766787086145631</v>
      </c>
      <c r="E9" s="345">
        <f t="shared" si="1"/>
        <v>1.6207262048569961</v>
      </c>
      <c r="F9" s="345">
        <f t="shared" si="1"/>
        <v>1.6532696840651244</v>
      </c>
      <c r="G9" s="345">
        <f t="shared" si="1"/>
        <v>1.2321869959802765</v>
      </c>
      <c r="H9" s="345">
        <f t="shared" si="1"/>
        <v>0.91909087371541087</v>
      </c>
      <c r="I9" s="345">
        <f t="shared" si="1"/>
        <v>0.54262267625980076</v>
      </c>
      <c r="J9" s="345">
        <f t="shared" si="1"/>
        <v>0.61610111097082232</v>
      </c>
      <c r="K9" s="345">
        <f t="shared" si="1"/>
        <v>1.0500723822564266</v>
      </c>
      <c r="L9" s="345">
        <f t="shared" si="1"/>
        <v>0.80890714312728296</v>
      </c>
      <c r="M9" s="345">
        <f t="shared" si="1"/>
        <v>0.97991342800831704</v>
      </c>
      <c r="N9" s="345">
        <f t="shared" si="1"/>
        <v>1.5682064314242838</v>
      </c>
      <c r="O9" s="345">
        <f t="shared" si="1"/>
        <v>2.0375798575073203</v>
      </c>
      <c r="P9" s="345">
        <f t="shared" si="1"/>
        <v>1.6620655361994843</v>
      </c>
      <c r="Q9" s="345">
        <f t="shared" si="1"/>
        <v>1.6430043478758352</v>
      </c>
      <c r="R9" s="345">
        <f t="shared" si="1"/>
        <v>1.0755843293944958</v>
      </c>
      <c r="S9" s="345">
        <f t="shared" si="1"/>
        <v>0.61141842556891612</v>
      </c>
      <c r="T9" s="345">
        <f t="shared" si="1"/>
        <v>0.55043766352473478</v>
      </c>
      <c r="U9" s="345">
        <f t="shared" si="1"/>
        <v>0.34827239787416486</v>
      </c>
      <c r="V9" s="345">
        <f t="shared" si="1"/>
        <v>0.18953675524795832</v>
      </c>
      <c r="W9" s="345">
        <f t="shared" si="1"/>
        <v>0.30550261525338485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0.7738607050730868</v>
      </c>
      <c r="C12" s="212">
        <v>0.60189165950128976</v>
      </c>
      <c r="D12" s="212">
        <v>0.60189165950128976</v>
      </c>
      <c r="E12" s="212">
        <v>0.68787618228718828</v>
      </c>
      <c r="F12" s="212">
        <v>0.68787618228718828</v>
      </c>
      <c r="G12" s="212">
        <v>0.68787618228718828</v>
      </c>
      <c r="H12" s="212">
        <v>0.68787618228718828</v>
      </c>
      <c r="I12" s="212">
        <v>0.7738607050730868</v>
      </c>
      <c r="J12" s="212">
        <v>0.7738607050730868</v>
      </c>
      <c r="K12" s="212">
        <v>0.7738607050730868</v>
      </c>
      <c r="L12" s="212">
        <v>0.7738607050730868</v>
      </c>
      <c r="M12" s="212">
        <v>0.68787618228718828</v>
      </c>
      <c r="N12" s="212">
        <v>0.60189165950128976</v>
      </c>
      <c r="O12" s="212">
        <v>0.42992261392949271</v>
      </c>
      <c r="P12" s="212">
        <v>0.42992261392949271</v>
      </c>
      <c r="Q12" s="212">
        <v>0.42992261392949271</v>
      </c>
      <c r="R12" s="212">
        <v>0.51590713671539123</v>
      </c>
      <c r="S12" s="212">
        <v>0.54496990541702495</v>
      </c>
      <c r="T12" s="212">
        <v>0.55932932072227004</v>
      </c>
      <c r="U12" s="212">
        <v>0.58323301805674976</v>
      </c>
      <c r="V12" s="212">
        <v>0.55442820292347372</v>
      </c>
      <c r="W12" s="212">
        <v>0.59673258813413577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2.8976784178847803E-2</v>
      </c>
      <c r="T14" s="206">
        <f t="shared" si="2"/>
        <v>2.6913155631986246E-2</v>
      </c>
      <c r="U14" s="206">
        <f t="shared" si="2"/>
        <v>2.8976784178847803E-2</v>
      </c>
      <c r="V14" s="206">
        <f t="shared" si="2"/>
        <v>3.6457437661220976E-2</v>
      </c>
      <c r="W14" s="206">
        <f t="shared" si="2"/>
        <v>5.9415305245055894E-2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3.3533963886500429E-3</v>
      </c>
      <c r="T16" s="206">
        <v>3.3533963886500429E-3</v>
      </c>
      <c r="U16" s="206">
        <v>3.3533963886500429E-3</v>
      </c>
      <c r="V16" s="206">
        <v>6.7927773000859854E-3</v>
      </c>
      <c r="W16" s="206">
        <v>1.1263972484952711E-2</v>
      </c>
      <c r="DA16" s="71" t="s">
        <v>2876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2.5623387790197759E-2</v>
      </c>
      <c r="T17" s="206">
        <v>2.3559759243336201E-2</v>
      </c>
      <c r="U17" s="206">
        <v>2.5623387790197759E-2</v>
      </c>
      <c r="V17" s="206">
        <v>2.9664660361134989E-2</v>
      </c>
      <c r="W17" s="206">
        <v>4.815133276010318E-2</v>
      </c>
      <c r="DA17" s="71" t="s">
        <v>2877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0</v>
      </c>
      <c r="N20" s="206">
        <f t="shared" si="3"/>
        <v>0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0</v>
      </c>
      <c r="S20" s="206">
        <f t="shared" si="3"/>
        <v>0</v>
      </c>
      <c r="T20" s="206">
        <f t="shared" si="3"/>
        <v>0</v>
      </c>
      <c r="U20" s="206">
        <f t="shared" si="3"/>
        <v>0</v>
      </c>
      <c r="V20" s="206">
        <f t="shared" si="3"/>
        <v>0</v>
      </c>
      <c r="W20" s="206">
        <f t="shared" si="3"/>
        <v>0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8.5984522785898529E-4</v>
      </c>
      <c r="W23" s="206">
        <f t="shared" si="4"/>
        <v>8.5984522785898529E-4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8.5984522785898529E-4</v>
      </c>
      <c r="W26" s="206">
        <v>8.5984522785898529E-4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2888</v>
      </c>
    </row>
    <row r="31" spans="1:105" ht="12" customHeight="1" x14ac:dyDescent="0.25">
      <c r="A31" s="21" t="s">
        <v>38</v>
      </c>
      <c r="B31" s="209">
        <v>0.7738607050730868</v>
      </c>
      <c r="C31" s="209">
        <v>0.60189165950128976</v>
      </c>
      <c r="D31" s="209">
        <v>0.60189165950128976</v>
      </c>
      <c r="E31" s="209">
        <v>0.68787618228718828</v>
      </c>
      <c r="F31" s="209">
        <v>0.68787618228718828</v>
      </c>
      <c r="G31" s="209">
        <v>0.68787618228718828</v>
      </c>
      <c r="H31" s="209">
        <v>0.68787618228718828</v>
      </c>
      <c r="I31" s="209">
        <v>0.7738607050730868</v>
      </c>
      <c r="J31" s="209">
        <v>0.7738607050730868</v>
      </c>
      <c r="K31" s="209">
        <v>0.7738607050730868</v>
      </c>
      <c r="L31" s="209">
        <v>0.7738607050730868</v>
      </c>
      <c r="M31" s="209">
        <v>0.68787618228718828</v>
      </c>
      <c r="N31" s="209">
        <v>0.60189165950128976</v>
      </c>
      <c r="O31" s="209">
        <v>0.42992261392949271</v>
      </c>
      <c r="P31" s="209">
        <v>0.42992261392949271</v>
      </c>
      <c r="Q31" s="209">
        <v>0.42992261392949271</v>
      </c>
      <c r="R31" s="209">
        <v>0.51590713671539123</v>
      </c>
      <c r="S31" s="209">
        <v>0.51599312123817709</v>
      </c>
      <c r="T31" s="209">
        <v>0.53241616509028378</v>
      </c>
      <c r="U31" s="209">
        <v>0.5542562338779019</v>
      </c>
      <c r="V31" s="209">
        <v>0.51711092003439374</v>
      </c>
      <c r="W31" s="209">
        <v>0.53645743766122089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0</v>
      </c>
      <c r="C33" s="205">
        <f>WWP_emi!C5</f>
        <v>0</v>
      </c>
      <c r="D33" s="205">
        <f>WWP_emi!D5</f>
        <v>0</v>
      </c>
      <c r="E33" s="205">
        <f>WWP_emi!E5</f>
        <v>0</v>
      </c>
      <c r="F33" s="205">
        <f>WWP_emi!F5</f>
        <v>0</v>
      </c>
      <c r="G33" s="205">
        <f>WWP_emi!G5</f>
        <v>0</v>
      </c>
      <c r="H33" s="205">
        <f>WWP_emi!H5</f>
        <v>0</v>
      </c>
      <c r="I33" s="205">
        <f>WWP_emi!I5</f>
        <v>0</v>
      </c>
      <c r="J33" s="205">
        <f>WWP_emi!J5</f>
        <v>0</v>
      </c>
      <c r="K33" s="205">
        <f>WWP_emi!K5</f>
        <v>0</v>
      </c>
      <c r="L33" s="205">
        <f>WWP_emi!L5</f>
        <v>0</v>
      </c>
      <c r="M33" s="205">
        <f>WWP_emi!M5</f>
        <v>0</v>
      </c>
      <c r="N33" s="205">
        <f>WWP_emi!N5</f>
        <v>0</v>
      </c>
      <c r="O33" s="205">
        <f>WWP_emi!O5</f>
        <v>0</v>
      </c>
      <c r="P33" s="205">
        <f>WWP_emi!P5</f>
        <v>0</v>
      </c>
      <c r="Q33" s="205">
        <f>WWP_emi!Q5</f>
        <v>0</v>
      </c>
      <c r="R33" s="205">
        <f>WWP_emi!R5</f>
        <v>0</v>
      </c>
      <c r="S33" s="205">
        <f>WWP_emi!S5</f>
        <v>8.8353721987022973E-2</v>
      </c>
      <c r="T33" s="205">
        <f>WWP_emi!T5</f>
        <v>8.1951481912022839E-2</v>
      </c>
      <c r="U33" s="205">
        <f>WWP_emi!U5</f>
        <v>8.8353722037591717E-2</v>
      </c>
      <c r="V33" s="205">
        <f>WWP_emi!V5</f>
        <v>0.1099778422523761</v>
      </c>
      <c r="W33" s="205">
        <f>WWP_emi!W5</f>
        <v>0.179143561515797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11.324067507264749</v>
      </c>
      <c r="C35" s="286">
        <f t="shared" si="5"/>
        <v>9.4247537344418699</v>
      </c>
      <c r="D35" s="286">
        <f t="shared" si="5"/>
        <v>8.9538186923822085</v>
      </c>
      <c r="E35" s="286">
        <f t="shared" si="5"/>
        <v>9.4027640878300449</v>
      </c>
      <c r="F35" s="286">
        <f t="shared" si="5"/>
        <v>8.7585490907932861</v>
      </c>
      <c r="G35" s="286">
        <f t="shared" si="5"/>
        <v>8.7689736892352101</v>
      </c>
      <c r="H35" s="286">
        <f t="shared" si="5"/>
        <v>8.5446883297270215</v>
      </c>
      <c r="I35" s="286">
        <f t="shared" si="5"/>
        <v>9.0235484540721984</v>
      </c>
      <c r="J35" s="286">
        <f t="shared" si="5"/>
        <v>9.4242519890723457</v>
      </c>
      <c r="K35" s="286">
        <f t="shared" si="5"/>
        <v>10.584539072660514</v>
      </c>
      <c r="L35" s="286">
        <f t="shared" si="5"/>
        <v>11.638076060851775</v>
      </c>
      <c r="M35" s="286">
        <f t="shared" si="5"/>
        <v>11.897478655862146</v>
      </c>
      <c r="N35" s="286">
        <f t="shared" si="5"/>
        <v>12.233066663984886</v>
      </c>
      <c r="O35" s="286">
        <f t="shared" si="5"/>
        <v>14.172385276382734</v>
      </c>
      <c r="P35" s="286">
        <f t="shared" si="5"/>
        <v>15.459403021741798</v>
      </c>
      <c r="Q35" s="286">
        <f t="shared" si="5"/>
        <v>12.910589006891675</v>
      </c>
      <c r="R35" s="286">
        <f t="shared" si="5"/>
        <v>13.896497004522924</v>
      </c>
      <c r="S35" s="286">
        <f t="shared" si="5"/>
        <v>11.997362750748822</v>
      </c>
      <c r="T35" s="286">
        <f t="shared" si="5"/>
        <v>10.284425916267677</v>
      </c>
      <c r="U35" s="286">
        <f t="shared" si="5"/>
        <v>9.6373161355071844</v>
      </c>
      <c r="V35" s="286">
        <f t="shared" si="5"/>
        <v>10.17420225215076</v>
      </c>
      <c r="W35" s="286">
        <f t="shared" si="5"/>
        <v>10.712829037781745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155.71994249328159</v>
      </c>
      <c r="C36" s="346">
        <f t="shared" si="6"/>
        <v>149.36469369023806</v>
      </c>
      <c r="D36" s="346">
        <f t="shared" si="6"/>
        <v>157.39943783723882</v>
      </c>
      <c r="E36" s="346">
        <f t="shared" si="6"/>
        <v>173.26695378119365</v>
      </c>
      <c r="F36" s="346">
        <f t="shared" si="6"/>
        <v>189.65978100374761</v>
      </c>
      <c r="G36" s="346">
        <f t="shared" si="6"/>
        <v>184.05304269981886</v>
      </c>
      <c r="H36" s="346">
        <f t="shared" si="6"/>
        <v>169.82600109922589</v>
      </c>
      <c r="I36" s="346">
        <f t="shared" si="6"/>
        <v>174.8069613496709</v>
      </c>
      <c r="J36" s="346">
        <f t="shared" si="6"/>
        <v>191.41379190462484</v>
      </c>
      <c r="K36" s="346">
        <f t="shared" si="6"/>
        <v>214.43137637246664</v>
      </c>
      <c r="L36" s="346">
        <f t="shared" si="6"/>
        <v>218.63781843627643</v>
      </c>
      <c r="M36" s="346">
        <f t="shared" si="6"/>
        <v>224.95346932596362</v>
      </c>
      <c r="N36" s="346">
        <f t="shared" si="6"/>
        <v>243.72357443584229</v>
      </c>
      <c r="O36" s="346">
        <f t="shared" si="6"/>
        <v>254.4529857562809</v>
      </c>
      <c r="P36" s="346">
        <f t="shared" si="6"/>
        <v>245.03830676914353</v>
      </c>
      <c r="Q36" s="346">
        <f t="shared" si="6"/>
        <v>242.40479735048896</v>
      </c>
      <c r="R36" s="346">
        <f t="shared" si="6"/>
        <v>254.09199055431415</v>
      </c>
      <c r="S36" s="346">
        <f t="shared" si="6"/>
        <v>249.53256376627641</v>
      </c>
      <c r="T36" s="346">
        <f t="shared" si="6"/>
        <v>249.15069649026782</v>
      </c>
      <c r="U36" s="346">
        <f t="shared" si="6"/>
        <v>238.33551895150288</v>
      </c>
      <c r="V36" s="346">
        <f t="shared" si="6"/>
        <v>241.5549398022693</v>
      </c>
      <c r="W36" s="346">
        <f t="shared" si="6"/>
        <v>213.0824942542572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68.047619718160092</v>
      </c>
      <c r="C37" s="346">
        <f>IF(WWP_ued!C$5=0,"",WWP_ued!C$5/C$5*1000)</f>
        <v>65.270457417432581</v>
      </c>
      <c r="D37" s="346">
        <f>IF(WWP_ued!D$5=0,"",WWP_ued!D$5/D$5*1000)</f>
        <v>68.78153766504704</v>
      </c>
      <c r="E37" s="346">
        <f>IF(WWP_ued!E$5=0,"",WWP_ued!E$5/E$5*1000)</f>
        <v>75.715438831062826</v>
      </c>
      <c r="F37" s="346">
        <f>IF(WWP_ued!F$5=0,"",WWP_ued!F$5/F$5*1000)</f>
        <v>82.878894295310658</v>
      </c>
      <c r="G37" s="346">
        <f>IF(WWP_ued!G$5=0,"",WWP_ued!G$5/G$5*1000)</f>
        <v>80.428821492455327</v>
      </c>
      <c r="H37" s="346">
        <f>IF(WWP_ued!H$5=0,"",WWP_ued!H$5/H$5*1000)</f>
        <v>74.211786596020247</v>
      </c>
      <c r="I37" s="346">
        <f>IF(WWP_ued!I$5=0,"",WWP_ued!I$5/I$5*1000)</f>
        <v>76.388402407242879</v>
      </c>
      <c r="J37" s="346">
        <f>IF(WWP_ued!J$5=0,"",WWP_ued!J$5/J$5*1000)</f>
        <v>83.645374585846028</v>
      </c>
      <c r="K37" s="346">
        <f>IF(WWP_ued!K$5=0,"",WWP_ued!K$5/K$5*1000)</f>
        <v>93.703764087023146</v>
      </c>
      <c r="L37" s="346">
        <f>IF(WWP_ued!L$5=0,"",WWP_ued!L$5/L$5*1000)</f>
        <v>95.541925374148917</v>
      </c>
      <c r="M37" s="346">
        <f>IF(WWP_ued!M$5=0,"",WWP_ued!M$5/M$5*1000)</f>
        <v>98.301783894085318</v>
      </c>
      <c r="N37" s="346">
        <f>IF(WWP_ued!N$5=0,"",WWP_ued!N$5/N$5*1000)</f>
        <v>106.50407933637929</v>
      </c>
      <c r="O37" s="346">
        <f>IF(WWP_ued!O$5=0,"",WWP_ued!O$5/O$5*1000)</f>
        <v>111.1926946135422</v>
      </c>
      <c r="P37" s="346">
        <f>IF(WWP_ued!P$5=0,"",WWP_ued!P$5/P$5*1000)</f>
        <v>107.07860052111138</v>
      </c>
      <c r="Q37" s="346">
        <f>IF(WWP_ued!Q$5=0,"",WWP_ued!Q$5/Q$5*1000)</f>
        <v>105.92779064682358</v>
      </c>
      <c r="R37" s="346">
        <f>IF(WWP_ued!R$5=0,"",WWP_ued!R$5/R$5*1000)</f>
        <v>111.03494433550972</v>
      </c>
      <c r="S37" s="346">
        <f>IF(WWP_ued!S$5=0,"",WWP_ued!S$5/S$5*1000)</f>
        <v>108.05313486012503</v>
      </c>
      <c r="T37" s="346">
        <f>IF(WWP_ued!T$5=0,"",WWP_ued!T$5/T$5*1000)</f>
        <v>107.98343984077583</v>
      </c>
      <c r="U37" s="346">
        <f>IF(WWP_ued!U$5=0,"",WWP_ued!U$5/U$5*1000)</f>
        <v>103.2663217429882</v>
      </c>
      <c r="V37" s="346">
        <f>IF(WWP_ued!V$5=0,"",WWP_ued!V$5/V$5*1000)</f>
        <v>104.36647595501445</v>
      </c>
      <c r="W37" s="346">
        <f>IF(WWP_ued!W$5=0,"",WWP_ued!W$5/W$5*1000)</f>
        <v>91.544811964044484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</v>
      </c>
      <c r="C38" s="347">
        <f t="shared" si="7"/>
        <v>0</v>
      </c>
      <c r="D38" s="347">
        <f t="shared" si="7"/>
        <v>0</v>
      </c>
      <c r="E38" s="347">
        <f t="shared" si="7"/>
        <v>0</v>
      </c>
      <c r="F38" s="347">
        <f t="shared" si="7"/>
        <v>0</v>
      </c>
      <c r="G38" s="347">
        <f t="shared" si="7"/>
        <v>0</v>
      </c>
      <c r="H38" s="347">
        <f t="shared" si="7"/>
        <v>0</v>
      </c>
      <c r="I38" s="347">
        <f t="shared" si="7"/>
        <v>0</v>
      </c>
      <c r="J38" s="347">
        <f t="shared" si="7"/>
        <v>0</v>
      </c>
      <c r="K38" s="347">
        <f t="shared" si="7"/>
        <v>0</v>
      </c>
      <c r="L38" s="347">
        <f t="shared" si="7"/>
        <v>0</v>
      </c>
      <c r="M38" s="347">
        <f t="shared" si="7"/>
        <v>0</v>
      </c>
      <c r="N38" s="347">
        <f t="shared" si="7"/>
        <v>0</v>
      </c>
      <c r="O38" s="347">
        <f t="shared" si="7"/>
        <v>0</v>
      </c>
      <c r="P38" s="347">
        <f t="shared" si="7"/>
        <v>0</v>
      </c>
      <c r="Q38" s="347">
        <f t="shared" si="7"/>
        <v>0</v>
      </c>
      <c r="R38" s="347">
        <f t="shared" si="7"/>
        <v>0</v>
      </c>
      <c r="S38" s="347">
        <f t="shared" si="7"/>
        <v>0.16212587357353694</v>
      </c>
      <c r="T38" s="347">
        <f t="shared" si="7"/>
        <v>0.14651740732310922</v>
      </c>
      <c r="U38" s="347">
        <f t="shared" si="7"/>
        <v>0.15148957501064303</v>
      </c>
      <c r="V38" s="347">
        <f t="shared" si="7"/>
        <v>0.19836264041487811</v>
      </c>
      <c r="W38" s="347">
        <f t="shared" si="7"/>
        <v>0.30020743810212097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CY: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0.77386070507308669</v>
      </c>
      <c r="C5" s="225">
        <v>0.60189165950128987</v>
      </c>
      <c r="D5" s="225">
        <v>0.60189165950128987</v>
      </c>
      <c r="E5" s="225">
        <v>0.68787618228718794</v>
      </c>
      <c r="F5" s="225">
        <v>0.68787618228718794</v>
      </c>
      <c r="G5" s="225">
        <v>0.68787618228718794</v>
      </c>
      <c r="H5" s="225">
        <v>0.68787618228718794</v>
      </c>
      <c r="I5" s="225">
        <v>0.7738607050730868</v>
      </c>
      <c r="J5" s="225">
        <v>0.7738607050730868</v>
      </c>
      <c r="K5" s="225">
        <v>0.7738607050730868</v>
      </c>
      <c r="L5" s="225">
        <v>0.7738607050730868</v>
      </c>
      <c r="M5" s="225">
        <v>0.68787618228718794</v>
      </c>
      <c r="N5" s="225">
        <v>0.60189165950128987</v>
      </c>
      <c r="O5" s="225">
        <v>0.42992261392949283</v>
      </c>
      <c r="P5" s="225">
        <v>0.42992261392949283</v>
      </c>
      <c r="Q5" s="225">
        <v>0.42992261392949283</v>
      </c>
      <c r="R5" s="225">
        <v>0.51590713671539123</v>
      </c>
      <c r="S5" s="225">
        <v>0.54496990541702484</v>
      </c>
      <c r="T5" s="225">
        <v>0.55932932072227004</v>
      </c>
      <c r="U5" s="225">
        <v>0.58323301805674965</v>
      </c>
      <c r="V5" s="225">
        <v>0.55442820292347383</v>
      </c>
      <c r="W5" s="225">
        <v>0.59673258813413588</v>
      </c>
      <c r="DA5" s="89" t="s">
        <v>2873</v>
      </c>
    </row>
    <row r="6" spans="1:105" ht="12" customHeight="1" x14ac:dyDescent="0.25">
      <c r="A6" s="55" t="s">
        <v>92</v>
      </c>
      <c r="B6" s="261">
        <v>3.1696399573816633E-2</v>
      </c>
      <c r="C6" s="261">
        <v>2.4652755224079601E-2</v>
      </c>
      <c r="D6" s="261">
        <v>2.4652755224079601E-2</v>
      </c>
      <c r="E6" s="261">
        <v>2.817457739894811E-2</v>
      </c>
      <c r="F6" s="261">
        <v>2.817457739894811E-2</v>
      </c>
      <c r="G6" s="261">
        <v>2.817457739894811E-2</v>
      </c>
      <c r="H6" s="261">
        <v>2.817457739894811E-2</v>
      </c>
      <c r="I6" s="261">
        <v>3.1696399573816633E-2</v>
      </c>
      <c r="J6" s="261">
        <v>3.1696399573816633E-2</v>
      </c>
      <c r="K6" s="261">
        <v>3.1696399573816633E-2</v>
      </c>
      <c r="L6" s="261">
        <v>3.1696399573816633E-2</v>
      </c>
      <c r="M6" s="261">
        <v>2.817457739894811E-2</v>
      </c>
      <c r="N6" s="261">
        <v>2.4652755224079601E-2</v>
      </c>
      <c r="O6" s="261">
        <v>1.7609110874342582E-2</v>
      </c>
      <c r="P6" s="261">
        <v>1.7609110874342582E-2</v>
      </c>
      <c r="Q6" s="261">
        <v>1.7609110874342582E-2</v>
      </c>
      <c r="R6" s="261">
        <v>2.1130933049211091E-2</v>
      </c>
      <c r="S6" s="261">
        <v>2.117238578632873E-2</v>
      </c>
      <c r="T6" s="261">
        <v>2.1842125010231809E-2</v>
      </c>
      <c r="U6" s="261">
        <v>2.2739683172548378E-2</v>
      </c>
      <c r="V6" s="261">
        <v>2.1225152022540241E-2</v>
      </c>
      <c r="W6" s="261">
        <v>2.204330350054709E-2</v>
      </c>
      <c r="DA6" s="67" t="s">
        <v>2890</v>
      </c>
    </row>
    <row r="7" spans="1:105" ht="12" customHeight="1" x14ac:dyDescent="0.25">
      <c r="A7" s="202" t="s">
        <v>93</v>
      </c>
      <c r="B7" s="226">
        <v>3.4452608232409393E-2</v>
      </c>
      <c r="C7" s="226">
        <v>2.6796473069651751E-2</v>
      </c>
      <c r="D7" s="226">
        <v>2.6796473069651751E-2</v>
      </c>
      <c r="E7" s="226">
        <v>3.0624540651030551E-2</v>
      </c>
      <c r="F7" s="226">
        <v>3.0624540651030551E-2</v>
      </c>
      <c r="G7" s="226">
        <v>3.0624540651030551E-2</v>
      </c>
      <c r="H7" s="226">
        <v>3.0624540651030551E-2</v>
      </c>
      <c r="I7" s="226">
        <v>3.4452608232409393E-2</v>
      </c>
      <c r="J7" s="226">
        <v>3.4452608232409393E-2</v>
      </c>
      <c r="K7" s="226">
        <v>3.4452608232409393E-2</v>
      </c>
      <c r="L7" s="226">
        <v>3.4452608232409393E-2</v>
      </c>
      <c r="M7" s="226">
        <v>3.0624540651030551E-2</v>
      </c>
      <c r="N7" s="226">
        <v>2.6796473069651751E-2</v>
      </c>
      <c r="O7" s="226">
        <v>1.9140337906894119E-2</v>
      </c>
      <c r="P7" s="226">
        <v>1.9140337906894119E-2</v>
      </c>
      <c r="Q7" s="226">
        <v>1.9140337906894119E-2</v>
      </c>
      <c r="R7" s="226">
        <v>2.2968405488272919E-2</v>
      </c>
      <c r="S7" s="226">
        <v>2.3013462811226879E-2</v>
      </c>
      <c r="T7" s="226">
        <v>2.374144022851284E-2</v>
      </c>
      <c r="U7" s="226">
        <v>2.4717046926683021E-2</v>
      </c>
      <c r="V7" s="226">
        <v>2.307081741580462E-2</v>
      </c>
      <c r="W7" s="226">
        <v>2.3960112500594669E-2</v>
      </c>
      <c r="DA7" s="174" t="s">
        <v>2891</v>
      </c>
    </row>
    <row r="8" spans="1:105" ht="12" customHeight="1" x14ac:dyDescent="0.25">
      <c r="A8" s="202" t="s">
        <v>94</v>
      </c>
      <c r="B8" s="226">
        <v>8.5442468416375275E-2</v>
      </c>
      <c r="C8" s="226">
        <v>6.6455253212736334E-2</v>
      </c>
      <c r="D8" s="226">
        <v>6.6455253212736334E-2</v>
      </c>
      <c r="E8" s="226">
        <v>7.5948860814555777E-2</v>
      </c>
      <c r="F8" s="226">
        <v>7.5948860814555777E-2</v>
      </c>
      <c r="G8" s="226">
        <v>7.5948860814555777E-2</v>
      </c>
      <c r="H8" s="226">
        <v>7.5948860814555777E-2</v>
      </c>
      <c r="I8" s="226">
        <v>8.5442468416375275E-2</v>
      </c>
      <c r="J8" s="226">
        <v>8.5442468416375275E-2</v>
      </c>
      <c r="K8" s="226">
        <v>8.5442468416375275E-2</v>
      </c>
      <c r="L8" s="226">
        <v>8.5442468416375275E-2</v>
      </c>
      <c r="M8" s="226">
        <v>7.5948860814555777E-2</v>
      </c>
      <c r="N8" s="226">
        <v>6.6455253212736334E-2</v>
      </c>
      <c r="O8" s="226">
        <v>4.7468038009097387E-2</v>
      </c>
      <c r="P8" s="226">
        <v>4.7468038009097387E-2</v>
      </c>
      <c r="Q8" s="226">
        <v>4.7468038009097387E-2</v>
      </c>
      <c r="R8" s="226">
        <v>5.6961645610916857E-2</v>
      </c>
      <c r="S8" s="226">
        <v>5.7073387771842649E-2</v>
      </c>
      <c r="T8" s="226">
        <v>5.8878771766711822E-2</v>
      </c>
      <c r="U8" s="226">
        <v>6.1298276378173887E-2</v>
      </c>
      <c r="V8" s="226">
        <v>5.7215627191195467E-2</v>
      </c>
      <c r="W8" s="226">
        <v>5.9421079001474787E-2</v>
      </c>
      <c r="DA8" s="174" t="s">
        <v>2892</v>
      </c>
    </row>
    <row r="9" spans="1:105" ht="12" customHeight="1" x14ac:dyDescent="0.25">
      <c r="A9" s="202" t="s">
        <v>95</v>
      </c>
      <c r="B9" s="226">
        <v>0.26183982256631128</v>
      </c>
      <c r="C9" s="226">
        <v>0.2036531953293533</v>
      </c>
      <c r="D9" s="226">
        <v>0.2036531953293533</v>
      </c>
      <c r="E9" s="226">
        <v>0.23274650894783219</v>
      </c>
      <c r="F9" s="226">
        <v>0.23274650894783219</v>
      </c>
      <c r="G9" s="226">
        <v>0.23274650894783219</v>
      </c>
      <c r="H9" s="226">
        <v>0.23274650894783219</v>
      </c>
      <c r="I9" s="226">
        <v>0.26183982256631128</v>
      </c>
      <c r="J9" s="226">
        <v>0.26183982256631128</v>
      </c>
      <c r="K9" s="226">
        <v>0.26183982256631128</v>
      </c>
      <c r="L9" s="226">
        <v>0.26183982256631128</v>
      </c>
      <c r="M9" s="226">
        <v>0.23274650894783219</v>
      </c>
      <c r="N9" s="226">
        <v>0.2036531953293533</v>
      </c>
      <c r="O9" s="226">
        <v>0.14546656809239519</v>
      </c>
      <c r="P9" s="226">
        <v>0.14546656809239519</v>
      </c>
      <c r="Q9" s="226">
        <v>0.14546656809239519</v>
      </c>
      <c r="R9" s="226">
        <v>0.17455988171087419</v>
      </c>
      <c r="S9" s="226">
        <v>0.1749023173653243</v>
      </c>
      <c r="T9" s="226">
        <v>0.18043494573669749</v>
      </c>
      <c r="U9" s="226">
        <v>0.18784955664279099</v>
      </c>
      <c r="V9" s="226">
        <v>0.1753382123601151</v>
      </c>
      <c r="W9" s="226">
        <v>0.1820968550045195</v>
      </c>
      <c r="DA9" s="174" t="s">
        <v>2893</v>
      </c>
    </row>
    <row r="10" spans="1:105" ht="12" customHeight="1" x14ac:dyDescent="0.25">
      <c r="A10" s="56" t="s">
        <v>96</v>
      </c>
      <c r="B10" s="262">
        <v>5.7880381830447761E-2</v>
      </c>
      <c r="C10" s="262">
        <v>4.5018074757014942E-2</v>
      </c>
      <c r="D10" s="262">
        <v>4.5018074757014942E-2</v>
      </c>
      <c r="E10" s="262">
        <v>5.1449228293731337E-2</v>
      </c>
      <c r="F10" s="262">
        <v>5.1449228293731337E-2</v>
      </c>
      <c r="G10" s="262">
        <v>5.1449228293731337E-2</v>
      </c>
      <c r="H10" s="262">
        <v>5.1449228293731337E-2</v>
      </c>
      <c r="I10" s="262">
        <v>5.7880381830447761E-2</v>
      </c>
      <c r="J10" s="262">
        <v>5.7880381830447761E-2</v>
      </c>
      <c r="K10" s="262">
        <v>5.7880381830447761E-2</v>
      </c>
      <c r="L10" s="262">
        <v>5.7880381830447761E-2</v>
      </c>
      <c r="M10" s="262">
        <v>5.1449228293731337E-2</v>
      </c>
      <c r="N10" s="262">
        <v>4.5018074757014942E-2</v>
      </c>
      <c r="O10" s="262">
        <v>3.2155767683582102E-2</v>
      </c>
      <c r="P10" s="262">
        <v>3.2155767683582102E-2</v>
      </c>
      <c r="Q10" s="262">
        <v>3.2155767683582102E-2</v>
      </c>
      <c r="R10" s="262">
        <v>3.8586921220298519E-2</v>
      </c>
      <c r="S10" s="262">
        <v>3.7737439147922942E-2</v>
      </c>
      <c r="T10" s="262">
        <v>3.9031720566676018E-2</v>
      </c>
      <c r="U10" s="262">
        <v>4.0597229875862277E-2</v>
      </c>
      <c r="V10" s="262">
        <v>3.7664176796753893E-2</v>
      </c>
      <c r="W10" s="262">
        <v>3.8534690050184922E-2</v>
      </c>
      <c r="DA10" s="68" t="s">
        <v>2894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8.9731920962679399E-7</v>
      </c>
      <c r="T11" s="228">
        <v>6.7035716995737458E-7</v>
      </c>
      <c r="U11" s="228">
        <v>7.7907777212280297E-7</v>
      </c>
      <c r="V11" s="228">
        <v>1.7567349144919989E-6</v>
      </c>
      <c r="W11" s="228">
        <v>6.7268413331229363E-6</v>
      </c>
      <c r="DA11" s="69" t="s">
        <v>2895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5.7880381830447761E-2</v>
      </c>
      <c r="C15" s="228">
        <v>4.5018074757014942E-2</v>
      </c>
      <c r="D15" s="228">
        <v>4.5018074757014942E-2</v>
      </c>
      <c r="E15" s="228">
        <v>5.1449228293731337E-2</v>
      </c>
      <c r="F15" s="228">
        <v>5.1449228293731337E-2</v>
      </c>
      <c r="G15" s="228">
        <v>5.1449228293731337E-2</v>
      </c>
      <c r="H15" s="228">
        <v>5.1449228293731337E-2</v>
      </c>
      <c r="I15" s="228">
        <v>5.7880381830447761E-2</v>
      </c>
      <c r="J15" s="228">
        <v>5.7880381830447761E-2</v>
      </c>
      <c r="K15" s="228">
        <v>5.7880381830447761E-2</v>
      </c>
      <c r="L15" s="228">
        <v>5.7880381830447761E-2</v>
      </c>
      <c r="M15" s="228">
        <v>5.1449228293731337E-2</v>
      </c>
      <c r="N15" s="228">
        <v>4.5018074757014942E-2</v>
      </c>
      <c r="O15" s="228">
        <v>3.2155767683582102E-2</v>
      </c>
      <c r="P15" s="228">
        <v>3.2155767683582102E-2</v>
      </c>
      <c r="Q15" s="228">
        <v>3.2155767683582102E-2</v>
      </c>
      <c r="R15" s="228">
        <v>3.8586921220298519E-2</v>
      </c>
      <c r="S15" s="228">
        <v>3.7736541828713312E-2</v>
      </c>
      <c r="T15" s="228">
        <v>3.903105020950607E-2</v>
      </c>
      <c r="U15" s="228">
        <v>4.0596450798090163E-2</v>
      </c>
      <c r="V15" s="228">
        <v>3.7662420061839397E-2</v>
      </c>
      <c r="W15" s="228">
        <v>3.8527963208851802E-2</v>
      </c>
      <c r="DA15" s="69" t="s">
        <v>2899</v>
      </c>
    </row>
    <row r="16" spans="1:105" ht="12" customHeight="1" x14ac:dyDescent="0.25">
      <c r="A16" s="57" t="s">
        <v>2900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2.4615585097131631E-2</v>
      </c>
      <c r="T16" s="263">
        <v>2.2862684936069189E-2</v>
      </c>
      <c r="U16" s="263">
        <v>2.4615685559642289E-2</v>
      </c>
      <c r="V16" s="263">
        <v>3.1700272440197803E-2</v>
      </c>
      <c r="W16" s="263">
        <v>5.1199209085429069E-2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2.848776107150462E-3</v>
      </c>
      <c r="T19" s="231">
        <v>2.8487761095480528E-3</v>
      </c>
      <c r="U19" s="231">
        <v>2.8487761087807009E-3</v>
      </c>
      <c r="V19" s="231">
        <v>5.7705977439177743E-3</v>
      </c>
      <c r="W19" s="231">
        <v>9.5689657641463543E-3</v>
      </c>
      <c r="DA19" s="73" t="s">
        <v>2904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2.1766808989981169E-2</v>
      </c>
      <c r="T20" s="231">
        <v>2.001390882652113E-2</v>
      </c>
      <c r="U20" s="231">
        <v>2.1766909450861589E-2</v>
      </c>
      <c r="V20" s="231">
        <v>2.592967469628002E-2</v>
      </c>
      <c r="W20" s="231">
        <v>4.1630243321282713E-2</v>
      </c>
      <c r="DA20" s="73" t="s">
        <v>2905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2910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2911</v>
      </c>
    </row>
    <row r="27" spans="1:105" ht="12" customHeight="1" x14ac:dyDescent="0.25">
      <c r="A27" s="57" t="s">
        <v>2912</v>
      </c>
      <c r="B27" s="263">
        <v>0.16123820652767601</v>
      </c>
      <c r="C27" s="263">
        <v>0.1254074939659702</v>
      </c>
      <c r="D27" s="263">
        <v>0.1254074939659702</v>
      </c>
      <c r="E27" s="263">
        <v>0.14332285024682301</v>
      </c>
      <c r="F27" s="263">
        <v>0.14332285024682301</v>
      </c>
      <c r="G27" s="263">
        <v>0.14332285024682301</v>
      </c>
      <c r="H27" s="263">
        <v>0.14332285024682301</v>
      </c>
      <c r="I27" s="263">
        <v>0.16123820652767601</v>
      </c>
      <c r="J27" s="263">
        <v>0.16123820652767601</v>
      </c>
      <c r="K27" s="263">
        <v>0.16123820652767601</v>
      </c>
      <c r="L27" s="263">
        <v>0.16123820652767601</v>
      </c>
      <c r="M27" s="263">
        <v>0.14332285024682301</v>
      </c>
      <c r="N27" s="263">
        <v>0.1254074939659702</v>
      </c>
      <c r="O27" s="263">
        <v>8.9576781404264449E-2</v>
      </c>
      <c r="P27" s="263">
        <v>8.9576781404264449E-2</v>
      </c>
      <c r="Q27" s="263">
        <v>8.9576781404264449E-2</v>
      </c>
      <c r="R27" s="263">
        <v>0.1074921376851173</v>
      </c>
      <c r="S27" s="263">
        <v>0.10770300595654179</v>
      </c>
      <c r="T27" s="263">
        <v>0.1111099402694401</v>
      </c>
      <c r="U27" s="263">
        <v>0.1156757796168765</v>
      </c>
      <c r="V27" s="263">
        <v>0.1079714255059657</v>
      </c>
      <c r="W27" s="263">
        <v>0.1121333265027831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1.3781043292963761E-2</v>
      </c>
      <c r="C28" s="263">
        <f t="shared" si="0"/>
        <v>1.07185892278607E-2</v>
      </c>
      <c r="D28" s="263">
        <f t="shared" si="0"/>
        <v>1.07185892278607E-2</v>
      </c>
      <c r="E28" s="263">
        <f t="shared" si="0"/>
        <v>1.224981626041222E-2</v>
      </c>
      <c r="F28" s="263">
        <f t="shared" si="0"/>
        <v>1.224981626041222E-2</v>
      </c>
      <c r="G28" s="263">
        <f t="shared" si="0"/>
        <v>1.224981626041222E-2</v>
      </c>
      <c r="H28" s="263">
        <f t="shared" si="0"/>
        <v>1.224981626041222E-2</v>
      </c>
      <c r="I28" s="263">
        <f t="shared" si="0"/>
        <v>1.3781043292963761E-2</v>
      </c>
      <c r="J28" s="263">
        <f t="shared" si="0"/>
        <v>1.3781043292963761E-2</v>
      </c>
      <c r="K28" s="263">
        <f t="shared" si="0"/>
        <v>1.3781043292963761E-2</v>
      </c>
      <c r="L28" s="263">
        <f t="shared" si="0"/>
        <v>1.3781043292963761E-2</v>
      </c>
      <c r="M28" s="263">
        <f t="shared" si="0"/>
        <v>1.224981626041222E-2</v>
      </c>
      <c r="N28" s="263">
        <f t="shared" si="0"/>
        <v>1.07185892278607E-2</v>
      </c>
      <c r="O28" s="263">
        <f t="shared" si="0"/>
        <v>7.656135162757643E-3</v>
      </c>
      <c r="P28" s="263">
        <f t="shared" si="0"/>
        <v>7.656135162757643E-3</v>
      </c>
      <c r="Q28" s="263">
        <f t="shared" si="0"/>
        <v>7.656135162757643E-3</v>
      </c>
      <c r="R28" s="263">
        <f t="shared" si="0"/>
        <v>9.1873621953091691E-3</v>
      </c>
      <c r="S28" s="263">
        <f t="shared" si="0"/>
        <v>1.3565687538668422E-2</v>
      </c>
      <c r="T28" s="263">
        <f t="shared" si="0"/>
        <v>1.3546377058067601E-2</v>
      </c>
      <c r="U28" s="263">
        <f t="shared" si="0"/>
        <v>1.4247138980362384E-2</v>
      </c>
      <c r="V28" s="263">
        <f t="shared" si="0"/>
        <v>1.484358144455852E-2</v>
      </c>
      <c r="W28" s="263">
        <f t="shared" si="0"/>
        <v>1.8653260056401513E-2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0</v>
      </c>
      <c r="G29" s="331">
        <v>0</v>
      </c>
      <c r="H29" s="331">
        <v>0</v>
      </c>
      <c r="I29" s="331">
        <v>0</v>
      </c>
      <c r="J29" s="331">
        <v>0</v>
      </c>
      <c r="K29" s="331">
        <v>0</v>
      </c>
      <c r="L29" s="331">
        <v>0</v>
      </c>
      <c r="M29" s="331">
        <v>0</v>
      </c>
      <c r="N29" s="331">
        <v>0</v>
      </c>
      <c r="O29" s="331">
        <v>0</v>
      </c>
      <c r="P29" s="331">
        <v>0</v>
      </c>
      <c r="Q29" s="331">
        <v>0</v>
      </c>
      <c r="R29" s="331">
        <v>0</v>
      </c>
      <c r="S29" s="331">
        <v>2.3660774349501491E-3</v>
      </c>
      <c r="T29" s="331">
        <v>2.19758672061431E-3</v>
      </c>
      <c r="U29" s="331">
        <v>2.366087091518481E-3</v>
      </c>
      <c r="V29" s="331">
        <v>3.0470654671240849E-3</v>
      </c>
      <c r="W29" s="331">
        <v>4.921324958407935E-3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2.7382752990662301E-4</v>
      </c>
      <c r="T31" s="297">
        <v>2.7382753013708211E-4</v>
      </c>
      <c r="U31" s="297">
        <v>2.738275300633234E-4</v>
      </c>
      <c r="V31" s="297">
        <v>5.5467627741455122E-4</v>
      </c>
      <c r="W31" s="297">
        <v>9.1977963883521315E-4</v>
      </c>
      <c r="DA31" s="122" t="s">
        <v>2918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2.0922499050435258E-3</v>
      </c>
      <c r="T32" s="297">
        <v>1.9237591904772281E-3</v>
      </c>
      <c r="U32" s="297">
        <v>2.0922595614551571E-3</v>
      </c>
      <c r="V32" s="297">
        <v>2.4923891897095339E-3</v>
      </c>
      <c r="W32" s="297">
        <v>4.001545319572722E-3</v>
      </c>
      <c r="DA32" s="122" t="s">
        <v>2919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</v>
      </c>
      <c r="J34" s="297">
        <v>0</v>
      </c>
      <c r="K34" s="297">
        <v>0</v>
      </c>
      <c r="L34" s="297">
        <v>0</v>
      </c>
      <c r="M34" s="297">
        <v>0</v>
      </c>
      <c r="N34" s="297">
        <v>0</v>
      </c>
      <c r="O34" s="297">
        <v>0</v>
      </c>
      <c r="P34" s="297">
        <v>0</v>
      </c>
      <c r="Q34" s="297">
        <v>0</v>
      </c>
      <c r="R34" s="297">
        <v>0</v>
      </c>
      <c r="S34" s="297">
        <v>0</v>
      </c>
      <c r="T34" s="297">
        <v>0</v>
      </c>
      <c r="U34" s="297">
        <v>0</v>
      </c>
      <c r="V34" s="297">
        <v>0</v>
      </c>
      <c r="W34" s="297">
        <v>0</v>
      </c>
      <c r="DA34" s="122" t="s">
        <v>2921</v>
      </c>
    </row>
    <row r="35" spans="1:105" ht="12" customHeight="1" x14ac:dyDescent="0.25">
      <c r="A35" s="60" t="s">
        <v>2922</v>
      </c>
      <c r="B35" s="331">
        <v>0</v>
      </c>
      <c r="C35" s="331">
        <v>0</v>
      </c>
      <c r="D35" s="331">
        <v>0</v>
      </c>
      <c r="E35" s="331">
        <v>0</v>
      </c>
      <c r="F35" s="331">
        <v>0</v>
      </c>
      <c r="G35" s="331">
        <v>0</v>
      </c>
      <c r="H35" s="331">
        <v>0</v>
      </c>
      <c r="I35" s="331">
        <v>0</v>
      </c>
      <c r="J35" s="331">
        <v>0</v>
      </c>
      <c r="K35" s="331">
        <v>0</v>
      </c>
      <c r="L35" s="331">
        <v>0</v>
      </c>
      <c r="M35" s="331">
        <v>0</v>
      </c>
      <c r="N35" s="331">
        <v>0</v>
      </c>
      <c r="O35" s="331">
        <v>0</v>
      </c>
      <c r="P35" s="331">
        <v>0</v>
      </c>
      <c r="Q35" s="331">
        <v>0</v>
      </c>
      <c r="R35" s="331">
        <v>0</v>
      </c>
      <c r="S35" s="331">
        <v>1.9942249792275209E-3</v>
      </c>
      <c r="T35" s="331">
        <v>1.852214246048158E-3</v>
      </c>
      <c r="U35" s="331">
        <v>1.9942331181706931E-3</v>
      </c>
      <c r="V35" s="331">
        <v>2.5681890111125872E-3</v>
      </c>
      <c r="W35" s="331">
        <v>4.1478900977557093E-3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2.3079282701137131E-4</v>
      </c>
      <c r="T38" s="231">
        <v>2.307928272056115E-4</v>
      </c>
      <c r="U38" s="231">
        <v>2.3079282714344481E-4</v>
      </c>
      <c r="V38" s="231">
        <v>4.6750341787877219E-4</v>
      </c>
      <c r="W38" s="231">
        <v>7.7522717729172587E-4</v>
      </c>
      <c r="DA38" s="73" t="s">
        <v>2926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1.7634321522161499E-3</v>
      </c>
      <c r="T39" s="231">
        <v>1.6214214188425471E-3</v>
      </c>
      <c r="U39" s="231">
        <v>1.763440291027249E-3</v>
      </c>
      <c r="V39" s="231">
        <v>2.1006855932338151E-3</v>
      </c>
      <c r="W39" s="231">
        <v>3.3726629204639839E-3</v>
      </c>
      <c r="DA39" s="73" t="s">
        <v>2927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2932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2933</v>
      </c>
    </row>
    <row r="46" spans="1:105" ht="12" customHeight="1" x14ac:dyDescent="0.25">
      <c r="A46" s="60" t="s">
        <v>2934</v>
      </c>
      <c r="B46" s="331">
        <v>1.3781043292963761E-2</v>
      </c>
      <c r="C46" s="331">
        <v>1.07185892278607E-2</v>
      </c>
      <c r="D46" s="331">
        <v>1.07185892278607E-2</v>
      </c>
      <c r="E46" s="331">
        <v>1.224981626041222E-2</v>
      </c>
      <c r="F46" s="331">
        <v>1.224981626041222E-2</v>
      </c>
      <c r="G46" s="331">
        <v>1.224981626041222E-2</v>
      </c>
      <c r="H46" s="331">
        <v>1.224981626041222E-2</v>
      </c>
      <c r="I46" s="331">
        <v>1.3781043292963761E-2</v>
      </c>
      <c r="J46" s="331">
        <v>1.3781043292963761E-2</v>
      </c>
      <c r="K46" s="331">
        <v>1.3781043292963761E-2</v>
      </c>
      <c r="L46" s="331">
        <v>1.3781043292963761E-2</v>
      </c>
      <c r="M46" s="331">
        <v>1.224981626041222E-2</v>
      </c>
      <c r="N46" s="331">
        <v>1.07185892278607E-2</v>
      </c>
      <c r="O46" s="331">
        <v>7.656135162757643E-3</v>
      </c>
      <c r="P46" s="331">
        <v>7.656135162757643E-3</v>
      </c>
      <c r="Q46" s="331">
        <v>7.656135162757643E-3</v>
      </c>
      <c r="R46" s="331">
        <v>9.1873621953091691E-3</v>
      </c>
      <c r="S46" s="331">
        <v>9.2053851244907527E-3</v>
      </c>
      <c r="T46" s="331">
        <v>9.4965760914051331E-3</v>
      </c>
      <c r="U46" s="331">
        <v>9.8868187706732096E-3</v>
      </c>
      <c r="V46" s="331">
        <v>9.2283269663218474E-3</v>
      </c>
      <c r="W46" s="331">
        <v>9.5840450002378664E-3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0.12752977463308671</v>
      </c>
      <c r="C48" s="318">
        <v>9.9189824714622982E-2</v>
      </c>
      <c r="D48" s="318">
        <v>9.9189824714622982E-2</v>
      </c>
      <c r="E48" s="318">
        <v>0.1133597996738548</v>
      </c>
      <c r="F48" s="318">
        <v>0.1133597996738548</v>
      </c>
      <c r="G48" s="318">
        <v>0.1133597996738548</v>
      </c>
      <c r="H48" s="318">
        <v>0.1133597996738548</v>
      </c>
      <c r="I48" s="318">
        <v>0.12752977463308671</v>
      </c>
      <c r="J48" s="318">
        <v>0.12752977463308671</v>
      </c>
      <c r="K48" s="318">
        <v>0.12752977463308671</v>
      </c>
      <c r="L48" s="318">
        <v>0.12752977463308671</v>
      </c>
      <c r="M48" s="318">
        <v>0.1133597996738548</v>
      </c>
      <c r="N48" s="318">
        <v>9.9189824714622982E-2</v>
      </c>
      <c r="O48" s="318">
        <v>7.0849874796159298E-2</v>
      </c>
      <c r="P48" s="318">
        <v>7.0849874796159298E-2</v>
      </c>
      <c r="Q48" s="318">
        <v>7.0849874796159298E-2</v>
      </c>
      <c r="R48" s="318">
        <v>8.5019849755391105E-2</v>
      </c>
      <c r="S48" s="318">
        <v>8.5186633942037501E-2</v>
      </c>
      <c r="T48" s="318">
        <v>8.7881315149863179E-2</v>
      </c>
      <c r="U48" s="318">
        <v>9.1492620903809926E-2</v>
      </c>
      <c r="V48" s="318">
        <v>8.5398937746342454E-2</v>
      </c>
      <c r="W48" s="318">
        <v>8.86907524322013E-2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</v>
      </c>
      <c r="D52" s="234">
        <f t="shared" si="1"/>
        <v>1</v>
      </c>
      <c r="E52" s="234">
        <f t="shared" si="1"/>
        <v>1</v>
      </c>
      <c r="F52" s="234">
        <f t="shared" si="1"/>
        <v>1</v>
      </c>
      <c r="G52" s="234">
        <f t="shared" si="1"/>
        <v>1</v>
      </c>
      <c r="H52" s="234">
        <f t="shared" si="1"/>
        <v>1</v>
      </c>
      <c r="I52" s="234">
        <f t="shared" si="1"/>
        <v>1</v>
      </c>
      <c r="J52" s="234">
        <f t="shared" si="1"/>
        <v>1</v>
      </c>
      <c r="K52" s="234">
        <f t="shared" si="1"/>
        <v>1</v>
      </c>
      <c r="L52" s="234">
        <f t="shared" si="1"/>
        <v>1</v>
      </c>
      <c r="M52" s="234">
        <f t="shared" si="1"/>
        <v>1</v>
      </c>
      <c r="N52" s="234">
        <f t="shared" si="1"/>
        <v>1</v>
      </c>
      <c r="O52" s="234">
        <f t="shared" si="1"/>
        <v>0.99999999999999989</v>
      </c>
      <c r="P52" s="234">
        <f t="shared" si="1"/>
        <v>0.99999999999999989</v>
      </c>
      <c r="Q52" s="234">
        <f t="shared" si="1"/>
        <v>0.99999999999999989</v>
      </c>
      <c r="R52" s="234">
        <f t="shared" si="1"/>
        <v>0.99999999999999989</v>
      </c>
      <c r="S52" s="234">
        <f t="shared" si="1"/>
        <v>1</v>
      </c>
      <c r="T52" s="234">
        <f t="shared" si="1"/>
        <v>0.99999999999999989</v>
      </c>
      <c r="U52" s="234">
        <f t="shared" si="1"/>
        <v>1</v>
      </c>
      <c r="V52" s="234">
        <f t="shared" si="1"/>
        <v>0.99999999999999978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4.0958791893720835E-2</v>
      </c>
      <c r="C53" s="301">
        <f t="shared" si="2"/>
        <v>4.0958791893720814E-2</v>
      </c>
      <c r="D53" s="301">
        <f t="shared" si="2"/>
        <v>4.0958791893720814E-2</v>
      </c>
      <c r="E53" s="301">
        <f t="shared" si="2"/>
        <v>4.0958791893720835E-2</v>
      </c>
      <c r="F53" s="301">
        <f t="shared" si="2"/>
        <v>4.0958791893720835E-2</v>
      </c>
      <c r="G53" s="301">
        <f t="shared" si="2"/>
        <v>4.0958791893720835E-2</v>
      </c>
      <c r="H53" s="301">
        <f t="shared" si="2"/>
        <v>4.0958791893720835E-2</v>
      </c>
      <c r="I53" s="301">
        <f t="shared" si="2"/>
        <v>4.0958791893720828E-2</v>
      </c>
      <c r="J53" s="301">
        <f t="shared" si="2"/>
        <v>4.0958791893720828E-2</v>
      </c>
      <c r="K53" s="301">
        <f t="shared" si="2"/>
        <v>4.0958791893720828E-2</v>
      </c>
      <c r="L53" s="301">
        <f t="shared" si="2"/>
        <v>4.0958791893720828E-2</v>
      </c>
      <c r="M53" s="301">
        <f t="shared" si="2"/>
        <v>4.0958791893720835E-2</v>
      </c>
      <c r="N53" s="301">
        <f t="shared" si="2"/>
        <v>4.0958791893720814E-2</v>
      </c>
      <c r="O53" s="301">
        <f t="shared" si="2"/>
        <v>4.0958791893720835E-2</v>
      </c>
      <c r="P53" s="301">
        <f t="shared" si="2"/>
        <v>4.0958791893720835E-2</v>
      </c>
      <c r="Q53" s="301">
        <f t="shared" si="2"/>
        <v>4.0958791893720835E-2</v>
      </c>
      <c r="R53" s="301">
        <f t="shared" si="2"/>
        <v>4.0958791893720828E-2</v>
      </c>
      <c r="S53" s="301">
        <f t="shared" si="2"/>
        <v>3.8850559592143133E-2</v>
      </c>
      <c r="T53" s="301">
        <f t="shared" si="2"/>
        <v>3.9050563238892534E-2</v>
      </c>
      <c r="U53" s="301">
        <f t="shared" si="2"/>
        <v>3.8989018914453444E-2</v>
      </c>
      <c r="V53" s="301">
        <f t="shared" si="2"/>
        <v>3.8282958750332351E-2</v>
      </c>
      <c r="W53" s="301">
        <f t="shared" si="2"/>
        <v>3.6940002840253984E-2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4.4520425971435705E-2</v>
      </c>
      <c r="C54" s="235">
        <f t="shared" si="3"/>
        <v>4.4520425971435684E-2</v>
      </c>
      <c r="D54" s="235">
        <f t="shared" si="3"/>
        <v>4.4520425971435684E-2</v>
      </c>
      <c r="E54" s="235">
        <f t="shared" si="3"/>
        <v>4.4520425971435684E-2</v>
      </c>
      <c r="F54" s="235">
        <f t="shared" si="3"/>
        <v>4.4520425971435684E-2</v>
      </c>
      <c r="G54" s="235">
        <f t="shared" si="3"/>
        <v>4.4520425971435684E-2</v>
      </c>
      <c r="H54" s="235">
        <f t="shared" si="3"/>
        <v>4.4520425971435684E-2</v>
      </c>
      <c r="I54" s="235">
        <f t="shared" si="3"/>
        <v>4.4520425971435698E-2</v>
      </c>
      <c r="J54" s="235">
        <f t="shared" si="3"/>
        <v>4.4520425971435698E-2</v>
      </c>
      <c r="K54" s="235">
        <f t="shared" si="3"/>
        <v>4.4520425971435698E-2</v>
      </c>
      <c r="L54" s="235">
        <f t="shared" si="3"/>
        <v>4.4520425971435698E-2</v>
      </c>
      <c r="M54" s="235">
        <f t="shared" si="3"/>
        <v>4.4520425971435684E-2</v>
      </c>
      <c r="N54" s="235">
        <f t="shared" si="3"/>
        <v>4.4520425971435684E-2</v>
      </c>
      <c r="O54" s="235">
        <f t="shared" si="3"/>
        <v>4.4520425971435705E-2</v>
      </c>
      <c r="P54" s="235">
        <f t="shared" si="3"/>
        <v>4.4520425971435705E-2</v>
      </c>
      <c r="Q54" s="235">
        <f t="shared" si="3"/>
        <v>4.4520425971435705E-2</v>
      </c>
      <c r="R54" s="235">
        <f t="shared" si="3"/>
        <v>4.4520425971435677E-2</v>
      </c>
      <c r="S54" s="235">
        <f t="shared" si="3"/>
        <v>4.2228869121894705E-2</v>
      </c>
      <c r="T54" s="235">
        <f t="shared" si="3"/>
        <v>4.2446264390100581E-2</v>
      </c>
      <c r="U54" s="235">
        <f t="shared" si="3"/>
        <v>4.2379368385275486E-2</v>
      </c>
      <c r="V54" s="235">
        <f t="shared" si="3"/>
        <v>4.1611911685143874E-2</v>
      </c>
      <c r="W54" s="235">
        <f t="shared" si="3"/>
        <v>4.0152177000276082E-2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0.11041065640916052</v>
      </c>
      <c r="C55" s="235">
        <f t="shared" si="4"/>
        <v>0.11041065640916049</v>
      </c>
      <c r="D55" s="235">
        <f t="shared" si="4"/>
        <v>0.11041065640916049</v>
      </c>
      <c r="E55" s="235">
        <f t="shared" si="4"/>
        <v>0.11041065640916052</v>
      </c>
      <c r="F55" s="235">
        <f t="shared" si="4"/>
        <v>0.11041065640916052</v>
      </c>
      <c r="G55" s="235">
        <f t="shared" si="4"/>
        <v>0.11041065640916052</v>
      </c>
      <c r="H55" s="235">
        <f t="shared" si="4"/>
        <v>0.11041065640916052</v>
      </c>
      <c r="I55" s="235">
        <f t="shared" si="4"/>
        <v>0.11041065640916051</v>
      </c>
      <c r="J55" s="235">
        <f t="shared" si="4"/>
        <v>0.11041065640916051</v>
      </c>
      <c r="K55" s="235">
        <f t="shared" si="4"/>
        <v>0.11041065640916051</v>
      </c>
      <c r="L55" s="235">
        <f t="shared" si="4"/>
        <v>0.11041065640916051</v>
      </c>
      <c r="M55" s="235">
        <f t="shared" si="4"/>
        <v>0.11041065640916052</v>
      </c>
      <c r="N55" s="235">
        <f t="shared" si="4"/>
        <v>0.11041065640916049</v>
      </c>
      <c r="O55" s="235">
        <f t="shared" si="4"/>
        <v>0.11041065640916049</v>
      </c>
      <c r="P55" s="235">
        <f t="shared" si="4"/>
        <v>0.11041065640916049</v>
      </c>
      <c r="Q55" s="235">
        <f t="shared" si="4"/>
        <v>0.11041065640916049</v>
      </c>
      <c r="R55" s="235">
        <f t="shared" si="4"/>
        <v>0.11041065640916051</v>
      </c>
      <c r="S55" s="235">
        <f t="shared" si="4"/>
        <v>0.10472759542229886</v>
      </c>
      <c r="T55" s="235">
        <f t="shared" si="4"/>
        <v>0.10526673568744942</v>
      </c>
      <c r="U55" s="235">
        <f t="shared" si="4"/>
        <v>0.10510083359548318</v>
      </c>
      <c r="V55" s="235">
        <f t="shared" si="4"/>
        <v>0.10319754097915683</v>
      </c>
      <c r="W55" s="235">
        <f t="shared" si="4"/>
        <v>9.9577398960684696E-2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0.33835523738291118</v>
      </c>
      <c r="C56" s="235">
        <f t="shared" si="5"/>
        <v>0.33835523738291123</v>
      </c>
      <c r="D56" s="235">
        <f t="shared" si="5"/>
        <v>0.33835523738291123</v>
      </c>
      <c r="E56" s="235">
        <f t="shared" si="5"/>
        <v>0.33835523738291123</v>
      </c>
      <c r="F56" s="235">
        <f t="shared" si="5"/>
        <v>0.33835523738291123</v>
      </c>
      <c r="G56" s="235">
        <f t="shared" si="5"/>
        <v>0.33835523738291123</v>
      </c>
      <c r="H56" s="235">
        <f t="shared" si="5"/>
        <v>0.33835523738291123</v>
      </c>
      <c r="I56" s="235">
        <f t="shared" si="5"/>
        <v>0.33835523738291112</v>
      </c>
      <c r="J56" s="235">
        <f t="shared" si="5"/>
        <v>0.33835523738291112</v>
      </c>
      <c r="K56" s="235">
        <f t="shared" si="5"/>
        <v>0.33835523738291112</v>
      </c>
      <c r="L56" s="235">
        <f t="shared" si="5"/>
        <v>0.33835523738291112</v>
      </c>
      <c r="M56" s="235">
        <f t="shared" si="5"/>
        <v>0.33835523738291123</v>
      </c>
      <c r="N56" s="235">
        <f t="shared" si="5"/>
        <v>0.33835523738291123</v>
      </c>
      <c r="O56" s="235">
        <f t="shared" si="5"/>
        <v>0.33835523738291112</v>
      </c>
      <c r="P56" s="235">
        <f t="shared" si="5"/>
        <v>0.33835523738291112</v>
      </c>
      <c r="Q56" s="235">
        <f t="shared" si="5"/>
        <v>0.33835523738291112</v>
      </c>
      <c r="R56" s="235">
        <f t="shared" si="5"/>
        <v>0.33835523738291112</v>
      </c>
      <c r="S56" s="235">
        <f t="shared" si="5"/>
        <v>0.32093940532639981</v>
      </c>
      <c r="T56" s="235">
        <f t="shared" si="5"/>
        <v>0.32259160936476428</v>
      </c>
      <c r="U56" s="235">
        <f t="shared" si="5"/>
        <v>0.32208319972809374</v>
      </c>
      <c r="V56" s="235">
        <f t="shared" si="5"/>
        <v>0.31625052880709342</v>
      </c>
      <c r="W56" s="235">
        <f t="shared" si="5"/>
        <v>0.30515654520209823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7.4794315632011957E-2</v>
      </c>
      <c r="C57" s="302">
        <f t="shared" si="6"/>
        <v>7.4794315632011957E-2</v>
      </c>
      <c r="D57" s="302">
        <f t="shared" si="6"/>
        <v>7.4794315632011957E-2</v>
      </c>
      <c r="E57" s="302">
        <f t="shared" si="6"/>
        <v>7.4794315632011971E-2</v>
      </c>
      <c r="F57" s="302">
        <f t="shared" si="6"/>
        <v>7.4794315632011971E-2</v>
      </c>
      <c r="G57" s="302">
        <f t="shared" si="6"/>
        <v>7.4794315632011971E-2</v>
      </c>
      <c r="H57" s="302">
        <f t="shared" si="6"/>
        <v>7.4794315632011971E-2</v>
      </c>
      <c r="I57" s="302">
        <f t="shared" si="6"/>
        <v>7.4794315632011943E-2</v>
      </c>
      <c r="J57" s="302">
        <f t="shared" si="6"/>
        <v>7.4794315632011943E-2</v>
      </c>
      <c r="K57" s="302">
        <f t="shared" si="6"/>
        <v>7.4794315632011943E-2</v>
      </c>
      <c r="L57" s="302">
        <f t="shared" si="6"/>
        <v>7.4794315632011943E-2</v>
      </c>
      <c r="M57" s="302">
        <f t="shared" si="6"/>
        <v>7.4794315632011971E-2</v>
      </c>
      <c r="N57" s="302">
        <f t="shared" si="6"/>
        <v>7.4794315632011957E-2</v>
      </c>
      <c r="O57" s="302">
        <f t="shared" si="6"/>
        <v>7.4794315632011943E-2</v>
      </c>
      <c r="P57" s="302">
        <f t="shared" si="6"/>
        <v>7.4794315632011943E-2</v>
      </c>
      <c r="Q57" s="302">
        <f t="shared" si="6"/>
        <v>7.4794315632011943E-2</v>
      </c>
      <c r="R57" s="302">
        <f t="shared" si="6"/>
        <v>7.4794315632011957E-2</v>
      </c>
      <c r="S57" s="302">
        <f t="shared" si="6"/>
        <v>6.924683138061595E-2</v>
      </c>
      <c r="T57" s="302">
        <f t="shared" si="6"/>
        <v>6.9783076124587548E-2</v>
      </c>
      <c r="U57" s="302">
        <f t="shared" si="6"/>
        <v>6.9607221503210734E-2</v>
      </c>
      <c r="V57" s="302">
        <f t="shared" si="6"/>
        <v>6.7933370990423028E-2</v>
      </c>
      <c r="W57" s="302">
        <f t="shared" si="6"/>
        <v>6.4576144853551967E-2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</v>
      </c>
      <c r="C58" s="303">
        <f t="shared" si="7"/>
        <v>0</v>
      </c>
      <c r="D58" s="303">
        <f t="shared" si="7"/>
        <v>0</v>
      </c>
      <c r="E58" s="303">
        <f t="shared" si="7"/>
        <v>0</v>
      </c>
      <c r="F58" s="303">
        <f t="shared" si="7"/>
        <v>0</v>
      </c>
      <c r="G58" s="303">
        <f t="shared" si="7"/>
        <v>0</v>
      </c>
      <c r="H58" s="303">
        <f t="shared" si="7"/>
        <v>0</v>
      </c>
      <c r="I58" s="303">
        <f t="shared" si="7"/>
        <v>0</v>
      </c>
      <c r="J58" s="303">
        <f t="shared" si="7"/>
        <v>0</v>
      </c>
      <c r="K58" s="303">
        <f t="shared" si="7"/>
        <v>0</v>
      </c>
      <c r="L58" s="303">
        <f t="shared" si="7"/>
        <v>0</v>
      </c>
      <c r="M58" s="303">
        <f t="shared" si="7"/>
        <v>0</v>
      </c>
      <c r="N58" s="303">
        <f t="shared" si="7"/>
        <v>0</v>
      </c>
      <c r="O58" s="303">
        <f t="shared" si="7"/>
        <v>0</v>
      </c>
      <c r="P58" s="303">
        <f t="shared" si="7"/>
        <v>0</v>
      </c>
      <c r="Q58" s="303">
        <f t="shared" si="7"/>
        <v>0</v>
      </c>
      <c r="R58" s="303">
        <f t="shared" si="7"/>
        <v>0</v>
      </c>
      <c r="S58" s="303">
        <f t="shared" si="7"/>
        <v>4.5168705377033908E-2</v>
      </c>
      <c r="T58" s="303">
        <f t="shared" si="7"/>
        <v>4.0875176911066048E-2</v>
      </c>
      <c r="U58" s="303">
        <f t="shared" si="7"/>
        <v>4.22055761548931E-2</v>
      </c>
      <c r="V58" s="303">
        <f t="shared" si="7"/>
        <v>5.717651496270168E-2</v>
      </c>
      <c r="W58" s="303">
        <f t="shared" si="7"/>
        <v>8.5799250960164275E-2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0.20835559354631916</v>
      </c>
      <c r="C59" s="303">
        <f t="shared" si="8"/>
        <v>0.20835559354631902</v>
      </c>
      <c r="D59" s="303">
        <f t="shared" si="8"/>
        <v>0.20835559354631902</v>
      </c>
      <c r="E59" s="303">
        <f t="shared" si="8"/>
        <v>0.20835559354631905</v>
      </c>
      <c r="F59" s="303">
        <f t="shared" si="8"/>
        <v>0.20835559354631905</v>
      </c>
      <c r="G59" s="303">
        <f t="shared" si="8"/>
        <v>0.20835559354631905</v>
      </c>
      <c r="H59" s="303">
        <f t="shared" si="8"/>
        <v>0.20835559354631905</v>
      </c>
      <c r="I59" s="303">
        <f t="shared" si="8"/>
        <v>0.20835559354631913</v>
      </c>
      <c r="J59" s="303">
        <f t="shared" si="8"/>
        <v>0.20835559354631913</v>
      </c>
      <c r="K59" s="303">
        <f t="shared" si="8"/>
        <v>0.20835559354631913</v>
      </c>
      <c r="L59" s="303">
        <f t="shared" si="8"/>
        <v>0.20835559354631913</v>
      </c>
      <c r="M59" s="303">
        <f t="shared" si="8"/>
        <v>0.20835559354631905</v>
      </c>
      <c r="N59" s="303">
        <f t="shared" si="8"/>
        <v>0.20835559354631902</v>
      </c>
      <c r="O59" s="303">
        <f t="shared" si="8"/>
        <v>0.20835559354631905</v>
      </c>
      <c r="P59" s="303">
        <f t="shared" si="8"/>
        <v>0.20835559354631905</v>
      </c>
      <c r="Q59" s="303">
        <f t="shared" si="8"/>
        <v>0.20835559354631905</v>
      </c>
      <c r="R59" s="303">
        <f t="shared" si="8"/>
        <v>0.20835559354631902</v>
      </c>
      <c r="S59" s="303">
        <f t="shared" si="8"/>
        <v>0.19763110749046722</v>
      </c>
      <c r="T59" s="303">
        <f t="shared" si="8"/>
        <v>0.19864851734567074</v>
      </c>
      <c r="U59" s="303">
        <f t="shared" si="8"/>
        <v>0.1983354440430892</v>
      </c>
      <c r="V59" s="303">
        <f t="shared" si="8"/>
        <v>0.19474374668647346</v>
      </c>
      <c r="W59" s="303">
        <f t="shared" si="8"/>
        <v>0.18791218836129214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1.7808170388574285E-2</v>
      </c>
      <c r="C60" s="303">
        <f t="shared" si="9"/>
        <v>1.7808170388574275E-2</v>
      </c>
      <c r="D60" s="303">
        <f t="shared" si="9"/>
        <v>1.7808170388574275E-2</v>
      </c>
      <c r="E60" s="303">
        <f t="shared" si="9"/>
        <v>1.7808170388574275E-2</v>
      </c>
      <c r="F60" s="303">
        <f t="shared" si="9"/>
        <v>1.7808170388574275E-2</v>
      </c>
      <c r="G60" s="303">
        <f t="shared" si="9"/>
        <v>1.7808170388574275E-2</v>
      </c>
      <c r="H60" s="303">
        <f t="shared" si="9"/>
        <v>1.7808170388574275E-2</v>
      </c>
      <c r="I60" s="303">
        <f t="shared" si="9"/>
        <v>1.7808170388574282E-2</v>
      </c>
      <c r="J60" s="303">
        <f t="shared" si="9"/>
        <v>1.7808170388574282E-2</v>
      </c>
      <c r="K60" s="303">
        <f t="shared" si="9"/>
        <v>1.7808170388574282E-2</v>
      </c>
      <c r="L60" s="303">
        <f t="shared" si="9"/>
        <v>1.7808170388574282E-2</v>
      </c>
      <c r="M60" s="303">
        <f t="shared" si="9"/>
        <v>1.7808170388574275E-2</v>
      </c>
      <c r="N60" s="303">
        <f t="shared" si="9"/>
        <v>1.7808170388574275E-2</v>
      </c>
      <c r="O60" s="303">
        <f t="shared" si="9"/>
        <v>1.7808170388574272E-2</v>
      </c>
      <c r="P60" s="303">
        <f t="shared" si="9"/>
        <v>1.7808170388574272E-2</v>
      </c>
      <c r="Q60" s="303">
        <f t="shared" si="9"/>
        <v>1.7808170388574272E-2</v>
      </c>
      <c r="R60" s="303">
        <f t="shared" si="9"/>
        <v>1.7808170388574272E-2</v>
      </c>
      <c r="S60" s="303">
        <f t="shared" si="9"/>
        <v>2.4892544347540829E-2</v>
      </c>
      <c r="T60" s="303">
        <f t="shared" si="9"/>
        <v>2.4218964671072436E-2</v>
      </c>
      <c r="U60" s="303">
        <f t="shared" si="9"/>
        <v>2.442786766056532E-2</v>
      </c>
      <c r="V60" s="303">
        <f t="shared" si="9"/>
        <v>2.6772774844946584E-2</v>
      </c>
      <c r="W60" s="303">
        <f t="shared" si="9"/>
        <v>3.1258993437456715E-2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0</v>
      </c>
      <c r="G61" s="304">
        <f t="shared" si="10"/>
        <v>0</v>
      </c>
      <c r="H61" s="304">
        <f t="shared" si="10"/>
        <v>0</v>
      </c>
      <c r="I61" s="304">
        <f t="shared" si="10"/>
        <v>0</v>
      </c>
      <c r="J61" s="304">
        <f t="shared" si="10"/>
        <v>0</v>
      </c>
      <c r="K61" s="304">
        <f t="shared" si="10"/>
        <v>0</v>
      </c>
      <c r="L61" s="304">
        <f t="shared" si="10"/>
        <v>0</v>
      </c>
      <c r="M61" s="304">
        <f t="shared" si="10"/>
        <v>0</v>
      </c>
      <c r="N61" s="304">
        <f t="shared" si="10"/>
        <v>0</v>
      </c>
      <c r="O61" s="304">
        <f t="shared" si="10"/>
        <v>0</v>
      </c>
      <c r="P61" s="304">
        <f t="shared" si="10"/>
        <v>0</v>
      </c>
      <c r="Q61" s="304">
        <f t="shared" si="10"/>
        <v>0</v>
      </c>
      <c r="R61" s="304">
        <f t="shared" si="10"/>
        <v>0</v>
      </c>
      <c r="S61" s="304">
        <f t="shared" si="10"/>
        <v>4.3416662304307727E-3</v>
      </c>
      <c r="T61" s="304">
        <f t="shared" si="10"/>
        <v>3.9289674958869212E-3</v>
      </c>
      <c r="U61" s="304">
        <f t="shared" si="10"/>
        <v>4.0568469518443076E-3</v>
      </c>
      <c r="V61" s="304">
        <f t="shared" si="10"/>
        <v>5.4958702516521565E-3</v>
      </c>
      <c r="W61" s="304">
        <f t="shared" si="10"/>
        <v>8.2471194908190614E-3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0</v>
      </c>
      <c r="C62" s="304">
        <f t="shared" si="11"/>
        <v>0</v>
      </c>
      <c r="D62" s="304">
        <f t="shared" si="11"/>
        <v>0</v>
      </c>
      <c r="E62" s="304">
        <f t="shared" si="11"/>
        <v>0</v>
      </c>
      <c r="F62" s="304">
        <f t="shared" si="11"/>
        <v>0</v>
      </c>
      <c r="G62" s="304">
        <f t="shared" si="11"/>
        <v>0</v>
      </c>
      <c r="H62" s="304">
        <f t="shared" si="11"/>
        <v>0</v>
      </c>
      <c r="I62" s="304">
        <f t="shared" si="11"/>
        <v>0</v>
      </c>
      <c r="J62" s="304">
        <f t="shared" si="11"/>
        <v>0</v>
      </c>
      <c r="K62" s="304">
        <f t="shared" si="11"/>
        <v>0</v>
      </c>
      <c r="L62" s="304">
        <f t="shared" si="11"/>
        <v>0</v>
      </c>
      <c r="M62" s="304">
        <f t="shared" si="11"/>
        <v>0</v>
      </c>
      <c r="N62" s="304">
        <f t="shared" si="11"/>
        <v>0</v>
      </c>
      <c r="O62" s="304">
        <f t="shared" si="11"/>
        <v>0</v>
      </c>
      <c r="P62" s="304">
        <f t="shared" si="11"/>
        <v>0</v>
      </c>
      <c r="Q62" s="304">
        <f t="shared" si="11"/>
        <v>0</v>
      </c>
      <c r="R62" s="304">
        <f t="shared" si="11"/>
        <v>0</v>
      </c>
      <c r="S62" s="304">
        <f t="shared" si="11"/>
        <v>3.6593304683521727E-3</v>
      </c>
      <c r="T62" s="304">
        <f t="shared" si="11"/>
        <v>3.3114914191452846E-3</v>
      </c>
      <c r="U62" s="304">
        <f t="shared" si="11"/>
        <v>3.419273354610816E-3</v>
      </c>
      <c r="V62" s="304">
        <f t="shared" si="11"/>
        <v>4.6321399192368771E-3</v>
      </c>
      <c r="W62" s="304">
        <f t="shared" si="11"/>
        <v>6.951003146527219E-3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1.7808170388574285E-2</v>
      </c>
      <c r="C63" s="304">
        <f t="shared" si="12"/>
        <v>1.7808170388574275E-2</v>
      </c>
      <c r="D63" s="304">
        <f t="shared" si="12"/>
        <v>1.7808170388574275E-2</v>
      </c>
      <c r="E63" s="304">
        <f t="shared" si="12"/>
        <v>1.7808170388574275E-2</v>
      </c>
      <c r="F63" s="304">
        <f t="shared" si="12"/>
        <v>1.7808170388574275E-2</v>
      </c>
      <c r="G63" s="304">
        <f t="shared" si="12"/>
        <v>1.7808170388574275E-2</v>
      </c>
      <c r="H63" s="304">
        <f t="shared" si="12"/>
        <v>1.7808170388574275E-2</v>
      </c>
      <c r="I63" s="304">
        <f t="shared" si="12"/>
        <v>1.7808170388574282E-2</v>
      </c>
      <c r="J63" s="304">
        <f t="shared" si="12"/>
        <v>1.7808170388574282E-2</v>
      </c>
      <c r="K63" s="304">
        <f t="shared" si="12"/>
        <v>1.7808170388574282E-2</v>
      </c>
      <c r="L63" s="304">
        <f t="shared" si="12"/>
        <v>1.7808170388574282E-2</v>
      </c>
      <c r="M63" s="304">
        <f t="shared" si="12"/>
        <v>1.7808170388574275E-2</v>
      </c>
      <c r="N63" s="304">
        <f t="shared" si="12"/>
        <v>1.7808170388574275E-2</v>
      </c>
      <c r="O63" s="304">
        <f t="shared" si="12"/>
        <v>1.7808170388574272E-2</v>
      </c>
      <c r="P63" s="304">
        <f t="shared" si="12"/>
        <v>1.7808170388574272E-2</v>
      </c>
      <c r="Q63" s="304">
        <f t="shared" si="12"/>
        <v>1.7808170388574272E-2</v>
      </c>
      <c r="R63" s="304">
        <f t="shared" si="12"/>
        <v>1.7808170388574272E-2</v>
      </c>
      <c r="S63" s="304">
        <f t="shared" si="12"/>
        <v>1.6891547648757884E-2</v>
      </c>
      <c r="T63" s="304">
        <f t="shared" si="12"/>
        <v>1.6978505756040228E-2</v>
      </c>
      <c r="U63" s="304">
        <f t="shared" si="12"/>
        <v>1.6951747354110196E-2</v>
      </c>
      <c r="V63" s="304">
        <f t="shared" si="12"/>
        <v>1.6644764674057549E-2</v>
      </c>
      <c r="W63" s="304">
        <f t="shared" si="12"/>
        <v>1.6060870800110431E-2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0.16479680877586653</v>
      </c>
      <c r="C65" s="237">
        <f t="shared" si="14"/>
        <v>0.16479680877586644</v>
      </c>
      <c r="D65" s="237">
        <f t="shared" si="14"/>
        <v>0.16479680877586644</v>
      </c>
      <c r="E65" s="237">
        <f t="shared" si="14"/>
        <v>0.1647968087758665</v>
      </c>
      <c r="F65" s="237">
        <f t="shared" si="14"/>
        <v>0.1647968087758665</v>
      </c>
      <c r="G65" s="237">
        <f t="shared" si="14"/>
        <v>0.1647968087758665</v>
      </c>
      <c r="H65" s="237">
        <f t="shared" si="14"/>
        <v>0.1647968087758665</v>
      </c>
      <c r="I65" s="237">
        <f t="shared" si="14"/>
        <v>0.1647968087758665</v>
      </c>
      <c r="J65" s="237">
        <f t="shared" si="14"/>
        <v>0.1647968087758665</v>
      </c>
      <c r="K65" s="237">
        <f t="shared" si="14"/>
        <v>0.1647968087758665</v>
      </c>
      <c r="L65" s="237">
        <f t="shared" si="14"/>
        <v>0.1647968087758665</v>
      </c>
      <c r="M65" s="237">
        <f t="shared" si="14"/>
        <v>0.1647968087758665</v>
      </c>
      <c r="N65" s="237">
        <f t="shared" si="14"/>
        <v>0.16479680877586644</v>
      </c>
      <c r="O65" s="237">
        <f t="shared" si="14"/>
        <v>0.16479680877586647</v>
      </c>
      <c r="P65" s="237">
        <f t="shared" si="14"/>
        <v>0.16479680877586647</v>
      </c>
      <c r="Q65" s="237">
        <f t="shared" si="14"/>
        <v>0.16479680877586647</v>
      </c>
      <c r="R65" s="237">
        <f t="shared" si="14"/>
        <v>0.16479680877586642</v>
      </c>
      <c r="S65" s="237">
        <f t="shared" si="14"/>
        <v>0.1563143819416056</v>
      </c>
      <c r="T65" s="237">
        <f t="shared" si="14"/>
        <v>0.15711909226639642</v>
      </c>
      <c r="U65" s="237">
        <f t="shared" si="14"/>
        <v>0.15687147001493582</v>
      </c>
      <c r="V65" s="237">
        <f t="shared" si="14"/>
        <v>0.1540306522937287</v>
      </c>
      <c r="W65" s="237">
        <f t="shared" si="14"/>
        <v>0.14862729838422206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155.71994249328159</v>
      </c>
      <c r="C69" s="324">
        <f t="shared" si="15"/>
        <v>149.36469369023808</v>
      </c>
      <c r="D69" s="324">
        <f t="shared" si="15"/>
        <v>157.39943783723882</v>
      </c>
      <c r="E69" s="324">
        <f t="shared" si="15"/>
        <v>173.26695378119356</v>
      </c>
      <c r="F69" s="324">
        <f t="shared" si="15"/>
        <v>189.65978100374753</v>
      </c>
      <c r="G69" s="324">
        <f t="shared" si="15"/>
        <v>184.05304269981877</v>
      </c>
      <c r="H69" s="324">
        <f t="shared" si="15"/>
        <v>169.82600109922578</v>
      </c>
      <c r="I69" s="324">
        <f t="shared" si="15"/>
        <v>174.8069613496709</v>
      </c>
      <c r="J69" s="324">
        <f t="shared" si="15"/>
        <v>191.41379190462484</v>
      </c>
      <c r="K69" s="324">
        <f t="shared" si="15"/>
        <v>214.43137637246664</v>
      </c>
      <c r="L69" s="324">
        <f t="shared" si="15"/>
        <v>218.63781843627646</v>
      </c>
      <c r="M69" s="324">
        <f t="shared" si="15"/>
        <v>224.95346932596354</v>
      </c>
      <c r="N69" s="324">
        <f t="shared" si="15"/>
        <v>243.72357443584232</v>
      </c>
      <c r="O69" s="324">
        <f t="shared" si="15"/>
        <v>254.4529857562809</v>
      </c>
      <c r="P69" s="324">
        <f t="shared" si="15"/>
        <v>245.03830676914356</v>
      </c>
      <c r="Q69" s="324">
        <f t="shared" si="15"/>
        <v>242.40479735048899</v>
      </c>
      <c r="R69" s="324">
        <f t="shared" si="15"/>
        <v>254.09199055431412</v>
      </c>
      <c r="S69" s="324">
        <f t="shared" si="15"/>
        <v>249.53256376627638</v>
      </c>
      <c r="T69" s="324">
        <f t="shared" si="15"/>
        <v>249.15069649026782</v>
      </c>
      <c r="U69" s="324">
        <f t="shared" si="15"/>
        <v>238.33551895150282</v>
      </c>
      <c r="V69" s="324">
        <f t="shared" si="15"/>
        <v>241.55493980226933</v>
      </c>
      <c r="W69" s="324">
        <f t="shared" si="15"/>
        <v>213.08249425425726</v>
      </c>
      <c r="DA69" s="95"/>
    </row>
    <row r="70" spans="1:105" ht="12" customHeight="1" x14ac:dyDescent="0.25">
      <c r="A70" s="55" t="s">
        <v>92</v>
      </c>
      <c r="B70" s="336">
        <f>IF(B$6=0,0,B$6/WWP!B$5*1000)</f>
        <v>6.3781007182844958</v>
      </c>
      <c r="C70" s="336">
        <f>IF(C$6=0,0,C$6/WWP!C$5*1000)</f>
        <v>6.1177974051278161</v>
      </c>
      <c r="D70" s="336">
        <f>IF(D$6=0,0,D$6/WWP!D$5*1000)</f>
        <v>6.4468908185641114</v>
      </c>
      <c r="E70" s="336">
        <f>IF(E$6=0,0,E$6/WWP!E$5*1000)</f>
        <v>7.096805101982854</v>
      </c>
      <c r="F70" s="336">
        <f>IF(F$6=0,0,F$6/WWP!F$5*1000)</f>
        <v>7.768235500741163</v>
      </c>
      <c r="G70" s="336">
        <f>IF(G$6=0,0,G$6/WWP!G$5*1000)</f>
        <v>7.5385902733479924</v>
      </c>
      <c r="H70" s="336">
        <f>IF(H$6=0,0,H$6/WWP!H$5*1000)</f>
        <v>6.9558678371659948</v>
      </c>
      <c r="I70" s="336">
        <f>IF(I$6=0,0,I$6/WWP!I$5*1000)</f>
        <v>7.1598819514948699</v>
      </c>
      <c r="J70" s="336">
        <f>IF(J$6=0,0,J$6/WWP!J$5*1000)</f>
        <v>7.8400776682095126</v>
      </c>
      <c r="K70" s="336">
        <f>IF(K$6=0,0,K$6/WWP!K$5*1000)</f>
        <v>8.782850120323987</v>
      </c>
      <c r="L70" s="336">
        <f>IF(L$6=0,0,L$6/WWP!L$5*1000)</f>
        <v>8.9551409054285678</v>
      </c>
      <c r="M70" s="336">
        <f>IF(M$6=0,0,M$6/WWP!M$5*1000)</f>
        <v>9.2138223358926545</v>
      </c>
      <c r="N70" s="336">
        <f>IF(N$6=0,0,N$6/WWP!N$5*1000)</f>
        <v>9.9826231649114412</v>
      </c>
      <c r="O70" s="336">
        <f>IF(O$6=0,0,O$6/WWP!O$5*1000)</f>
        <v>10.422086890327421</v>
      </c>
      <c r="P70" s="336">
        <f>IF(P$6=0,0,P$6/WWP!P$5*1000)</f>
        <v>10.036473012947077</v>
      </c>
      <c r="Q70" s="336">
        <f>IF(Q$6=0,0,Q$6/WWP!Q$5*1000)</f>
        <v>9.928607648718252</v>
      </c>
      <c r="R70" s="336">
        <f>IF(R$6=0,0,R$6/WWP!R$5*1000)</f>
        <v>10.407300962975434</v>
      </c>
      <c r="S70" s="336">
        <f>IF(S$6=0,0,S$6/WWP!S$5*1000)</f>
        <v>9.6944797387819754</v>
      </c>
      <c r="T70" s="336">
        <f>IF(T$6=0,0,T$6/WWP!T$5*1000)</f>
        <v>9.7294750293073236</v>
      </c>
      <c r="U70" s="336">
        <f>IF(U$6=0,0,U$6/WWP!U$5*1000)</f>
        <v>9.2924680563862196</v>
      </c>
      <c r="V70" s="336">
        <f>IF(V$6=0,0,V$6/WWP!V$5*1000)</f>
        <v>9.2474377963892902</v>
      </c>
      <c r="W70" s="336">
        <f>IF(W$6=0,0,W$6/WWP!W$5*1000)</f>
        <v>7.8712679429606656</v>
      </c>
      <c r="DA70" s="67"/>
    </row>
    <row r="71" spans="1:105" ht="12" customHeight="1" x14ac:dyDescent="0.25">
      <c r="A71" s="202" t="s">
        <v>93</v>
      </c>
      <c r="B71" s="337">
        <f>IF(B$7=0,0,B$7/WWP!B$5*1000)</f>
        <v>6.9327181720483662</v>
      </c>
      <c r="C71" s="337">
        <f>IF(C$7=0,0,C$7/WWP!C$5*1000)</f>
        <v>6.6497797881824114</v>
      </c>
      <c r="D71" s="337">
        <f>IF(D$7=0,0,D$7/WWP!D$5*1000)</f>
        <v>7.007490020178385</v>
      </c>
      <c r="E71" s="337">
        <f>IF(E$7=0,0,E$7/WWP!E$5*1000)</f>
        <v>7.7139185891117972</v>
      </c>
      <c r="F71" s="337">
        <f>IF(F$7=0,0,F$7/WWP!F$5*1000)</f>
        <v>8.4437342399360471</v>
      </c>
      <c r="G71" s="337">
        <f>IF(G$7=0,0,G$7/WWP!G$5*1000)</f>
        <v>8.1941198623347749</v>
      </c>
      <c r="H71" s="337">
        <f>IF(H$7=0,0,H$7/WWP!H$5*1000)</f>
        <v>7.5607259099630371</v>
      </c>
      <c r="I71" s="337">
        <f>IF(I$7=0,0,I$7/WWP!I$5*1000)</f>
        <v>7.7824803820596431</v>
      </c>
      <c r="J71" s="337">
        <f>IF(J$7=0,0,J$7/WWP!J$5*1000)</f>
        <v>8.5218235524016457</v>
      </c>
      <c r="K71" s="337">
        <f>IF(K$7=0,0,K$7/WWP!K$5*1000)</f>
        <v>9.5465762177434659</v>
      </c>
      <c r="L71" s="337">
        <f>IF(L$7=0,0,L$7/WWP!L$5*1000)</f>
        <v>9.7338488102484444</v>
      </c>
      <c r="M71" s="337">
        <f>IF(M$7=0,0,M$7/WWP!M$5*1000)</f>
        <v>10.015024278144187</v>
      </c>
      <c r="N71" s="337">
        <f>IF(N$7=0,0,N$7/WWP!N$5*1000)</f>
        <v>10.850677353164613</v>
      </c>
      <c r="O71" s="337">
        <f>IF(O$7=0,0,O$7/WWP!O$5*1000)</f>
        <v>11.32835531557329</v>
      </c>
      <c r="P71" s="337">
        <f>IF(P$7=0,0,P$7/WWP!P$5*1000)</f>
        <v>10.90920979668161</v>
      </c>
      <c r="Q71" s="337">
        <f>IF(Q$7=0,0,Q$7/WWP!Q$5*1000)</f>
        <v>10.791964835563322</v>
      </c>
      <c r="R71" s="337">
        <f>IF(R$7=0,0,R$7/WWP!R$5*1000)</f>
        <v>11.312283655408077</v>
      </c>
      <c r="S71" s="337">
        <f>IF(S$7=0,0,S$7/WWP!S$5*1000)</f>
        <v>10.53747797693693</v>
      </c>
      <c r="T71" s="337">
        <f>IF(T$7=0,0,T$7/WWP!T$5*1000)</f>
        <v>10.575516336203613</v>
      </c>
      <c r="U71" s="337">
        <f>IF(U$7=0,0,U$7/WWP!U$5*1000)</f>
        <v>10.100508756941545</v>
      </c>
      <c r="V71" s="337">
        <f>IF(V$7=0,0,V$7/WWP!V$5*1000)</f>
        <v>10.051562822162278</v>
      </c>
      <c r="W71" s="337">
        <f>IF(W$7=0,0,W$7/WWP!W$5*1000)</f>
        <v>8.5557260249572469</v>
      </c>
      <c r="DA71" s="174"/>
    </row>
    <row r="72" spans="1:105" ht="12" customHeight="1" x14ac:dyDescent="0.25">
      <c r="A72" s="202" t="s">
        <v>94</v>
      </c>
      <c r="B72" s="337">
        <f>IF(B$8=0,0,B$8/WWP!B$5*1000)</f>
        <v>17.193141066679946</v>
      </c>
      <c r="C72" s="337">
        <f>IF(C$8=0,0,C$8/WWP!C$5*1000)</f>
        <v>16.491453874692379</v>
      </c>
      <c r="D72" s="337">
        <f>IF(D$8=0,0,D$8/WWP!D$5*1000)</f>
        <v>17.378575250042392</v>
      </c>
      <c r="E72" s="337">
        <f>IF(E$8=0,0,E$8/WWP!E$5*1000)</f>
        <v>19.130518100997257</v>
      </c>
      <c r="F72" s="337">
        <f>IF(F$8=0,0,F$8/WWP!F$5*1000)</f>
        <v>20.940460915041399</v>
      </c>
      <c r="G72" s="337">
        <f>IF(G$8=0,0,G$8/WWP!G$5*1000)</f>
        <v>20.321417258590241</v>
      </c>
      <c r="H72" s="337">
        <f>IF(H$8=0,0,H$8/WWP!H$5*1000)</f>
        <v>18.750600256708335</v>
      </c>
      <c r="I72" s="337">
        <f>IF(I$8=0,0,I$8/WWP!I$5*1000)</f>
        <v>19.300551347507909</v>
      </c>
      <c r="J72" s="337">
        <f>IF(J$8=0,0,J$8/WWP!J$5*1000)</f>
        <v>21.134122409956081</v>
      </c>
      <c r="K72" s="337">
        <f>IF(K$8=0,0,K$8/WWP!K$5*1000)</f>
        <v>23.675509020003791</v>
      </c>
      <c r="L72" s="337">
        <f>IF(L$8=0,0,L$8/WWP!L$5*1000)</f>
        <v>24.139945049416138</v>
      </c>
      <c r="M72" s="337">
        <f>IF(M$8=0,0,M$8/WWP!M$5*1000)</f>
        <v>24.837260209797588</v>
      </c>
      <c r="N72" s="337">
        <f>IF(N$8=0,0,N$8/WWP!N$5*1000)</f>
        <v>26.909679835848241</v>
      </c>
      <c r="O72" s="337">
        <f>IF(O$8=0,0,O$8/WWP!O$5*1000)</f>
        <v>28.094321182621744</v>
      </c>
      <c r="P72" s="337">
        <f>IF(P$8=0,0,P$8/WWP!P$5*1000)</f>
        <v>27.054840295770376</v>
      </c>
      <c r="Q72" s="337">
        <f>IF(Q$8=0,0,Q$8/WWP!Q$5*1000)</f>
        <v>26.76407279219702</v>
      </c>
      <c r="R72" s="337">
        <f>IF(R$8=0,0,R$8/WWP!R$5*1000)</f>
        <v>28.054463465412038</v>
      </c>
      <c r="S72" s="337">
        <f>IF(S$8=0,0,S$8/WWP!S$5*1000)</f>
        <v>26.13294538280358</v>
      </c>
      <c r="T72" s="337">
        <f>IF(T$8=0,0,T$8/WWP!T$5*1000)</f>
        <v>26.227280513784955</v>
      </c>
      <c r="U72" s="337">
        <f>IF(U$8=0,0,U$8/WWP!U$5*1000)</f>
        <v>25.049261717215032</v>
      </c>
      <c r="V72" s="337">
        <f>IF(V$8=0,0,V$8/WWP!V$5*1000)</f>
        <v>24.92787579896245</v>
      </c>
      <c r="W72" s="337">
        <f>IF(W$8=0,0,W$8/WWP!W$5*1000)</f>
        <v>21.218200541893978</v>
      </c>
      <c r="DA72" s="174"/>
    </row>
    <row r="73" spans="1:105" ht="12" customHeight="1" x14ac:dyDescent="0.25">
      <c r="A73" s="202" t="s">
        <v>95</v>
      </c>
      <c r="B73" s="337">
        <f>IF(B$9=0,0,B$9/WWP!B$5*1000)</f>
        <v>52.688658107567562</v>
      </c>
      <c r="C73" s="337">
        <f>IF(C$9=0,0,C$9/WWP!C$5*1000)</f>
        <v>50.538326390186327</v>
      </c>
      <c r="D73" s="337">
        <f>IF(D$9=0,0,D$9/WWP!D$5*1000)</f>
        <v>53.256924153355726</v>
      </c>
      <c r="E73" s="337">
        <f>IF(E$9=0,0,E$9/WWP!E$5*1000)</f>
        <v>58.625781277249658</v>
      </c>
      <c r="F73" s="337">
        <f>IF(F$9=0,0,F$9/WWP!F$5*1000)</f>
        <v>64.17238022351394</v>
      </c>
      <c r="G73" s="337">
        <f>IF(G$9=0,0,G$9/WWP!G$5*1000)</f>
        <v>62.275310953744281</v>
      </c>
      <c r="H73" s="337">
        <f>IF(H$9=0,0,H$9/WWP!H$5*1000)</f>
        <v>57.461516915719088</v>
      </c>
      <c r="I73" s="337">
        <f>IF(I$9=0,0,I$9/WWP!I$5*1000)</f>
        <v>59.146850903653267</v>
      </c>
      <c r="J73" s="337">
        <f>IF(J$9=0,0,J$9/WWP!J$5*1000)</f>
        <v>64.765858998252497</v>
      </c>
      <c r="K73" s="337">
        <f>IF(K$9=0,0,K$9/WWP!K$5*1000)</f>
        <v>72.553979254850319</v>
      </c>
      <c r="L73" s="337">
        <f>IF(L$9=0,0,L$9/WWP!L$5*1000)</f>
        <v>73.977250957888145</v>
      </c>
      <c r="M73" s="337">
        <f>IF(M$9=0,0,M$9/WWP!M$5*1000)</f>
        <v>76.114184513895836</v>
      </c>
      <c r="N73" s="337">
        <f>IF(N$9=0,0,N$9/WWP!N$5*1000)</f>
        <v>82.465147884051078</v>
      </c>
      <c r="O73" s="337">
        <f>IF(O$9=0,0,O$9/WWP!O$5*1000)</f>
        <v>86.095500398356933</v>
      </c>
      <c r="P73" s="337">
        <f>IF(P$9=0,0,P$9/WWP!P$5*1000)</f>
        <v>82.909994454780175</v>
      </c>
      <c r="Q73" s="337">
        <f>IF(Q$9=0,0,Q$9/WWP!Q$5*1000)</f>
        <v>82.018932750281166</v>
      </c>
      <c r="R73" s="337">
        <f>IF(R$9=0,0,R$9/WWP!R$5*1000)</f>
        <v>85.973355781101375</v>
      </c>
      <c r="S73" s="337">
        <f>IF(S$9=0,0,S$9/WWP!S$5*1000)</f>
        <v>80.084832624720676</v>
      </c>
      <c r="T73" s="337">
        <f>IF(T$9=0,0,T$9/WWP!T$5*1000)</f>
        <v>80.373924155147421</v>
      </c>
      <c r="U73" s="337">
        <f>IF(U$9=0,0,U$9/WWP!U$5*1000)</f>
        <v>76.763866552755744</v>
      </c>
      <c r="V73" s="337">
        <f>IF(V$9=0,0,V$9/WWP!V$5*1000)</f>
        <v>76.391877448433306</v>
      </c>
      <c r="W73" s="337">
        <f>IF(W$9=0,0,W$9/WWP!W$5*1000)</f>
        <v>65.023517789675083</v>
      </c>
      <c r="DA73" s="174"/>
    </row>
    <row r="74" spans="1:105" ht="12" customHeight="1" x14ac:dyDescent="0.25">
      <c r="A74" s="56" t="s">
        <v>96</v>
      </c>
      <c r="B74" s="338">
        <f>IF(B$10=0,0,B$10/WWP!B$5*1000)</f>
        <v>11.646966529041253</v>
      </c>
      <c r="C74" s="338">
        <f>IF(C$10=0,0,C$10/WWP!C$5*1000)</f>
        <v>11.17163004414645</v>
      </c>
      <c r="D74" s="338">
        <f>IF(D$10=0,0,D$10/WWP!D$5*1000)</f>
        <v>11.772583233899688</v>
      </c>
      <c r="E74" s="338">
        <f>IF(E$10=0,0,E$10/WWP!E$5*1000)</f>
        <v>12.959383229707822</v>
      </c>
      <c r="F74" s="338">
        <f>IF(F$10=0,0,F$10/WWP!F$5*1000)</f>
        <v>14.185473523092559</v>
      </c>
      <c r="G74" s="338">
        <f>IF(G$10=0,0,G$10/WWP!G$5*1000)</f>
        <v>13.766121368722423</v>
      </c>
      <c r="H74" s="338">
        <f>IF(H$10=0,0,H$10/WWP!H$5*1000)</f>
        <v>12.702019528737907</v>
      </c>
      <c r="I74" s="338">
        <f>IF(I$10=0,0,I$10/WWP!I$5*1000)</f>
        <v>13.074567041860197</v>
      </c>
      <c r="J74" s="338">
        <f>IF(J$10=0,0,J$10/WWP!J$5*1000)</f>
        <v>14.316663568034762</v>
      </c>
      <c r="K74" s="338">
        <f>IF(K$10=0,0,K$10/WWP!K$5*1000)</f>
        <v>16.038248045809016</v>
      </c>
      <c r="L74" s="338">
        <f>IF(L$10=0,0,L$10/WWP!L$5*1000)</f>
        <v>16.352866001217382</v>
      </c>
      <c r="M74" s="338">
        <f>IF(M$10=0,0,M$10/WWP!M$5*1000)</f>
        <v>16.825240787282237</v>
      </c>
      <c r="N74" s="338">
        <f>IF(N$10=0,0,N$10/WWP!N$5*1000)</f>
        <v>18.229137953316553</v>
      </c>
      <c r="O74" s="338">
        <f>IF(O$10=0,0,O$10/WWP!O$5*1000)</f>
        <v>19.031636930163117</v>
      </c>
      <c r="P74" s="338">
        <f>IF(P$10=0,0,P$10/WWP!P$5*1000)</f>
        <v>18.327472458425099</v>
      </c>
      <c r="Q74" s="338">
        <f>IF(Q$10=0,0,Q$10/WWP!Q$5*1000)</f>
        <v>18.130500923746368</v>
      </c>
      <c r="R74" s="338">
        <f>IF(R$10=0,0,R$10/WWP!R$5*1000)</f>
        <v>19.004636541085574</v>
      </c>
      <c r="S74" s="338">
        <f>IF(S$10=0,0,S$10/WWP!S$5*1000)</f>
        <v>17.279339367096135</v>
      </c>
      <c r="T74" s="338">
        <f>IF(T$10=0,0,T$10/WWP!T$5*1000)</f>
        <v>17.386502019674367</v>
      </c>
      <c r="U74" s="338">
        <f>IF(U$10=0,0,U$10/WWP!U$5*1000)</f>
        <v>16.589873259739935</v>
      </c>
      <c r="V74" s="338">
        <f>IF(V$10=0,0,V$10/WWP!V$5*1000)</f>
        <v>16.409641340156867</v>
      </c>
      <c r="W74" s="338">
        <f>IF(W$10=0,0,W$10/WWP!W$5*1000)</f>
        <v>13.76004601471907</v>
      </c>
      <c r="DA74" s="68"/>
    </row>
    <row r="75" spans="1:105" ht="12" customHeight="1" x14ac:dyDescent="0.25">
      <c r="A75" s="203" t="s">
        <v>2900</v>
      </c>
      <c r="B75" s="351">
        <f>IF(B$16=0,0,B$16/WWP!B$5*1000)</f>
        <v>0</v>
      </c>
      <c r="C75" s="351">
        <f>IF(C$16=0,0,C$16/WWP!C$5*1000)</f>
        <v>0</v>
      </c>
      <c r="D75" s="351">
        <f>IF(D$16=0,0,D$16/WWP!D$5*1000)</f>
        <v>0</v>
      </c>
      <c r="E75" s="351">
        <f>IF(E$16=0,0,E$16/WWP!E$5*1000)</f>
        <v>0</v>
      </c>
      <c r="F75" s="351">
        <f>IF(F$16=0,0,F$16/WWP!F$5*1000)</f>
        <v>0</v>
      </c>
      <c r="G75" s="351">
        <f>IF(G$16=0,0,G$16/WWP!G$5*1000)</f>
        <v>0</v>
      </c>
      <c r="H75" s="351">
        <f>IF(H$16=0,0,H$16/WWP!H$5*1000)</f>
        <v>0</v>
      </c>
      <c r="I75" s="351">
        <f>IF(I$16=0,0,I$16/WWP!I$5*1000)</f>
        <v>0</v>
      </c>
      <c r="J75" s="351">
        <f>IF(J$16=0,0,J$16/WWP!J$5*1000)</f>
        <v>0</v>
      </c>
      <c r="K75" s="351">
        <f>IF(K$16=0,0,K$16/WWP!K$5*1000)</f>
        <v>0</v>
      </c>
      <c r="L75" s="351">
        <f>IF(L$16=0,0,L$16/WWP!L$5*1000)</f>
        <v>0</v>
      </c>
      <c r="M75" s="351">
        <f>IF(M$16=0,0,M$16/WWP!M$5*1000)</f>
        <v>0</v>
      </c>
      <c r="N75" s="351">
        <f>IF(N$16=0,0,N$16/WWP!N$5*1000)</f>
        <v>0</v>
      </c>
      <c r="O75" s="351">
        <f>IF(O$16=0,0,O$16/WWP!O$5*1000)</f>
        <v>0</v>
      </c>
      <c r="P75" s="351">
        <f>IF(P$16=0,0,P$16/WWP!P$5*1000)</f>
        <v>0</v>
      </c>
      <c r="Q75" s="351">
        <f>IF(Q$16=0,0,Q$16/WWP!Q$5*1000)</f>
        <v>0</v>
      </c>
      <c r="R75" s="351">
        <f>IF(R$16=0,0,R$16/WWP!R$5*1000)</f>
        <v>0</v>
      </c>
      <c r="S75" s="351">
        <f>IF(S$16=0,0,S$16/WWP!S$5*1000)</f>
        <v>11.271062854734865</v>
      </c>
      <c r="T75" s="351">
        <f>IF(T$16=0,0,T$16/WWP!T$5*1000)</f>
        <v>10.184078796555019</v>
      </c>
      <c r="U75" s="351">
        <f>IF(U$16=0,0,U$16/WWP!U$5*1000)</f>
        <v>10.05908789552362</v>
      </c>
      <c r="V75" s="351">
        <f>IF(V$16=0,0,V$16/WWP!V$5*1000)</f>
        <v>13.811269629918957</v>
      </c>
      <c r="W75" s="351">
        <f>IF(W$16=0,0,W$16/WWP!W$5*1000)</f>
        <v>18.282318399738781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32.445121045186362</v>
      </c>
      <c r="C76" s="351">
        <f>IF(C$27=0,0,C$27/WWP!C$5*1000)</f>
        <v>31.120969408693689</v>
      </c>
      <c r="D76" s="351">
        <f>IF(D$27=0,0,D$27/WWP!D$5*1000)</f>
        <v>32.795053294434844</v>
      </c>
      <c r="E76" s="351">
        <f>IF(E$27=0,0,E$27/WWP!E$5*1000)</f>
        <v>36.101138997043215</v>
      </c>
      <c r="F76" s="351">
        <f>IF(F$27=0,0,F$27/WWP!F$5*1000)</f>
        <v>39.516676242900701</v>
      </c>
      <c r="G76" s="351">
        <f>IF(G$27=0,0,G$27/WWP!G$5*1000)</f>
        <v>38.34848095572675</v>
      </c>
      <c r="H76" s="351">
        <f>IF(H$27=0,0,H$27/WWP!H$5*1000)</f>
        <v>35.384197258627019</v>
      </c>
      <c r="I76" s="351">
        <f>IF(I$27=0,0,I$27/WWP!I$5*1000)</f>
        <v>36.422008188039143</v>
      </c>
      <c r="J76" s="351">
        <f>IF(J$27=0,0,J$27/WWP!J$5*1000)</f>
        <v>39.882134225239724</v>
      </c>
      <c r="K76" s="351">
        <f>IF(K$27=0,0,K$27/WWP!K$5*1000)</f>
        <v>44.677976699039441</v>
      </c>
      <c r="L76" s="351">
        <f>IF(L$27=0,0,L$27/WWP!L$5*1000)</f>
        <v>45.554412431962731</v>
      </c>
      <c r="M76" s="351">
        <f>IF(M$27=0,0,M$27/WWP!M$5*1000)</f>
        <v>46.870313621714807</v>
      </c>
      <c r="N76" s="351">
        <f>IF(N$27=0,0,N$27/WWP!N$5*1000)</f>
        <v>50.781170012810399</v>
      </c>
      <c r="O76" s="351">
        <f>IF(O$27=0,0,O$27/WWP!O$5*1000)</f>
        <v>53.016702876882981</v>
      </c>
      <c r="P76" s="351">
        <f>IF(P$27=0,0,P$27/WWP!P$5*1000)</f>
        <v>51.055101848469924</v>
      </c>
      <c r="Q76" s="351">
        <f>IF(Q$27=0,0,Q$27/WWP!Q$5*1000)</f>
        <v>50.506395430436328</v>
      </c>
      <c r="R76" s="351">
        <f>IF(R$27=0,0,R$27/WWP!R$5*1000)</f>
        <v>52.941487507309816</v>
      </c>
      <c r="S76" s="351">
        <f>IF(S$27=0,0,S$27/WWP!S$5*1000)</f>
        <v>49.315396932064836</v>
      </c>
      <c r="T76" s="351">
        <f>IF(T$27=0,0,T$27/WWP!T$5*1000)</f>
        <v>49.493416453432914</v>
      </c>
      <c r="U76" s="351">
        <f>IF(U$27=0,0,U$27/WWP!U$5*1000)</f>
        <v>47.270380982486415</v>
      </c>
      <c r="V76" s="351">
        <f>IF(V$27=0,0,V$27/WWP!V$5*1000)</f>
        <v>47.041314007719485</v>
      </c>
      <c r="W76" s="351">
        <f>IF(W$27=0,0,W$27/WWP!W$5*1000)</f>
        <v>40.040797796799936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2.7730872688193475</v>
      </c>
      <c r="C77" s="351">
        <f>IF(C$28=0,0,C$28/WWP!C$5*1000)</f>
        <v>2.6599119152729642</v>
      </c>
      <c r="D77" s="351">
        <f>IF(D$28=0,0,D$28/WWP!D$5*1000)</f>
        <v>2.8029960080713536</v>
      </c>
      <c r="E77" s="351">
        <f>IF(E$28=0,0,E$28/WWP!E$5*1000)</f>
        <v>3.0855674356447187</v>
      </c>
      <c r="F77" s="351">
        <f>IF(F$28=0,0,F$28/WWP!F$5*1000)</f>
        <v>3.377493695974418</v>
      </c>
      <c r="G77" s="351">
        <f>IF(G$28=0,0,G$28/WWP!G$5*1000)</f>
        <v>3.2776479449339093</v>
      </c>
      <c r="H77" s="351">
        <f>IF(H$28=0,0,H$28/WWP!H$5*1000)</f>
        <v>3.0242903639852146</v>
      </c>
      <c r="I77" s="351">
        <f>IF(I$28=0,0,I$28/WWP!I$5*1000)</f>
        <v>3.1129921528238582</v>
      </c>
      <c r="J77" s="351">
        <f>IF(J$28=0,0,J$28/WWP!J$5*1000)</f>
        <v>3.4087294209606598</v>
      </c>
      <c r="K77" s="351">
        <f>IF(K$28=0,0,K$28/WWP!K$5*1000)</f>
        <v>3.8186304870973875</v>
      </c>
      <c r="L77" s="351">
        <f>IF(L$28=0,0,L$28/WWP!L$5*1000)</f>
        <v>3.8935395240993791</v>
      </c>
      <c r="M77" s="351">
        <f>IF(M$28=0,0,M$28/WWP!M$5*1000)</f>
        <v>4.0060097112576747</v>
      </c>
      <c r="N77" s="351">
        <f>IF(N$28=0,0,N$28/WWP!N$5*1000)</f>
        <v>4.3402709412658451</v>
      </c>
      <c r="O77" s="351">
        <f>IF(O$28=0,0,O$28/WWP!O$5*1000)</f>
        <v>4.5313421262293136</v>
      </c>
      <c r="P77" s="351">
        <f>IF(P$28=0,0,P$28/WWP!P$5*1000)</f>
        <v>4.3636839186726419</v>
      </c>
      <c r="Q77" s="351">
        <f>IF(Q$28=0,0,Q$28/WWP!Q$5*1000)</f>
        <v>4.3167859342253259</v>
      </c>
      <c r="R77" s="351">
        <f>IF(R$28=0,0,R$28/WWP!R$5*1000)</f>
        <v>4.5249134621632319</v>
      </c>
      <c r="S77" s="351">
        <f>IF(S$28=0,0,S$28/WWP!S$5*1000)</f>
        <v>6.2115004097075941</v>
      </c>
      <c r="T77" s="351">
        <f>IF(T$28=0,0,T$28/WWP!T$5*1000)</f>
        <v>6.0341719160708873</v>
      </c>
      <c r="U77" s="351">
        <f>IF(U$28=0,0,U$28/WWP!U$5*1000)</f>
        <v>5.8220285157594693</v>
      </c>
      <c r="V77" s="351">
        <f>IF(V$28=0,0,V$28/WWP!V$5*1000)</f>
        <v>6.4670960160107835</v>
      </c>
      <c r="W77" s="351">
        <f>IF(W$28=0,0,W$28/WWP!W$5*1000)</f>
        <v>6.6607442895307347</v>
      </c>
      <c r="DA77" s="175"/>
    </row>
    <row r="78" spans="1:105" ht="12" customHeight="1" x14ac:dyDescent="0.25">
      <c r="A78" s="41" t="s">
        <v>2938</v>
      </c>
      <c r="B78" s="339">
        <f>IF(B$48=0,0,B$48/WWP!B$5*1000)</f>
        <v>25.662149585654252</v>
      </c>
      <c r="C78" s="339">
        <f>IF(C$48=0,0,C$48/WWP!C$5*1000)</f>
        <v>24.614824863936033</v>
      </c>
      <c r="D78" s="339">
        <f>IF(D$48=0,0,D$48/WWP!D$5*1000)</f>
        <v>25.938925058692327</v>
      </c>
      <c r="E78" s="339">
        <f>IF(E$48=0,0,E$48/WWP!E$5*1000)</f>
        <v>28.553841049456256</v>
      </c>
      <c r="F78" s="339">
        <f>IF(F$48=0,0,F$48/WWP!F$5*1000)</f>
        <v>31.255326662547301</v>
      </c>
      <c r="G78" s="339">
        <f>IF(G$48=0,0,G$48/WWP!G$5*1000)</f>
        <v>30.331354082418429</v>
      </c>
      <c r="H78" s="339">
        <f>IF(H$48=0,0,H$48/WWP!H$5*1000)</f>
        <v>27.986783028319206</v>
      </c>
      <c r="I78" s="339">
        <f>IF(I$48=0,0,I$48/WWP!I$5*1000)</f>
        <v>28.807629382231998</v>
      </c>
      <c r="J78" s="339">
        <f>IF(J$48=0,0,J$48/WWP!J$5*1000)</f>
        <v>31.544382061569959</v>
      </c>
      <c r="K78" s="339">
        <f>IF(K$48=0,0,K$48/WWP!K$5*1000)</f>
        <v>35.337606527599242</v>
      </c>
      <c r="L78" s="339">
        <f>IF(L$48=0,0,L$48/WWP!L$5*1000)</f>
        <v>36.030814756015666</v>
      </c>
      <c r="M78" s="339">
        <f>IF(M$48=0,0,M$48/WWP!M$5*1000)</f>
        <v>37.071613867978563</v>
      </c>
      <c r="N78" s="339">
        <f>IF(N$48=0,0,N$48/WWP!N$5*1000)</f>
        <v>40.164867290474156</v>
      </c>
      <c r="O78" s="339">
        <f>IF(O$48=0,0,O$48/WWP!O$5*1000)</f>
        <v>41.933040036126108</v>
      </c>
      <c r="P78" s="339">
        <f>IF(P$48=0,0,P$48/WWP!P$5*1000)</f>
        <v>40.381530983396665</v>
      </c>
      <c r="Q78" s="339">
        <f>IF(Q$48=0,0,Q$48/WWP!Q$5*1000)</f>
        <v>39.947537035321204</v>
      </c>
      <c r="R78" s="339">
        <f>IF(R$48=0,0,R$48/WWP!R$5*1000)</f>
        <v>41.873549178858568</v>
      </c>
      <c r="S78" s="339">
        <f>IF(S$48=0,0,S$48/WWP!S$5*1000)</f>
        <v>39.005528479429778</v>
      </c>
      <c r="T78" s="339">
        <f>IF(T$48=0,0,T$48/WWP!T$5*1000)</f>
        <v>39.146331270091316</v>
      </c>
      <c r="U78" s="339">
        <f>IF(U$48=0,0,U$48/WWP!U$5*1000)</f>
        <v>37.388043214694839</v>
      </c>
      <c r="V78" s="339">
        <f>IF(V$48=0,0,V$48/WWP!V$5*1000)</f>
        <v>37.206864942515921</v>
      </c>
      <c r="W78" s="339">
        <f>IF(W$48=0,0,W$48/WWP!W$5*1000)</f>
        <v>31.669875453981774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CY: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0.33816721307813608</v>
      </c>
      <c r="C5" s="225">
        <v>0.26301894350521698</v>
      </c>
      <c r="D5" s="225">
        <v>0.26301894350521698</v>
      </c>
      <c r="E5" s="225">
        <v>0.30059307829167647</v>
      </c>
      <c r="F5" s="225">
        <v>0.30059307829167647</v>
      </c>
      <c r="G5" s="225">
        <v>0.30059307829167647</v>
      </c>
      <c r="H5" s="225">
        <v>0.30059307829167647</v>
      </c>
      <c r="I5" s="225">
        <v>0.33816721307813608</v>
      </c>
      <c r="J5" s="225">
        <v>0.33816721307813608</v>
      </c>
      <c r="K5" s="225">
        <v>0.33816721307813608</v>
      </c>
      <c r="L5" s="225">
        <v>0.33816721307813608</v>
      </c>
      <c r="M5" s="225">
        <v>0.30059307829167647</v>
      </c>
      <c r="N5" s="225">
        <v>0.26301894350521698</v>
      </c>
      <c r="O5" s="225">
        <v>0.18787067393229789</v>
      </c>
      <c r="P5" s="225">
        <v>0.18787067393229789</v>
      </c>
      <c r="Q5" s="225">
        <v>0.18787067393229789</v>
      </c>
      <c r="R5" s="225">
        <v>0.22544480871875741</v>
      </c>
      <c r="S5" s="225">
        <v>0.23598405673373521</v>
      </c>
      <c r="T5" s="225">
        <v>0.2424167578345682</v>
      </c>
      <c r="U5" s="225">
        <v>0.25270395599758583</v>
      </c>
      <c r="V5" s="225">
        <v>0.23954682010047221</v>
      </c>
      <c r="W5" s="225">
        <v>0.25636912485346341</v>
      </c>
      <c r="DA5" s="89" t="s">
        <v>2940</v>
      </c>
    </row>
    <row r="6" spans="1:105" ht="12" customHeight="1" x14ac:dyDescent="0.25">
      <c r="A6" s="55" t="s">
        <v>92</v>
      </c>
      <c r="B6" s="261">
        <v>1.2762475984959699E-2</v>
      </c>
      <c r="C6" s="261">
        <v>9.9263702105242164E-3</v>
      </c>
      <c r="D6" s="261">
        <v>9.9263702105242164E-3</v>
      </c>
      <c r="E6" s="261">
        <v>1.134442309774196E-2</v>
      </c>
      <c r="F6" s="261">
        <v>1.134442309774196E-2</v>
      </c>
      <c r="G6" s="261">
        <v>1.134442309774196E-2</v>
      </c>
      <c r="H6" s="261">
        <v>1.134442309774196E-2</v>
      </c>
      <c r="I6" s="261">
        <v>1.2762475984959699E-2</v>
      </c>
      <c r="J6" s="261">
        <v>1.2762475984959699E-2</v>
      </c>
      <c r="K6" s="261">
        <v>1.2762475984959699E-2</v>
      </c>
      <c r="L6" s="261">
        <v>1.2762475984959699E-2</v>
      </c>
      <c r="M6" s="261">
        <v>1.134442309774196E-2</v>
      </c>
      <c r="N6" s="261">
        <v>9.9263702105242164E-3</v>
      </c>
      <c r="O6" s="261">
        <v>7.0902644360887291E-3</v>
      </c>
      <c r="P6" s="261">
        <v>7.0902644360887291E-3</v>
      </c>
      <c r="Q6" s="261">
        <v>7.0902644360887291E-3</v>
      </c>
      <c r="R6" s="261">
        <v>8.5083173233064715E-3</v>
      </c>
      <c r="S6" s="261">
        <v>8.5250081641933886E-3</v>
      </c>
      <c r="T6" s="261">
        <v>8.7946769870305853E-3</v>
      </c>
      <c r="U6" s="261">
        <v>9.1560765354238519E-3</v>
      </c>
      <c r="V6" s="261">
        <v>8.5462543571844206E-3</v>
      </c>
      <c r="W6" s="261">
        <v>8.8756810028135097E-3</v>
      </c>
      <c r="DA6" s="67" t="s">
        <v>2941</v>
      </c>
    </row>
    <row r="7" spans="1:105" ht="12" customHeight="1" x14ac:dyDescent="0.25">
      <c r="A7" s="202" t="s">
        <v>93</v>
      </c>
      <c r="B7" s="226">
        <v>3.5989163675036731E-3</v>
      </c>
      <c r="C7" s="226">
        <v>2.7991571747250791E-3</v>
      </c>
      <c r="D7" s="226">
        <v>2.7991571747250791E-3</v>
      </c>
      <c r="E7" s="226">
        <v>3.1990367711143739E-3</v>
      </c>
      <c r="F7" s="226">
        <v>3.1990367711143739E-3</v>
      </c>
      <c r="G7" s="226">
        <v>3.1990367711143739E-3</v>
      </c>
      <c r="H7" s="226">
        <v>3.1990367711143739E-3</v>
      </c>
      <c r="I7" s="226">
        <v>3.5989163675036731E-3</v>
      </c>
      <c r="J7" s="226">
        <v>3.5989163675036731E-3</v>
      </c>
      <c r="K7" s="226">
        <v>3.5989163675036731E-3</v>
      </c>
      <c r="L7" s="226">
        <v>3.5989163675036731E-3</v>
      </c>
      <c r="M7" s="226">
        <v>3.1990367711143739E-3</v>
      </c>
      <c r="N7" s="226">
        <v>2.7991571747250791E-3</v>
      </c>
      <c r="O7" s="226">
        <v>1.999397981946485E-3</v>
      </c>
      <c r="P7" s="226">
        <v>1.999397981946485E-3</v>
      </c>
      <c r="Q7" s="226">
        <v>1.999397981946485E-3</v>
      </c>
      <c r="R7" s="226">
        <v>2.399277578335782E-3</v>
      </c>
      <c r="S7" s="226">
        <v>2.4039842622524542E-3</v>
      </c>
      <c r="T7" s="226">
        <v>2.4800287180036708E-3</v>
      </c>
      <c r="U7" s="226">
        <v>2.5819405062376889E-3</v>
      </c>
      <c r="V7" s="226">
        <v>2.409975519105175E-3</v>
      </c>
      <c r="W7" s="226">
        <v>2.5028712039427822E-3</v>
      </c>
      <c r="DA7" s="174" t="s">
        <v>2942</v>
      </c>
    </row>
    <row r="8" spans="1:105" ht="12" customHeight="1" x14ac:dyDescent="0.25">
      <c r="A8" s="202" t="s">
        <v>94</v>
      </c>
      <c r="B8" s="226">
        <v>4.8822878436233542E-2</v>
      </c>
      <c r="C8" s="226">
        <v>3.797334989484831E-2</v>
      </c>
      <c r="D8" s="226">
        <v>3.797334989484831E-2</v>
      </c>
      <c r="E8" s="226">
        <v>4.3398114165540902E-2</v>
      </c>
      <c r="F8" s="226">
        <v>4.3398114165540902E-2</v>
      </c>
      <c r="G8" s="226">
        <v>4.3398114165540902E-2</v>
      </c>
      <c r="H8" s="226">
        <v>4.3398114165540902E-2</v>
      </c>
      <c r="I8" s="226">
        <v>4.8822878436233542E-2</v>
      </c>
      <c r="J8" s="226">
        <v>4.8822878436233542E-2</v>
      </c>
      <c r="K8" s="226">
        <v>4.8822878436233542E-2</v>
      </c>
      <c r="L8" s="226">
        <v>4.8822878436233542E-2</v>
      </c>
      <c r="M8" s="226">
        <v>4.3398114165540902E-2</v>
      </c>
      <c r="N8" s="226">
        <v>3.797334989484831E-2</v>
      </c>
      <c r="O8" s="226">
        <v>2.7123821353463081E-2</v>
      </c>
      <c r="P8" s="226">
        <v>2.7123821353463081E-2</v>
      </c>
      <c r="Q8" s="226">
        <v>2.7123821353463081E-2</v>
      </c>
      <c r="R8" s="226">
        <v>3.254858562415569E-2</v>
      </c>
      <c r="S8" s="226">
        <v>3.2612436470698378E-2</v>
      </c>
      <c r="T8" s="226">
        <v>3.3644055113580727E-2</v>
      </c>
      <c r="U8" s="226">
        <v>3.5026589837948312E-2</v>
      </c>
      <c r="V8" s="226">
        <v>3.2693713826194022E-2</v>
      </c>
      <c r="W8" s="226">
        <v>3.3953936144508999E-2</v>
      </c>
      <c r="DA8" s="174" t="s">
        <v>2943</v>
      </c>
    </row>
    <row r="9" spans="1:105" ht="12" customHeight="1" x14ac:dyDescent="0.25">
      <c r="A9" s="202" t="s">
        <v>95</v>
      </c>
      <c r="B9" s="226">
        <v>0.11138118406977909</v>
      </c>
      <c r="C9" s="226">
        <v>8.6629809832050444E-2</v>
      </c>
      <c r="D9" s="226">
        <v>8.6629809832050444E-2</v>
      </c>
      <c r="E9" s="226">
        <v>9.9005496950914762E-2</v>
      </c>
      <c r="F9" s="226">
        <v>9.9005496950914762E-2</v>
      </c>
      <c r="G9" s="226">
        <v>9.9005496950914762E-2</v>
      </c>
      <c r="H9" s="226">
        <v>9.9005496950914762E-2</v>
      </c>
      <c r="I9" s="226">
        <v>0.11138118406977909</v>
      </c>
      <c r="J9" s="226">
        <v>0.11138118406977909</v>
      </c>
      <c r="K9" s="226">
        <v>0.11138118406977909</v>
      </c>
      <c r="L9" s="226">
        <v>0.11138118406977909</v>
      </c>
      <c r="M9" s="226">
        <v>9.9005496950914762E-2</v>
      </c>
      <c r="N9" s="226">
        <v>8.6629809832050444E-2</v>
      </c>
      <c r="O9" s="226">
        <v>6.1878435594321768E-2</v>
      </c>
      <c r="P9" s="226">
        <v>6.1878435594321768E-2</v>
      </c>
      <c r="Q9" s="226">
        <v>6.1878435594321768E-2</v>
      </c>
      <c r="R9" s="226">
        <v>7.4254122713186085E-2</v>
      </c>
      <c r="S9" s="226">
        <v>7.4399787678455828E-2</v>
      </c>
      <c r="T9" s="226">
        <v>7.6753252071235678E-2</v>
      </c>
      <c r="U9" s="226">
        <v>7.9907272472117374E-2</v>
      </c>
      <c r="V9" s="226">
        <v>7.458520829237944E-2</v>
      </c>
      <c r="W9" s="226">
        <v>7.7460193514490253E-2</v>
      </c>
      <c r="DA9" s="174" t="s">
        <v>2944</v>
      </c>
    </row>
    <row r="10" spans="1:105" ht="12" customHeight="1" x14ac:dyDescent="0.25">
      <c r="A10" s="56" t="s">
        <v>96</v>
      </c>
      <c r="B10" s="262">
        <v>4.1016732268444697E-2</v>
      </c>
      <c r="C10" s="262">
        <v>3.1901902875456987E-2</v>
      </c>
      <c r="D10" s="262">
        <v>3.1901902875456987E-2</v>
      </c>
      <c r="E10" s="262">
        <v>3.6459317571950839E-2</v>
      </c>
      <c r="F10" s="262">
        <v>3.6459317571950839E-2</v>
      </c>
      <c r="G10" s="262">
        <v>3.6459317571950839E-2</v>
      </c>
      <c r="H10" s="262">
        <v>3.6459317571950839E-2</v>
      </c>
      <c r="I10" s="262">
        <v>4.1016732268444697E-2</v>
      </c>
      <c r="J10" s="262">
        <v>4.1016732268444697E-2</v>
      </c>
      <c r="K10" s="262">
        <v>4.1016732268444697E-2</v>
      </c>
      <c r="L10" s="262">
        <v>4.1016732268444697E-2</v>
      </c>
      <c r="M10" s="262">
        <v>3.6459317571950839E-2</v>
      </c>
      <c r="N10" s="262">
        <v>3.1901902875456987E-2</v>
      </c>
      <c r="O10" s="262">
        <v>2.2787073482469281E-2</v>
      </c>
      <c r="P10" s="262">
        <v>2.2787073482469281E-2</v>
      </c>
      <c r="Q10" s="262">
        <v>2.2787073482469281E-2</v>
      </c>
      <c r="R10" s="262">
        <v>2.734448817896314E-2</v>
      </c>
      <c r="S10" s="262">
        <v>2.6742329767648201E-2</v>
      </c>
      <c r="T10" s="262">
        <v>2.7659562301826961E-2</v>
      </c>
      <c r="U10" s="262">
        <v>2.8768933745801872E-2</v>
      </c>
      <c r="V10" s="262">
        <v>2.6690244204725579E-2</v>
      </c>
      <c r="W10" s="262">
        <v>2.7306156234422101E-2</v>
      </c>
      <c r="DA10" s="68" t="s">
        <v>2945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4.6000149077996101E-7</v>
      </c>
      <c r="T11" s="228">
        <v>3.4365172864590831E-7</v>
      </c>
      <c r="U11" s="228">
        <v>3.9938623041300248E-7</v>
      </c>
      <c r="V11" s="228">
        <v>9.0057213854546312E-7</v>
      </c>
      <c r="W11" s="228">
        <v>3.4484462254672909E-6</v>
      </c>
      <c r="DA11" s="69" t="s">
        <v>2946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4.1016732268444697E-2</v>
      </c>
      <c r="C15" s="228">
        <v>3.1901902875456987E-2</v>
      </c>
      <c r="D15" s="228">
        <v>3.1901902875456987E-2</v>
      </c>
      <c r="E15" s="228">
        <v>3.6459317571950839E-2</v>
      </c>
      <c r="F15" s="228">
        <v>3.6459317571950839E-2</v>
      </c>
      <c r="G15" s="228">
        <v>3.6459317571950839E-2</v>
      </c>
      <c r="H15" s="228">
        <v>3.6459317571950839E-2</v>
      </c>
      <c r="I15" s="228">
        <v>4.1016732268444697E-2</v>
      </c>
      <c r="J15" s="228">
        <v>4.1016732268444697E-2</v>
      </c>
      <c r="K15" s="228">
        <v>4.1016732268444697E-2</v>
      </c>
      <c r="L15" s="228">
        <v>4.1016732268444697E-2</v>
      </c>
      <c r="M15" s="228">
        <v>3.6459317571950839E-2</v>
      </c>
      <c r="N15" s="228">
        <v>3.1901902875456987E-2</v>
      </c>
      <c r="O15" s="228">
        <v>2.2787073482469281E-2</v>
      </c>
      <c r="P15" s="228">
        <v>2.2787073482469281E-2</v>
      </c>
      <c r="Q15" s="228">
        <v>2.2787073482469281E-2</v>
      </c>
      <c r="R15" s="228">
        <v>2.734448817896314E-2</v>
      </c>
      <c r="S15" s="228">
        <v>2.674186976615742E-2</v>
      </c>
      <c r="T15" s="228">
        <v>2.7659218650098322E-2</v>
      </c>
      <c r="U15" s="228">
        <v>2.8768534359571451E-2</v>
      </c>
      <c r="V15" s="228">
        <v>2.6689343632587029E-2</v>
      </c>
      <c r="W15" s="228">
        <v>2.7302707788196639E-2</v>
      </c>
      <c r="DA15" s="69" t="s">
        <v>2950</v>
      </c>
    </row>
    <row r="16" spans="1:105" ht="12" customHeight="1" x14ac:dyDescent="0.25">
      <c r="A16" s="57" t="s">
        <v>2900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9.6255091844459524E-3</v>
      </c>
      <c r="T16" s="263">
        <v>8.9421701070140931E-3</v>
      </c>
      <c r="U16" s="263">
        <v>9.6255483481076931E-3</v>
      </c>
      <c r="V16" s="263">
        <v>1.241764562645886E-2</v>
      </c>
      <c r="W16" s="263">
        <v>2.0058357968027261E-2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1.140079435055725E-3</v>
      </c>
      <c r="T19" s="231">
        <v>1.14007943601524E-3</v>
      </c>
      <c r="U19" s="231">
        <v>1.140079435708146E-3</v>
      </c>
      <c r="V19" s="231">
        <v>2.3093916714993488E-3</v>
      </c>
      <c r="W19" s="231">
        <v>3.829497535827005E-3</v>
      </c>
      <c r="DA19" s="73" t="s">
        <v>2954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8.4854297493902279E-3</v>
      </c>
      <c r="T20" s="231">
        <v>7.8020906709988539E-3</v>
      </c>
      <c r="U20" s="231">
        <v>8.4854689123995478E-3</v>
      </c>
      <c r="V20" s="231">
        <v>1.010825395495951E-2</v>
      </c>
      <c r="W20" s="231">
        <v>1.6228860432200249E-2</v>
      </c>
      <c r="DA20" s="73" t="s">
        <v>2955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2960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2961</v>
      </c>
    </row>
    <row r="27" spans="1:105" ht="12" customHeight="1" x14ac:dyDescent="0.25">
      <c r="A27" s="57" t="s">
        <v>2912</v>
      </c>
      <c r="B27" s="263">
        <v>6.0061540150777921E-2</v>
      </c>
      <c r="C27" s="263">
        <v>4.6714531228382823E-2</v>
      </c>
      <c r="D27" s="263">
        <v>4.6714531228382823E-2</v>
      </c>
      <c r="E27" s="263">
        <v>5.3388035689580331E-2</v>
      </c>
      <c r="F27" s="263">
        <v>5.3388035689580331E-2</v>
      </c>
      <c r="G27" s="263">
        <v>5.3388035689580331E-2</v>
      </c>
      <c r="H27" s="263">
        <v>5.3388035689580331E-2</v>
      </c>
      <c r="I27" s="263">
        <v>6.0061540150777921E-2</v>
      </c>
      <c r="J27" s="263">
        <v>6.0061540150777921E-2</v>
      </c>
      <c r="K27" s="263">
        <v>6.0061540150777921E-2</v>
      </c>
      <c r="L27" s="263">
        <v>6.0061540150777921E-2</v>
      </c>
      <c r="M27" s="263">
        <v>5.3388035689580331E-2</v>
      </c>
      <c r="N27" s="263">
        <v>4.6714531228382823E-2</v>
      </c>
      <c r="O27" s="263">
        <v>3.3367522305987739E-2</v>
      </c>
      <c r="P27" s="263">
        <v>3.3367522305987739E-2</v>
      </c>
      <c r="Q27" s="263">
        <v>3.3367522305987739E-2</v>
      </c>
      <c r="R27" s="263">
        <v>4.0041026767185267E-2</v>
      </c>
      <c r="S27" s="263">
        <v>4.0119575601381803E-2</v>
      </c>
      <c r="T27" s="263">
        <v>4.1388665145553089E-2</v>
      </c>
      <c r="U27" s="263">
        <v>4.3089449030425837E-2</v>
      </c>
      <c r="V27" s="263">
        <v>4.0219562396646778E-2</v>
      </c>
      <c r="W27" s="263">
        <v>4.1769878473754747E-2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5.1008868276868234E-3</v>
      </c>
      <c r="C28" s="263">
        <f t="shared" si="0"/>
        <v>3.9673564215341956E-3</v>
      </c>
      <c r="D28" s="263">
        <f t="shared" si="0"/>
        <v>3.9673564215341956E-3</v>
      </c>
      <c r="E28" s="263">
        <f t="shared" si="0"/>
        <v>4.5341216246105077E-3</v>
      </c>
      <c r="F28" s="263">
        <f t="shared" si="0"/>
        <v>4.5341216246105077E-3</v>
      </c>
      <c r="G28" s="263">
        <f t="shared" si="0"/>
        <v>4.5341216246105077E-3</v>
      </c>
      <c r="H28" s="263">
        <f t="shared" si="0"/>
        <v>4.5341216246105077E-3</v>
      </c>
      <c r="I28" s="263">
        <f t="shared" si="0"/>
        <v>5.1008868276868234E-3</v>
      </c>
      <c r="J28" s="263">
        <f t="shared" si="0"/>
        <v>5.1008868276868234E-3</v>
      </c>
      <c r="K28" s="263">
        <f t="shared" si="0"/>
        <v>5.1008868276868234E-3</v>
      </c>
      <c r="L28" s="263">
        <f t="shared" si="0"/>
        <v>5.1008868276868234E-3</v>
      </c>
      <c r="M28" s="263">
        <f t="shared" si="0"/>
        <v>4.5341216246105077E-3</v>
      </c>
      <c r="N28" s="263">
        <f t="shared" si="0"/>
        <v>3.9673564215341956E-3</v>
      </c>
      <c r="O28" s="263">
        <f t="shared" si="0"/>
        <v>2.8338260153815691E-3</v>
      </c>
      <c r="P28" s="263">
        <f t="shared" si="0"/>
        <v>2.8338260153815691E-3</v>
      </c>
      <c r="Q28" s="263">
        <f t="shared" si="0"/>
        <v>2.8338260153815691E-3</v>
      </c>
      <c r="R28" s="263">
        <f t="shared" si="0"/>
        <v>3.4005912184578821E-3</v>
      </c>
      <c r="S28" s="263">
        <f t="shared" si="0"/>
        <v>4.5345442897544164E-3</v>
      </c>
      <c r="T28" s="263">
        <f t="shared" si="0"/>
        <v>4.5623965242458514E-3</v>
      </c>
      <c r="U28" s="263">
        <f t="shared" si="0"/>
        <v>4.786773309373207E-3</v>
      </c>
      <c r="V28" s="263">
        <f t="shared" si="0"/>
        <v>4.8710703944447667E-3</v>
      </c>
      <c r="W28" s="263">
        <f t="shared" si="0"/>
        <v>5.8983296879583404E-3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0</v>
      </c>
      <c r="G29" s="331">
        <v>0</v>
      </c>
      <c r="H29" s="331">
        <v>0</v>
      </c>
      <c r="I29" s="331">
        <v>0</v>
      </c>
      <c r="J29" s="331">
        <v>0</v>
      </c>
      <c r="K29" s="331">
        <v>0</v>
      </c>
      <c r="L29" s="331">
        <v>0</v>
      </c>
      <c r="M29" s="331">
        <v>0</v>
      </c>
      <c r="N29" s="331">
        <v>0</v>
      </c>
      <c r="O29" s="331">
        <v>0</v>
      </c>
      <c r="P29" s="331">
        <v>0</v>
      </c>
      <c r="Q29" s="331">
        <v>0</v>
      </c>
      <c r="R29" s="331">
        <v>0</v>
      </c>
      <c r="S29" s="331">
        <v>6.2678713141366908E-4</v>
      </c>
      <c r="T29" s="331">
        <v>5.8238993962558372E-4</v>
      </c>
      <c r="U29" s="331">
        <v>6.2678967591494185E-4</v>
      </c>
      <c r="V29" s="331">
        <v>8.0963963485308679E-4</v>
      </c>
      <c r="W29" s="331">
        <v>1.307942160641199E-3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7.5480665209665864E-5</v>
      </c>
      <c r="T31" s="297">
        <v>7.5480665273191979E-5</v>
      </c>
      <c r="U31" s="297">
        <v>7.5480665252860383E-5</v>
      </c>
      <c r="V31" s="297">
        <v>1.5289673178423119E-4</v>
      </c>
      <c r="W31" s="297">
        <v>2.5353761548103899E-4</v>
      </c>
      <c r="DA31" s="122" t="s">
        <v>2965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5.5130646620400324E-4</v>
      </c>
      <c r="T32" s="297">
        <v>5.0690927435239177E-4</v>
      </c>
      <c r="U32" s="297">
        <v>5.513090106620815E-4</v>
      </c>
      <c r="V32" s="297">
        <v>6.5674290306885557E-4</v>
      </c>
      <c r="W32" s="297">
        <v>1.05440454516016E-3</v>
      </c>
      <c r="DA32" s="122" t="s">
        <v>2966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</v>
      </c>
      <c r="J34" s="297">
        <v>0</v>
      </c>
      <c r="K34" s="297">
        <v>0</v>
      </c>
      <c r="L34" s="297">
        <v>0</v>
      </c>
      <c r="M34" s="297">
        <v>0</v>
      </c>
      <c r="N34" s="297">
        <v>0</v>
      </c>
      <c r="O34" s="297">
        <v>0</v>
      </c>
      <c r="P34" s="297">
        <v>0</v>
      </c>
      <c r="Q34" s="297">
        <v>0</v>
      </c>
      <c r="R34" s="297">
        <v>0</v>
      </c>
      <c r="S34" s="297">
        <v>0</v>
      </c>
      <c r="T34" s="297">
        <v>0</v>
      </c>
      <c r="U34" s="297">
        <v>0</v>
      </c>
      <c r="V34" s="297">
        <v>0</v>
      </c>
      <c r="W34" s="297">
        <v>0</v>
      </c>
      <c r="DA34" s="122" t="s">
        <v>2968</v>
      </c>
    </row>
    <row r="35" spans="1:105" ht="12" customHeight="1" x14ac:dyDescent="0.25">
      <c r="A35" s="60" t="s">
        <v>2922</v>
      </c>
      <c r="B35" s="331">
        <v>0</v>
      </c>
      <c r="C35" s="331">
        <v>0</v>
      </c>
      <c r="D35" s="331">
        <v>0</v>
      </c>
      <c r="E35" s="331">
        <v>0</v>
      </c>
      <c r="F35" s="331">
        <v>0</v>
      </c>
      <c r="G35" s="331">
        <v>0</v>
      </c>
      <c r="H35" s="331">
        <v>0</v>
      </c>
      <c r="I35" s="331">
        <v>0</v>
      </c>
      <c r="J35" s="331">
        <v>0</v>
      </c>
      <c r="K35" s="331">
        <v>0</v>
      </c>
      <c r="L35" s="331">
        <v>0</v>
      </c>
      <c r="M35" s="331">
        <v>0</v>
      </c>
      <c r="N35" s="331">
        <v>0</v>
      </c>
      <c r="O35" s="331">
        <v>0</v>
      </c>
      <c r="P35" s="331">
        <v>0</v>
      </c>
      <c r="Q35" s="331">
        <v>0</v>
      </c>
      <c r="R35" s="331">
        <v>0</v>
      </c>
      <c r="S35" s="331">
        <v>5.0049497019615029E-4</v>
      </c>
      <c r="T35" s="331">
        <v>4.649635749588179E-4</v>
      </c>
      <c r="U35" s="331">
        <v>5.004970065783657E-4</v>
      </c>
      <c r="V35" s="331">
        <v>6.4567692561800008E-4</v>
      </c>
      <c r="W35" s="331">
        <v>1.0429689568645271E-3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5.9280398775319733E-5</v>
      </c>
      <c r="T38" s="231">
        <v>5.9280398825211383E-5</v>
      </c>
      <c r="U38" s="231">
        <v>5.9280398809243518E-5</v>
      </c>
      <c r="V38" s="231">
        <v>1.20080807534426E-4</v>
      </c>
      <c r="W38" s="231">
        <v>1.991213366828542E-4</v>
      </c>
      <c r="DA38" s="73" t="s">
        <v>2972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4.4121457142083051E-4</v>
      </c>
      <c r="T39" s="231">
        <v>4.056831761336065E-4</v>
      </c>
      <c r="U39" s="231">
        <v>4.4121660776912222E-4</v>
      </c>
      <c r="V39" s="231">
        <v>5.2559611808357409E-4</v>
      </c>
      <c r="W39" s="231">
        <v>8.4384762018167251E-4</v>
      </c>
      <c r="DA39" s="73" t="s">
        <v>2973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2978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2979</v>
      </c>
    </row>
    <row r="46" spans="1:105" ht="12" customHeight="1" x14ac:dyDescent="0.25">
      <c r="A46" s="60" t="s">
        <v>2934</v>
      </c>
      <c r="B46" s="331">
        <v>5.1008868276868234E-3</v>
      </c>
      <c r="C46" s="331">
        <v>3.9673564215341956E-3</v>
      </c>
      <c r="D46" s="331">
        <v>3.9673564215341956E-3</v>
      </c>
      <c r="E46" s="331">
        <v>4.5341216246105077E-3</v>
      </c>
      <c r="F46" s="331">
        <v>4.5341216246105077E-3</v>
      </c>
      <c r="G46" s="331">
        <v>4.5341216246105077E-3</v>
      </c>
      <c r="H46" s="331">
        <v>4.5341216246105077E-3</v>
      </c>
      <c r="I46" s="331">
        <v>5.1008868276868234E-3</v>
      </c>
      <c r="J46" s="331">
        <v>5.1008868276868234E-3</v>
      </c>
      <c r="K46" s="331">
        <v>5.1008868276868234E-3</v>
      </c>
      <c r="L46" s="331">
        <v>5.1008868276868234E-3</v>
      </c>
      <c r="M46" s="331">
        <v>4.5341216246105077E-3</v>
      </c>
      <c r="N46" s="331">
        <v>3.9673564215341956E-3</v>
      </c>
      <c r="O46" s="331">
        <v>2.8338260153815691E-3</v>
      </c>
      <c r="P46" s="331">
        <v>2.8338260153815691E-3</v>
      </c>
      <c r="Q46" s="331">
        <v>2.8338260153815691E-3</v>
      </c>
      <c r="R46" s="331">
        <v>3.4005912184578821E-3</v>
      </c>
      <c r="S46" s="331">
        <v>3.407262188144597E-3</v>
      </c>
      <c r="T46" s="331">
        <v>3.5150430096614498E-3</v>
      </c>
      <c r="U46" s="331">
        <v>3.6594866268799E-3</v>
      </c>
      <c r="V46" s="331">
        <v>3.4157538339736802E-3</v>
      </c>
      <c r="W46" s="331">
        <v>3.5474185704526141E-3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5.5422598972750613E-2</v>
      </c>
      <c r="C48" s="318">
        <v>4.3106465867694933E-2</v>
      </c>
      <c r="D48" s="318">
        <v>4.3106465867694933E-2</v>
      </c>
      <c r="E48" s="318">
        <v>4.9264532420222752E-2</v>
      </c>
      <c r="F48" s="318">
        <v>4.9264532420222752E-2</v>
      </c>
      <c r="G48" s="318">
        <v>4.9264532420222752E-2</v>
      </c>
      <c r="H48" s="318">
        <v>4.9264532420222752E-2</v>
      </c>
      <c r="I48" s="318">
        <v>5.5422598972750613E-2</v>
      </c>
      <c r="J48" s="318">
        <v>5.5422598972750613E-2</v>
      </c>
      <c r="K48" s="318">
        <v>5.5422598972750613E-2</v>
      </c>
      <c r="L48" s="318">
        <v>5.5422598972750613E-2</v>
      </c>
      <c r="M48" s="318">
        <v>4.9264532420222752E-2</v>
      </c>
      <c r="N48" s="318">
        <v>4.3106465867694933E-2</v>
      </c>
      <c r="O48" s="318">
        <v>3.079033276263925E-2</v>
      </c>
      <c r="P48" s="318">
        <v>3.079033276263925E-2</v>
      </c>
      <c r="Q48" s="318">
        <v>3.079033276263925E-2</v>
      </c>
      <c r="R48" s="318">
        <v>3.6948399315167073E-2</v>
      </c>
      <c r="S48" s="318">
        <v>3.7020881314904733E-2</v>
      </c>
      <c r="T48" s="318">
        <v>3.8191950866077483E-2</v>
      </c>
      <c r="U48" s="318">
        <v>3.9761372212149947E-2</v>
      </c>
      <c r="V48" s="318">
        <v>3.7113145483333131E-2</v>
      </c>
      <c r="W48" s="318">
        <v>3.8543720623545392E-2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1</v>
      </c>
      <c r="D52" s="234">
        <f t="shared" si="1"/>
        <v>1</v>
      </c>
      <c r="E52" s="234">
        <f t="shared" si="1"/>
        <v>0.99999999999999989</v>
      </c>
      <c r="F52" s="234">
        <f t="shared" si="1"/>
        <v>0.99999999999999989</v>
      </c>
      <c r="G52" s="234">
        <f t="shared" si="1"/>
        <v>0.99999999999999989</v>
      </c>
      <c r="H52" s="234">
        <f t="shared" si="1"/>
        <v>0.99999999999999989</v>
      </c>
      <c r="I52" s="234">
        <f t="shared" si="1"/>
        <v>1</v>
      </c>
      <c r="J52" s="234">
        <f t="shared" si="1"/>
        <v>1</v>
      </c>
      <c r="K52" s="234">
        <f t="shared" si="1"/>
        <v>1</v>
      </c>
      <c r="L52" s="234">
        <f t="shared" si="1"/>
        <v>1</v>
      </c>
      <c r="M52" s="234">
        <f t="shared" si="1"/>
        <v>0.99999999999999989</v>
      </c>
      <c r="N52" s="234">
        <f t="shared" si="1"/>
        <v>1</v>
      </c>
      <c r="O52" s="234">
        <f t="shared" si="1"/>
        <v>1.0000000000000002</v>
      </c>
      <c r="P52" s="234">
        <f t="shared" si="1"/>
        <v>1.0000000000000002</v>
      </c>
      <c r="Q52" s="234">
        <f t="shared" si="1"/>
        <v>1.0000000000000002</v>
      </c>
      <c r="R52" s="234">
        <f t="shared" si="1"/>
        <v>0.99999999999999989</v>
      </c>
      <c r="S52" s="234">
        <f t="shared" si="1"/>
        <v>0.99999999999999978</v>
      </c>
      <c r="T52" s="234">
        <f t="shared" si="1"/>
        <v>0.99999999999999967</v>
      </c>
      <c r="U52" s="234">
        <f t="shared" si="1"/>
        <v>0.99999999999999978</v>
      </c>
      <c r="V52" s="234">
        <f t="shared" si="1"/>
        <v>0.99999999999999989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3.7740134144852278E-2</v>
      </c>
      <c r="C53" s="301">
        <f t="shared" si="2"/>
        <v>3.7740134144852298E-2</v>
      </c>
      <c r="D53" s="301">
        <f t="shared" si="2"/>
        <v>3.7740134144852298E-2</v>
      </c>
      <c r="E53" s="301">
        <f t="shared" si="2"/>
        <v>3.7740134144852298E-2</v>
      </c>
      <c r="F53" s="301">
        <f t="shared" si="2"/>
        <v>3.7740134144852298E-2</v>
      </c>
      <c r="G53" s="301">
        <f t="shared" si="2"/>
        <v>3.7740134144852298E-2</v>
      </c>
      <c r="H53" s="301">
        <f t="shared" si="2"/>
        <v>3.7740134144852298E-2</v>
      </c>
      <c r="I53" s="301">
        <f t="shared" si="2"/>
        <v>3.7740134144852278E-2</v>
      </c>
      <c r="J53" s="301">
        <f t="shared" si="2"/>
        <v>3.7740134144852278E-2</v>
      </c>
      <c r="K53" s="301">
        <f t="shared" si="2"/>
        <v>3.7740134144852278E-2</v>
      </c>
      <c r="L53" s="301">
        <f t="shared" si="2"/>
        <v>3.7740134144852278E-2</v>
      </c>
      <c r="M53" s="301">
        <f t="shared" si="2"/>
        <v>3.7740134144852298E-2</v>
      </c>
      <c r="N53" s="301">
        <f t="shared" si="2"/>
        <v>3.7740134144852298E-2</v>
      </c>
      <c r="O53" s="301">
        <f t="shared" si="2"/>
        <v>3.7740134144852305E-2</v>
      </c>
      <c r="P53" s="301">
        <f t="shared" si="2"/>
        <v>3.7740134144852305E-2</v>
      </c>
      <c r="Q53" s="301">
        <f t="shared" si="2"/>
        <v>3.7740134144852305E-2</v>
      </c>
      <c r="R53" s="301">
        <f t="shared" si="2"/>
        <v>3.7740134144852298E-2</v>
      </c>
      <c r="S53" s="301">
        <f t="shared" si="2"/>
        <v>3.6125356442246008E-2</v>
      </c>
      <c r="T53" s="301">
        <f t="shared" si="2"/>
        <v>3.6279162651916629E-2</v>
      </c>
      <c r="U53" s="301">
        <f t="shared" si="2"/>
        <v>3.6232422635723689E-2</v>
      </c>
      <c r="V53" s="301">
        <f t="shared" si="2"/>
        <v>3.567675978165729E-2</v>
      </c>
      <c r="W53" s="301">
        <f t="shared" si="2"/>
        <v>3.4620709525324901E-2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1.0642416616161178E-2</v>
      </c>
      <c r="C54" s="235">
        <f t="shared" si="3"/>
        <v>1.0642416616161176E-2</v>
      </c>
      <c r="D54" s="235">
        <f t="shared" si="3"/>
        <v>1.0642416616161176E-2</v>
      </c>
      <c r="E54" s="235">
        <f t="shared" si="3"/>
        <v>1.0642416616161172E-2</v>
      </c>
      <c r="F54" s="235">
        <f t="shared" si="3"/>
        <v>1.0642416616161172E-2</v>
      </c>
      <c r="G54" s="235">
        <f t="shared" si="3"/>
        <v>1.0642416616161172E-2</v>
      </c>
      <c r="H54" s="235">
        <f t="shared" si="3"/>
        <v>1.0642416616161172E-2</v>
      </c>
      <c r="I54" s="235">
        <f t="shared" si="3"/>
        <v>1.0642416616161178E-2</v>
      </c>
      <c r="J54" s="235">
        <f t="shared" si="3"/>
        <v>1.0642416616161178E-2</v>
      </c>
      <c r="K54" s="235">
        <f t="shared" si="3"/>
        <v>1.0642416616161178E-2</v>
      </c>
      <c r="L54" s="235">
        <f t="shared" si="3"/>
        <v>1.0642416616161178E-2</v>
      </c>
      <c r="M54" s="235">
        <f t="shared" si="3"/>
        <v>1.0642416616161172E-2</v>
      </c>
      <c r="N54" s="235">
        <f t="shared" si="3"/>
        <v>1.0642416616161176E-2</v>
      </c>
      <c r="O54" s="235">
        <f t="shared" si="3"/>
        <v>1.0642416616161174E-2</v>
      </c>
      <c r="P54" s="235">
        <f t="shared" si="3"/>
        <v>1.0642416616161174E-2</v>
      </c>
      <c r="Q54" s="235">
        <f t="shared" si="3"/>
        <v>1.0642416616161174E-2</v>
      </c>
      <c r="R54" s="235">
        <f t="shared" si="3"/>
        <v>1.0642416616161178E-2</v>
      </c>
      <c r="S54" s="235">
        <f t="shared" si="3"/>
        <v>1.0187062191938288E-2</v>
      </c>
      <c r="T54" s="235">
        <f t="shared" si="3"/>
        <v>1.0230434315502685E-2</v>
      </c>
      <c r="U54" s="235">
        <f t="shared" si="3"/>
        <v>1.0217254003979088E-2</v>
      </c>
      <c r="V54" s="235">
        <f t="shared" si="3"/>
        <v>1.0060561514005355E-2</v>
      </c>
      <c r="W54" s="235">
        <f t="shared" si="3"/>
        <v>9.762763770299502E-3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0.14437496169965078</v>
      </c>
      <c r="C55" s="235">
        <f t="shared" si="4"/>
        <v>0.14437496169965075</v>
      </c>
      <c r="D55" s="235">
        <f t="shared" si="4"/>
        <v>0.14437496169965075</v>
      </c>
      <c r="E55" s="235">
        <f t="shared" si="4"/>
        <v>0.14437496169965072</v>
      </c>
      <c r="F55" s="235">
        <f t="shared" si="4"/>
        <v>0.14437496169965072</v>
      </c>
      <c r="G55" s="235">
        <f t="shared" si="4"/>
        <v>0.14437496169965072</v>
      </c>
      <c r="H55" s="235">
        <f t="shared" si="4"/>
        <v>0.14437496169965072</v>
      </c>
      <c r="I55" s="235">
        <f t="shared" si="4"/>
        <v>0.14437496169965078</v>
      </c>
      <c r="J55" s="235">
        <f t="shared" si="4"/>
        <v>0.14437496169965078</v>
      </c>
      <c r="K55" s="235">
        <f t="shared" si="4"/>
        <v>0.14437496169965078</v>
      </c>
      <c r="L55" s="235">
        <f t="shared" si="4"/>
        <v>0.14437496169965078</v>
      </c>
      <c r="M55" s="235">
        <f t="shared" si="4"/>
        <v>0.14437496169965072</v>
      </c>
      <c r="N55" s="235">
        <f t="shared" si="4"/>
        <v>0.14437496169965075</v>
      </c>
      <c r="O55" s="235">
        <f t="shared" si="4"/>
        <v>0.14437496169965075</v>
      </c>
      <c r="P55" s="235">
        <f t="shared" si="4"/>
        <v>0.14437496169965075</v>
      </c>
      <c r="Q55" s="235">
        <f t="shared" si="4"/>
        <v>0.14437496169965075</v>
      </c>
      <c r="R55" s="235">
        <f t="shared" si="4"/>
        <v>0.14437496169965075</v>
      </c>
      <c r="S55" s="235">
        <f t="shared" si="4"/>
        <v>0.13819762623835025</v>
      </c>
      <c r="T55" s="235">
        <f t="shared" si="4"/>
        <v>0.1387860122134805</v>
      </c>
      <c r="U55" s="235">
        <f t="shared" si="4"/>
        <v>0.13860720818427921</v>
      </c>
      <c r="V55" s="235">
        <f t="shared" si="4"/>
        <v>0.13648151877984196</v>
      </c>
      <c r="W55" s="235">
        <f t="shared" si="4"/>
        <v>0.13244159632684527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0.32936718807226184</v>
      </c>
      <c r="C56" s="235">
        <f t="shared" si="5"/>
        <v>0.32936718807226195</v>
      </c>
      <c r="D56" s="235">
        <f t="shared" si="5"/>
        <v>0.32936718807226195</v>
      </c>
      <c r="E56" s="235">
        <f t="shared" si="5"/>
        <v>0.32936718807226195</v>
      </c>
      <c r="F56" s="235">
        <f t="shared" si="5"/>
        <v>0.32936718807226195</v>
      </c>
      <c r="G56" s="235">
        <f t="shared" si="5"/>
        <v>0.32936718807226195</v>
      </c>
      <c r="H56" s="235">
        <f t="shared" si="5"/>
        <v>0.32936718807226195</v>
      </c>
      <c r="I56" s="235">
        <f t="shared" si="5"/>
        <v>0.32936718807226184</v>
      </c>
      <c r="J56" s="235">
        <f t="shared" si="5"/>
        <v>0.32936718807226184</v>
      </c>
      <c r="K56" s="235">
        <f t="shared" si="5"/>
        <v>0.32936718807226184</v>
      </c>
      <c r="L56" s="235">
        <f t="shared" si="5"/>
        <v>0.32936718807226184</v>
      </c>
      <c r="M56" s="235">
        <f t="shared" si="5"/>
        <v>0.32936718807226195</v>
      </c>
      <c r="N56" s="235">
        <f t="shared" si="5"/>
        <v>0.32936718807226195</v>
      </c>
      <c r="O56" s="235">
        <f t="shared" si="5"/>
        <v>0.32936718807226201</v>
      </c>
      <c r="P56" s="235">
        <f t="shared" si="5"/>
        <v>0.32936718807226201</v>
      </c>
      <c r="Q56" s="235">
        <f t="shared" si="5"/>
        <v>0.32936718807226201</v>
      </c>
      <c r="R56" s="235">
        <f t="shared" si="5"/>
        <v>0.3293671880722619</v>
      </c>
      <c r="S56" s="235">
        <f t="shared" si="5"/>
        <v>0.31527463638106012</v>
      </c>
      <c r="T56" s="235">
        <f t="shared" si="5"/>
        <v>0.31661694000385149</v>
      </c>
      <c r="U56" s="235">
        <f t="shared" si="5"/>
        <v>0.316209028690001</v>
      </c>
      <c r="V56" s="235">
        <f t="shared" si="5"/>
        <v>0.3113596259015104</v>
      </c>
      <c r="W56" s="235">
        <f t="shared" si="5"/>
        <v>0.3021432224288525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0.12129127450024989</v>
      </c>
      <c r="C57" s="302">
        <f t="shared" si="6"/>
        <v>0.12129127450024987</v>
      </c>
      <c r="D57" s="302">
        <f t="shared" si="6"/>
        <v>0.12129127450024987</v>
      </c>
      <c r="E57" s="302">
        <f t="shared" si="6"/>
        <v>0.12129127450024989</v>
      </c>
      <c r="F57" s="302">
        <f t="shared" si="6"/>
        <v>0.12129127450024989</v>
      </c>
      <c r="G57" s="302">
        <f t="shared" si="6"/>
        <v>0.12129127450024989</v>
      </c>
      <c r="H57" s="302">
        <f t="shared" si="6"/>
        <v>0.12129127450024989</v>
      </c>
      <c r="I57" s="302">
        <f t="shared" si="6"/>
        <v>0.12129127450024989</v>
      </c>
      <c r="J57" s="302">
        <f t="shared" si="6"/>
        <v>0.12129127450024989</v>
      </c>
      <c r="K57" s="302">
        <f t="shared" si="6"/>
        <v>0.12129127450024989</v>
      </c>
      <c r="L57" s="302">
        <f t="shared" si="6"/>
        <v>0.12129127450024989</v>
      </c>
      <c r="M57" s="302">
        <f t="shared" si="6"/>
        <v>0.12129127450024989</v>
      </c>
      <c r="N57" s="302">
        <f t="shared" si="6"/>
        <v>0.12129127450024987</v>
      </c>
      <c r="O57" s="302">
        <f t="shared" si="6"/>
        <v>0.12129127450024987</v>
      </c>
      <c r="P57" s="302">
        <f t="shared" si="6"/>
        <v>0.12129127450024987</v>
      </c>
      <c r="Q57" s="302">
        <f t="shared" si="6"/>
        <v>0.12129127450024987</v>
      </c>
      <c r="R57" s="302">
        <f t="shared" si="6"/>
        <v>0.12129127450024992</v>
      </c>
      <c r="S57" s="302">
        <f t="shared" si="6"/>
        <v>0.1133226122891091</v>
      </c>
      <c r="T57" s="302">
        <f t="shared" si="6"/>
        <v>0.11409921718655523</v>
      </c>
      <c r="U57" s="302">
        <f t="shared" si="6"/>
        <v>0.11384441384082136</v>
      </c>
      <c r="V57" s="302">
        <f t="shared" si="6"/>
        <v>0.11141973912878907</v>
      </c>
      <c r="W57" s="302">
        <f t="shared" si="6"/>
        <v>0.10651109508615701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</v>
      </c>
      <c r="C58" s="303">
        <f t="shared" si="7"/>
        <v>0</v>
      </c>
      <c r="D58" s="303">
        <f t="shared" si="7"/>
        <v>0</v>
      </c>
      <c r="E58" s="303">
        <f t="shared" si="7"/>
        <v>0</v>
      </c>
      <c r="F58" s="303">
        <f t="shared" si="7"/>
        <v>0</v>
      </c>
      <c r="G58" s="303">
        <f t="shared" si="7"/>
        <v>0</v>
      </c>
      <c r="H58" s="303">
        <f t="shared" si="7"/>
        <v>0</v>
      </c>
      <c r="I58" s="303">
        <f t="shared" si="7"/>
        <v>0</v>
      </c>
      <c r="J58" s="303">
        <f t="shared" si="7"/>
        <v>0</v>
      </c>
      <c r="K58" s="303">
        <f t="shared" si="7"/>
        <v>0</v>
      </c>
      <c r="L58" s="303">
        <f t="shared" si="7"/>
        <v>0</v>
      </c>
      <c r="M58" s="303">
        <f t="shared" si="7"/>
        <v>0</v>
      </c>
      <c r="N58" s="303">
        <f t="shared" si="7"/>
        <v>0</v>
      </c>
      <c r="O58" s="303">
        <f t="shared" si="7"/>
        <v>0</v>
      </c>
      <c r="P58" s="303">
        <f t="shared" si="7"/>
        <v>0</v>
      </c>
      <c r="Q58" s="303">
        <f t="shared" si="7"/>
        <v>0</v>
      </c>
      <c r="R58" s="303">
        <f t="shared" si="7"/>
        <v>0</v>
      </c>
      <c r="S58" s="303">
        <f t="shared" si="7"/>
        <v>4.0788811403927074E-2</v>
      </c>
      <c r="T58" s="303">
        <f t="shared" si="7"/>
        <v>3.6887590556410596E-2</v>
      </c>
      <c r="U58" s="303">
        <f t="shared" si="7"/>
        <v>3.8090216316992082E-2</v>
      </c>
      <c r="V58" s="303">
        <f t="shared" si="7"/>
        <v>5.1838073330510395E-2</v>
      </c>
      <c r="W58" s="303">
        <f t="shared" si="7"/>
        <v>7.8240146817571368E-2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0.17760899882656647</v>
      </c>
      <c r="C59" s="303">
        <f t="shared" si="8"/>
        <v>0.17760899882656642</v>
      </c>
      <c r="D59" s="303">
        <f t="shared" si="8"/>
        <v>0.17760899882656642</v>
      </c>
      <c r="E59" s="303">
        <f t="shared" si="8"/>
        <v>0.17760899882656633</v>
      </c>
      <c r="F59" s="303">
        <f t="shared" si="8"/>
        <v>0.17760899882656633</v>
      </c>
      <c r="G59" s="303">
        <f t="shared" si="8"/>
        <v>0.17760899882656633</v>
      </c>
      <c r="H59" s="303">
        <f t="shared" si="8"/>
        <v>0.17760899882656633</v>
      </c>
      <c r="I59" s="303">
        <f t="shared" si="8"/>
        <v>0.17760899882656647</v>
      </c>
      <c r="J59" s="303">
        <f t="shared" si="8"/>
        <v>0.17760899882656647</v>
      </c>
      <c r="K59" s="303">
        <f t="shared" si="8"/>
        <v>0.17760899882656647</v>
      </c>
      <c r="L59" s="303">
        <f t="shared" si="8"/>
        <v>0.17760899882656647</v>
      </c>
      <c r="M59" s="303">
        <f t="shared" si="8"/>
        <v>0.17760899882656633</v>
      </c>
      <c r="N59" s="303">
        <f t="shared" si="8"/>
        <v>0.17760899882656642</v>
      </c>
      <c r="O59" s="303">
        <f t="shared" si="8"/>
        <v>0.17760899882656642</v>
      </c>
      <c r="P59" s="303">
        <f t="shared" si="8"/>
        <v>0.17760899882656642</v>
      </c>
      <c r="Q59" s="303">
        <f t="shared" si="8"/>
        <v>0.17760899882656642</v>
      </c>
      <c r="R59" s="303">
        <f t="shared" si="8"/>
        <v>0.17760899882656639</v>
      </c>
      <c r="S59" s="303">
        <f t="shared" si="8"/>
        <v>0.1700096869113891</v>
      </c>
      <c r="T59" s="303">
        <f t="shared" si="8"/>
        <v>0.17073351494040623</v>
      </c>
      <c r="U59" s="303">
        <f t="shared" si="8"/>
        <v>0.1705135515600614</v>
      </c>
      <c r="V59" s="303">
        <f t="shared" si="8"/>
        <v>0.16789854434209414</v>
      </c>
      <c r="W59" s="303">
        <f t="shared" si="8"/>
        <v>0.16292866193473865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1.5083918932460862E-2</v>
      </c>
      <c r="C60" s="303">
        <f t="shared" si="9"/>
        <v>1.5083918932460859E-2</v>
      </c>
      <c r="D60" s="303">
        <f t="shared" si="9"/>
        <v>1.5083918932460859E-2</v>
      </c>
      <c r="E60" s="303">
        <f t="shared" si="9"/>
        <v>1.5083918932460859E-2</v>
      </c>
      <c r="F60" s="303">
        <f t="shared" si="9"/>
        <v>1.5083918932460859E-2</v>
      </c>
      <c r="G60" s="303">
        <f t="shared" si="9"/>
        <v>1.5083918932460859E-2</v>
      </c>
      <c r="H60" s="303">
        <f t="shared" si="9"/>
        <v>1.5083918932460859E-2</v>
      </c>
      <c r="I60" s="303">
        <f t="shared" si="9"/>
        <v>1.5083918932460862E-2</v>
      </c>
      <c r="J60" s="303">
        <f t="shared" si="9"/>
        <v>1.5083918932460862E-2</v>
      </c>
      <c r="K60" s="303">
        <f t="shared" si="9"/>
        <v>1.5083918932460862E-2</v>
      </c>
      <c r="L60" s="303">
        <f t="shared" si="9"/>
        <v>1.5083918932460862E-2</v>
      </c>
      <c r="M60" s="303">
        <f t="shared" si="9"/>
        <v>1.5083918932460859E-2</v>
      </c>
      <c r="N60" s="303">
        <f t="shared" si="9"/>
        <v>1.5083918932460859E-2</v>
      </c>
      <c r="O60" s="303">
        <f t="shared" si="9"/>
        <v>1.508391893246086E-2</v>
      </c>
      <c r="P60" s="303">
        <f t="shared" si="9"/>
        <v>1.508391893246086E-2</v>
      </c>
      <c r="Q60" s="303">
        <f t="shared" si="9"/>
        <v>1.508391893246086E-2</v>
      </c>
      <c r="R60" s="303">
        <f t="shared" si="9"/>
        <v>1.508391893246086E-2</v>
      </c>
      <c r="S60" s="303">
        <f t="shared" si="9"/>
        <v>1.9215468843604207E-2</v>
      </c>
      <c r="T60" s="303">
        <f t="shared" si="9"/>
        <v>1.8820466724331637E-2</v>
      </c>
      <c r="U60" s="303">
        <f t="shared" si="9"/>
        <v>1.8942217546522845E-2</v>
      </c>
      <c r="V60" s="303">
        <f t="shared" si="9"/>
        <v>2.0334523298625763E-2</v>
      </c>
      <c r="W60" s="303">
        <f t="shared" si="9"/>
        <v>2.300717643487582E-2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0</v>
      </c>
      <c r="G61" s="304">
        <f t="shared" si="10"/>
        <v>0</v>
      </c>
      <c r="H61" s="304">
        <f t="shared" si="10"/>
        <v>0</v>
      </c>
      <c r="I61" s="304">
        <f t="shared" si="10"/>
        <v>0</v>
      </c>
      <c r="J61" s="304">
        <f t="shared" si="10"/>
        <v>0</v>
      </c>
      <c r="K61" s="304">
        <f t="shared" si="10"/>
        <v>0</v>
      </c>
      <c r="L61" s="304">
        <f t="shared" si="10"/>
        <v>0</v>
      </c>
      <c r="M61" s="304">
        <f t="shared" si="10"/>
        <v>0</v>
      </c>
      <c r="N61" s="304">
        <f t="shared" si="10"/>
        <v>0</v>
      </c>
      <c r="O61" s="304">
        <f t="shared" si="10"/>
        <v>0</v>
      </c>
      <c r="P61" s="304">
        <f t="shared" si="10"/>
        <v>0</v>
      </c>
      <c r="Q61" s="304">
        <f t="shared" si="10"/>
        <v>0</v>
      </c>
      <c r="R61" s="304">
        <f t="shared" si="10"/>
        <v>0</v>
      </c>
      <c r="S61" s="304">
        <f t="shared" si="10"/>
        <v>2.6560571086413839E-3</v>
      </c>
      <c r="T61" s="304">
        <f t="shared" si="10"/>
        <v>2.4024326734995048E-3</v>
      </c>
      <c r="U61" s="304">
        <f t="shared" si="10"/>
        <v>2.4803318707085449E-3</v>
      </c>
      <c r="V61" s="304">
        <f t="shared" si="10"/>
        <v>3.3798805365627595E-3</v>
      </c>
      <c r="W61" s="304">
        <f t="shared" si="10"/>
        <v>5.1017928207571731E-3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0</v>
      </c>
      <c r="C62" s="304">
        <f t="shared" si="11"/>
        <v>0</v>
      </c>
      <c r="D62" s="304">
        <f t="shared" si="11"/>
        <v>0</v>
      </c>
      <c r="E62" s="304">
        <f t="shared" si="11"/>
        <v>0</v>
      </c>
      <c r="F62" s="304">
        <f t="shared" si="11"/>
        <v>0</v>
      </c>
      <c r="G62" s="304">
        <f t="shared" si="11"/>
        <v>0</v>
      </c>
      <c r="H62" s="304">
        <f t="shared" si="11"/>
        <v>0</v>
      </c>
      <c r="I62" s="304">
        <f t="shared" si="11"/>
        <v>0</v>
      </c>
      <c r="J62" s="304">
        <f t="shared" si="11"/>
        <v>0</v>
      </c>
      <c r="K62" s="304">
        <f t="shared" si="11"/>
        <v>0</v>
      </c>
      <c r="L62" s="304">
        <f t="shared" si="11"/>
        <v>0</v>
      </c>
      <c r="M62" s="304">
        <f t="shared" si="11"/>
        <v>0</v>
      </c>
      <c r="N62" s="304">
        <f t="shared" si="11"/>
        <v>0</v>
      </c>
      <c r="O62" s="304">
        <f t="shared" si="11"/>
        <v>0</v>
      </c>
      <c r="P62" s="304">
        <f t="shared" si="11"/>
        <v>0</v>
      </c>
      <c r="Q62" s="304">
        <f t="shared" si="11"/>
        <v>0</v>
      </c>
      <c r="R62" s="304">
        <f t="shared" si="11"/>
        <v>0</v>
      </c>
      <c r="S62" s="304">
        <f t="shared" si="11"/>
        <v>2.1208846780732616E-3</v>
      </c>
      <c r="T62" s="304">
        <f t="shared" si="11"/>
        <v>1.9180339639560796E-3</v>
      </c>
      <c r="U62" s="304">
        <f t="shared" si="11"/>
        <v>1.9805665669244497E-3</v>
      </c>
      <c r="V62" s="304">
        <f t="shared" si="11"/>
        <v>2.6954101304587814E-3</v>
      </c>
      <c r="W62" s="304">
        <f t="shared" si="11"/>
        <v>4.0682315292868117E-3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1.5083918932460862E-2</v>
      </c>
      <c r="C63" s="304">
        <f t="shared" si="12"/>
        <v>1.5083918932460859E-2</v>
      </c>
      <c r="D63" s="304">
        <f t="shared" si="12"/>
        <v>1.5083918932460859E-2</v>
      </c>
      <c r="E63" s="304">
        <f t="shared" si="12"/>
        <v>1.5083918932460859E-2</v>
      </c>
      <c r="F63" s="304">
        <f t="shared" si="12"/>
        <v>1.5083918932460859E-2</v>
      </c>
      <c r="G63" s="304">
        <f t="shared" si="12"/>
        <v>1.5083918932460859E-2</v>
      </c>
      <c r="H63" s="304">
        <f t="shared" si="12"/>
        <v>1.5083918932460859E-2</v>
      </c>
      <c r="I63" s="304">
        <f t="shared" si="12"/>
        <v>1.5083918932460862E-2</v>
      </c>
      <c r="J63" s="304">
        <f t="shared" si="12"/>
        <v>1.5083918932460862E-2</v>
      </c>
      <c r="K63" s="304">
        <f t="shared" si="12"/>
        <v>1.5083918932460862E-2</v>
      </c>
      <c r="L63" s="304">
        <f t="shared" si="12"/>
        <v>1.5083918932460862E-2</v>
      </c>
      <c r="M63" s="304">
        <f t="shared" si="12"/>
        <v>1.5083918932460859E-2</v>
      </c>
      <c r="N63" s="304">
        <f t="shared" si="12"/>
        <v>1.5083918932460859E-2</v>
      </c>
      <c r="O63" s="304">
        <f t="shared" si="12"/>
        <v>1.508391893246086E-2</v>
      </c>
      <c r="P63" s="304">
        <f t="shared" si="12"/>
        <v>1.508391893246086E-2</v>
      </c>
      <c r="Q63" s="304">
        <f t="shared" si="12"/>
        <v>1.508391893246086E-2</v>
      </c>
      <c r="R63" s="304">
        <f t="shared" si="12"/>
        <v>1.508391893246086E-2</v>
      </c>
      <c r="S63" s="304">
        <f t="shared" si="12"/>
        <v>1.443852705688956E-2</v>
      </c>
      <c r="T63" s="304">
        <f t="shared" si="12"/>
        <v>1.4500000086876052E-2</v>
      </c>
      <c r="U63" s="304">
        <f t="shared" si="12"/>
        <v>1.4481319108889851E-2</v>
      </c>
      <c r="V63" s="304">
        <f t="shared" si="12"/>
        <v>1.4259232631604226E-2</v>
      </c>
      <c r="W63" s="304">
        <f t="shared" si="12"/>
        <v>1.3837152084831834E-2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0.16389110720779665</v>
      </c>
      <c r="C65" s="237">
        <f t="shared" si="14"/>
        <v>0.16389110720779668</v>
      </c>
      <c r="D65" s="237">
        <f t="shared" si="14"/>
        <v>0.16389110720779668</v>
      </c>
      <c r="E65" s="237">
        <f t="shared" si="14"/>
        <v>0.16389110720779662</v>
      </c>
      <c r="F65" s="237">
        <f t="shared" si="14"/>
        <v>0.16389110720779662</v>
      </c>
      <c r="G65" s="237">
        <f t="shared" si="14"/>
        <v>0.16389110720779662</v>
      </c>
      <c r="H65" s="237">
        <f t="shared" si="14"/>
        <v>0.16389110720779662</v>
      </c>
      <c r="I65" s="237">
        <f t="shared" si="14"/>
        <v>0.16389110720779665</v>
      </c>
      <c r="J65" s="237">
        <f t="shared" si="14"/>
        <v>0.16389110720779665</v>
      </c>
      <c r="K65" s="237">
        <f t="shared" si="14"/>
        <v>0.16389110720779665</v>
      </c>
      <c r="L65" s="237">
        <f t="shared" si="14"/>
        <v>0.16389110720779665</v>
      </c>
      <c r="M65" s="237">
        <f t="shared" si="14"/>
        <v>0.16389110720779662</v>
      </c>
      <c r="N65" s="237">
        <f t="shared" si="14"/>
        <v>0.16389110720779668</v>
      </c>
      <c r="O65" s="237">
        <f t="shared" si="14"/>
        <v>0.1638911072077967</v>
      </c>
      <c r="P65" s="237">
        <f t="shared" si="14"/>
        <v>0.1638911072077967</v>
      </c>
      <c r="Q65" s="237">
        <f t="shared" si="14"/>
        <v>0.1638911072077967</v>
      </c>
      <c r="R65" s="237">
        <f t="shared" si="14"/>
        <v>0.16389110720779662</v>
      </c>
      <c r="S65" s="237">
        <f t="shared" si="14"/>
        <v>0.15687873929837565</v>
      </c>
      <c r="T65" s="237">
        <f t="shared" si="14"/>
        <v>0.15754666140754472</v>
      </c>
      <c r="U65" s="237">
        <f t="shared" si="14"/>
        <v>0.15734368722161912</v>
      </c>
      <c r="V65" s="237">
        <f t="shared" si="14"/>
        <v>0.15493065392296548</v>
      </c>
      <c r="W65" s="237">
        <f t="shared" si="14"/>
        <v>0.15034462767533485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0.43698718756652483</v>
      </c>
      <c r="C69" s="324">
        <f>IF(C$5=0,0,C$5/WWP_fec!C$5)</f>
        <v>0.43698718756652472</v>
      </c>
      <c r="D69" s="324">
        <f>IF(D$5=0,0,D$5/WWP_fec!D$5)</f>
        <v>0.43698718756652472</v>
      </c>
      <c r="E69" s="324">
        <f>IF(E$5=0,0,E$5/WWP_fec!E$5)</f>
        <v>0.43698718756652488</v>
      </c>
      <c r="F69" s="324">
        <f>IF(F$5=0,0,F$5/WWP_fec!F$5)</f>
        <v>0.43698718756652488</v>
      </c>
      <c r="G69" s="324">
        <f>IF(G$5=0,0,G$5/WWP_fec!G$5)</f>
        <v>0.43698718756652488</v>
      </c>
      <c r="H69" s="324">
        <f>IF(H$5=0,0,H$5/WWP_fec!H$5)</f>
        <v>0.43698718756652488</v>
      </c>
      <c r="I69" s="324">
        <f>IF(I$5=0,0,I$5/WWP_fec!I$5)</f>
        <v>0.43698718756652477</v>
      </c>
      <c r="J69" s="324">
        <f>IF(J$5=0,0,J$5/WWP_fec!J$5)</f>
        <v>0.43698718756652477</v>
      </c>
      <c r="K69" s="324">
        <f>IF(K$5=0,0,K$5/WWP_fec!K$5)</f>
        <v>0.43698718756652477</v>
      </c>
      <c r="L69" s="324">
        <f>IF(L$5=0,0,L$5/WWP_fec!L$5)</f>
        <v>0.43698718756652477</v>
      </c>
      <c r="M69" s="324">
        <f>IF(M$5=0,0,M$5/WWP_fec!M$5)</f>
        <v>0.43698718756652488</v>
      </c>
      <c r="N69" s="324">
        <f>IF(N$5=0,0,N$5/WWP_fec!N$5)</f>
        <v>0.43698718756652472</v>
      </c>
      <c r="O69" s="324">
        <f>IF(O$5=0,0,O$5/WWP_fec!O$5)</f>
        <v>0.43698718756652477</v>
      </c>
      <c r="P69" s="324">
        <f>IF(P$5=0,0,P$5/WWP_fec!P$5)</f>
        <v>0.43698718756652477</v>
      </c>
      <c r="Q69" s="324">
        <f>IF(Q$5=0,0,Q$5/WWP_fec!Q$5)</f>
        <v>0.43698718756652477</v>
      </c>
      <c r="R69" s="324">
        <f>IF(R$5=0,0,R$5/WWP_fec!R$5)</f>
        <v>0.43698718756652477</v>
      </c>
      <c r="S69" s="324">
        <f>IF(S$5=0,0,S$5/WWP_fec!S$5)</f>
        <v>0.43302218046912921</v>
      </c>
      <c r="T69" s="324">
        <f>IF(T$5=0,0,T$5/WWP_fec!T$5)</f>
        <v>0.43340613276187978</v>
      </c>
      <c r="U69" s="324">
        <f>IF(U$5=0,0,U$5/WWP_fec!U$5)</f>
        <v>0.43328129268051363</v>
      </c>
      <c r="V69" s="324">
        <f>IF(V$5=0,0,V$5/WWP_fec!V$5)</f>
        <v>0.43206102943059732</v>
      </c>
      <c r="W69" s="324">
        <f>IF(W$5=0,0,W$5/WWP_fec!W$5)</f>
        <v>0.4296214585080374</v>
      </c>
      <c r="DA69" s="95"/>
    </row>
    <row r="70" spans="1:105" ht="12" customHeight="1" x14ac:dyDescent="0.25">
      <c r="A70" s="55" t="s">
        <v>92</v>
      </c>
      <c r="B70" s="336">
        <f>IF(B$6=0,0,B$6/WWP_fec!B$6)</f>
        <v>0.4026474980301033</v>
      </c>
      <c r="C70" s="336">
        <f>IF(C$6=0,0,C$6/WWP_fec!C$6)</f>
        <v>0.40264749803010358</v>
      </c>
      <c r="D70" s="336">
        <f>IF(D$6=0,0,D$6/WWP_fec!D$6)</f>
        <v>0.40264749803010358</v>
      </c>
      <c r="E70" s="336">
        <f>IF(E$6=0,0,E$6/WWP_fec!E$6)</f>
        <v>0.40264749803010358</v>
      </c>
      <c r="F70" s="336">
        <f>IF(F$6=0,0,F$6/WWP_fec!F$6)</f>
        <v>0.40264749803010358</v>
      </c>
      <c r="G70" s="336">
        <f>IF(G$6=0,0,G$6/WWP_fec!G$6)</f>
        <v>0.40264749803010358</v>
      </c>
      <c r="H70" s="336">
        <f>IF(H$6=0,0,H$6/WWP_fec!H$6)</f>
        <v>0.40264749803010358</v>
      </c>
      <c r="I70" s="336">
        <f>IF(I$6=0,0,I$6/WWP_fec!I$6)</f>
        <v>0.4026474980301033</v>
      </c>
      <c r="J70" s="336">
        <f>IF(J$6=0,0,J$6/WWP_fec!J$6)</f>
        <v>0.4026474980301033</v>
      </c>
      <c r="K70" s="336">
        <f>IF(K$6=0,0,K$6/WWP_fec!K$6)</f>
        <v>0.4026474980301033</v>
      </c>
      <c r="L70" s="336">
        <f>IF(L$6=0,0,L$6/WWP_fec!L$6)</f>
        <v>0.4026474980301033</v>
      </c>
      <c r="M70" s="336">
        <f>IF(M$6=0,0,M$6/WWP_fec!M$6)</f>
        <v>0.40264749803010358</v>
      </c>
      <c r="N70" s="336">
        <f>IF(N$6=0,0,N$6/WWP_fec!N$6)</f>
        <v>0.40264749803010358</v>
      </c>
      <c r="O70" s="336">
        <f>IF(O$6=0,0,O$6/WWP_fec!O$6)</f>
        <v>0.40264749803010352</v>
      </c>
      <c r="P70" s="336">
        <f>IF(P$6=0,0,P$6/WWP_fec!P$6)</f>
        <v>0.40264749803010352</v>
      </c>
      <c r="Q70" s="336">
        <f>IF(Q$6=0,0,Q$6/WWP_fec!Q$6)</f>
        <v>0.40264749803010352</v>
      </c>
      <c r="R70" s="336">
        <f>IF(R$6=0,0,R$6/WWP_fec!R$6)</f>
        <v>0.40264749803010347</v>
      </c>
      <c r="S70" s="336">
        <f>IF(S$6=0,0,S$6/WWP_fec!S$6)</f>
        <v>0.40264749803010352</v>
      </c>
      <c r="T70" s="336">
        <f>IF(T$6=0,0,T$6/WWP_fec!T$6)</f>
        <v>0.40264749803010341</v>
      </c>
      <c r="U70" s="336">
        <f>IF(U$6=0,0,U$6/WWP_fec!U$6)</f>
        <v>0.40264749803010352</v>
      </c>
      <c r="V70" s="336">
        <f>IF(V$6=0,0,V$6/WWP_fec!V$6)</f>
        <v>0.40264749803010358</v>
      </c>
      <c r="W70" s="336">
        <f>IF(W$6=0,0,W$6/WWP_fec!W$6)</f>
        <v>0.40264749803010358</v>
      </c>
      <c r="DA70" s="67"/>
    </row>
    <row r="71" spans="1:105" ht="12" customHeight="1" x14ac:dyDescent="0.25">
      <c r="A71" s="202" t="s">
        <v>93</v>
      </c>
      <c r="B71" s="337">
        <f>IF(B$7=0,0,B$7/WWP_fec!B$7)</f>
        <v>0.10445991035645862</v>
      </c>
      <c r="C71" s="337">
        <f>IF(C$7=0,0,C$7/WWP_fec!C$7)</f>
        <v>0.1044599103564586</v>
      </c>
      <c r="D71" s="337">
        <f>IF(D$7=0,0,D$7/WWP_fec!D$7)</f>
        <v>0.1044599103564586</v>
      </c>
      <c r="E71" s="337">
        <f>IF(E$7=0,0,E$7/WWP_fec!E$7)</f>
        <v>0.1044599103564586</v>
      </c>
      <c r="F71" s="337">
        <f>IF(F$7=0,0,F$7/WWP_fec!F$7)</f>
        <v>0.1044599103564586</v>
      </c>
      <c r="G71" s="337">
        <f>IF(G$7=0,0,G$7/WWP_fec!G$7)</f>
        <v>0.1044599103564586</v>
      </c>
      <c r="H71" s="337">
        <f>IF(H$7=0,0,H$7/WWP_fec!H$7)</f>
        <v>0.1044599103564586</v>
      </c>
      <c r="I71" s="337">
        <f>IF(I$7=0,0,I$7/WWP_fec!I$7)</f>
        <v>0.10445991035645862</v>
      </c>
      <c r="J71" s="337">
        <f>IF(J$7=0,0,J$7/WWP_fec!J$7)</f>
        <v>0.10445991035645862</v>
      </c>
      <c r="K71" s="337">
        <f>IF(K$7=0,0,K$7/WWP_fec!K$7)</f>
        <v>0.10445991035645862</v>
      </c>
      <c r="L71" s="337">
        <f>IF(L$7=0,0,L$7/WWP_fec!L$7)</f>
        <v>0.10445991035645862</v>
      </c>
      <c r="M71" s="337">
        <f>IF(M$7=0,0,M$7/WWP_fec!M$7)</f>
        <v>0.1044599103564586</v>
      </c>
      <c r="N71" s="337">
        <f>IF(N$7=0,0,N$7/WWP_fec!N$7)</f>
        <v>0.1044599103564586</v>
      </c>
      <c r="O71" s="337">
        <f>IF(O$7=0,0,O$7/WWP_fec!O$7)</f>
        <v>0.10445991035645855</v>
      </c>
      <c r="P71" s="337">
        <f>IF(P$7=0,0,P$7/WWP_fec!P$7)</f>
        <v>0.10445991035645855</v>
      </c>
      <c r="Q71" s="337">
        <f>IF(Q$7=0,0,Q$7/WWP_fec!Q$7)</f>
        <v>0.10445991035645855</v>
      </c>
      <c r="R71" s="337">
        <f>IF(R$7=0,0,R$7/WWP_fec!R$7)</f>
        <v>0.10445991035645866</v>
      </c>
      <c r="S71" s="337">
        <f>IF(S$7=0,0,S$7/WWP_fec!S$7)</f>
        <v>0.10445991035645863</v>
      </c>
      <c r="T71" s="337">
        <f>IF(T$7=0,0,T$7/WWP_fec!T$7)</f>
        <v>0.10445991035645859</v>
      </c>
      <c r="U71" s="337">
        <f>IF(U$7=0,0,U$7/WWP_fec!U$7)</f>
        <v>0.1044599103564586</v>
      </c>
      <c r="V71" s="337">
        <f>IF(V$7=0,0,V$7/WWP_fec!V$7)</f>
        <v>0.10445991035645863</v>
      </c>
      <c r="W71" s="337">
        <f>IF(W$7=0,0,W$7/WWP_fec!W$7)</f>
        <v>0.1044599103564586</v>
      </c>
      <c r="DA71" s="174"/>
    </row>
    <row r="72" spans="1:105" ht="12" customHeight="1" x14ac:dyDescent="0.25">
      <c r="A72" s="202" t="s">
        <v>94</v>
      </c>
      <c r="B72" s="337">
        <f>IF(B$8=0,0,B$8/WWP_fec!B$8)</f>
        <v>0.5714123121807716</v>
      </c>
      <c r="C72" s="337">
        <f>IF(C$8=0,0,C$8/WWP_fec!C$8)</f>
        <v>0.57141231218077149</v>
      </c>
      <c r="D72" s="337">
        <f>IF(D$8=0,0,D$8/WWP_fec!D$8)</f>
        <v>0.57141231218077149</v>
      </c>
      <c r="E72" s="337">
        <f>IF(E$8=0,0,E$8/WWP_fec!E$8)</f>
        <v>0.57141231218077138</v>
      </c>
      <c r="F72" s="337">
        <f>IF(F$8=0,0,F$8/WWP_fec!F$8)</f>
        <v>0.57141231218077138</v>
      </c>
      <c r="G72" s="337">
        <f>IF(G$8=0,0,G$8/WWP_fec!G$8)</f>
        <v>0.57141231218077138</v>
      </c>
      <c r="H72" s="337">
        <f>IF(H$8=0,0,H$8/WWP_fec!H$8)</f>
        <v>0.57141231218077138</v>
      </c>
      <c r="I72" s="337">
        <f>IF(I$8=0,0,I$8/WWP_fec!I$8)</f>
        <v>0.5714123121807716</v>
      </c>
      <c r="J72" s="337">
        <f>IF(J$8=0,0,J$8/WWP_fec!J$8)</f>
        <v>0.5714123121807716</v>
      </c>
      <c r="K72" s="337">
        <f>IF(K$8=0,0,K$8/WWP_fec!K$8)</f>
        <v>0.5714123121807716</v>
      </c>
      <c r="L72" s="337">
        <f>IF(L$8=0,0,L$8/WWP_fec!L$8)</f>
        <v>0.5714123121807716</v>
      </c>
      <c r="M72" s="337">
        <f>IF(M$8=0,0,M$8/WWP_fec!M$8)</f>
        <v>0.57141231218077138</v>
      </c>
      <c r="N72" s="337">
        <f>IF(N$8=0,0,N$8/WWP_fec!N$8)</f>
        <v>0.57141231218077149</v>
      </c>
      <c r="O72" s="337">
        <f>IF(O$8=0,0,O$8/WWP_fec!O$8)</f>
        <v>0.57141231218077149</v>
      </c>
      <c r="P72" s="337">
        <f>IF(P$8=0,0,P$8/WWP_fec!P$8)</f>
        <v>0.57141231218077149</v>
      </c>
      <c r="Q72" s="337">
        <f>IF(Q$8=0,0,Q$8/WWP_fec!Q$8)</f>
        <v>0.57141231218077149</v>
      </c>
      <c r="R72" s="337">
        <f>IF(R$8=0,0,R$8/WWP_fec!R$8)</f>
        <v>0.57141231218077138</v>
      </c>
      <c r="S72" s="337">
        <f>IF(S$8=0,0,S$8/WWP_fec!S$8)</f>
        <v>0.57141231218077149</v>
      </c>
      <c r="T72" s="337">
        <f>IF(T$8=0,0,T$8/WWP_fec!T$8)</f>
        <v>0.57141231218077149</v>
      </c>
      <c r="U72" s="337">
        <f>IF(U$8=0,0,U$8/WWP_fec!U$8)</f>
        <v>0.5714123121807716</v>
      </c>
      <c r="V72" s="337">
        <f>IF(V$8=0,0,V$8/WWP_fec!V$8)</f>
        <v>0.57141231218077149</v>
      </c>
      <c r="W72" s="337">
        <f>IF(W$8=0,0,W$8/WWP_fec!W$8)</f>
        <v>0.57141231218077149</v>
      </c>
      <c r="DA72" s="174"/>
    </row>
    <row r="73" spans="1:105" ht="12" customHeight="1" x14ac:dyDescent="0.25">
      <c r="A73" s="202" t="s">
        <v>95</v>
      </c>
      <c r="B73" s="337">
        <f>IF(B$9=0,0,B$9/WWP_fec!B$9)</f>
        <v>0.42537908473250535</v>
      </c>
      <c r="C73" s="337">
        <f>IF(C$9=0,0,C$9/WWP_fec!C$9)</f>
        <v>0.42537908473250535</v>
      </c>
      <c r="D73" s="337">
        <f>IF(D$9=0,0,D$9/WWP_fec!D$9)</f>
        <v>0.42537908473250535</v>
      </c>
      <c r="E73" s="337">
        <f>IF(E$9=0,0,E$9/WWP_fec!E$9)</f>
        <v>0.42537908473250552</v>
      </c>
      <c r="F73" s="337">
        <f>IF(F$9=0,0,F$9/WWP_fec!F$9)</f>
        <v>0.42537908473250552</v>
      </c>
      <c r="G73" s="337">
        <f>IF(G$9=0,0,G$9/WWP_fec!G$9)</f>
        <v>0.42537908473250552</v>
      </c>
      <c r="H73" s="337">
        <f>IF(H$9=0,0,H$9/WWP_fec!H$9)</f>
        <v>0.42537908473250552</v>
      </c>
      <c r="I73" s="337">
        <f>IF(I$9=0,0,I$9/WWP_fec!I$9)</f>
        <v>0.42537908473250535</v>
      </c>
      <c r="J73" s="337">
        <f>IF(J$9=0,0,J$9/WWP_fec!J$9)</f>
        <v>0.42537908473250535</v>
      </c>
      <c r="K73" s="337">
        <f>IF(K$9=0,0,K$9/WWP_fec!K$9)</f>
        <v>0.42537908473250535</v>
      </c>
      <c r="L73" s="337">
        <f>IF(L$9=0,0,L$9/WWP_fec!L$9)</f>
        <v>0.42537908473250535</v>
      </c>
      <c r="M73" s="337">
        <f>IF(M$9=0,0,M$9/WWP_fec!M$9)</f>
        <v>0.42537908473250552</v>
      </c>
      <c r="N73" s="337">
        <f>IF(N$9=0,0,N$9/WWP_fec!N$9)</f>
        <v>0.42537908473250535</v>
      </c>
      <c r="O73" s="337">
        <f>IF(O$9=0,0,O$9/WWP_fec!O$9)</f>
        <v>0.42537908473250557</v>
      </c>
      <c r="P73" s="337">
        <f>IF(P$9=0,0,P$9/WWP_fec!P$9)</f>
        <v>0.42537908473250557</v>
      </c>
      <c r="Q73" s="337">
        <f>IF(Q$9=0,0,Q$9/WWP_fec!Q$9)</f>
        <v>0.42537908473250557</v>
      </c>
      <c r="R73" s="337">
        <f>IF(R$9=0,0,R$9/WWP_fec!R$9)</f>
        <v>0.42537908473250546</v>
      </c>
      <c r="S73" s="337">
        <f>IF(S$9=0,0,S$9/WWP_fec!S$9)</f>
        <v>0.42537908473250535</v>
      </c>
      <c r="T73" s="337">
        <f>IF(T$9=0,0,T$9/WWP_fec!T$9)</f>
        <v>0.42537908473250552</v>
      </c>
      <c r="U73" s="337">
        <f>IF(U$9=0,0,U$9/WWP_fec!U$9)</f>
        <v>0.42537908473250546</v>
      </c>
      <c r="V73" s="337">
        <f>IF(V$9=0,0,V$9/WWP_fec!V$9)</f>
        <v>0.42537908473250546</v>
      </c>
      <c r="W73" s="337">
        <f>IF(W$9=0,0,W$9/WWP_fec!W$9)</f>
        <v>0.42537908473250541</v>
      </c>
      <c r="DA73" s="174"/>
    </row>
    <row r="74" spans="1:105" ht="12" customHeight="1" x14ac:dyDescent="0.25">
      <c r="A74" s="56" t="s">
        <v>96</v>
      </c>
      <c r="B74" s="338">
        <f>IF(B$10=0,0,B$10/WWP_fec!B$10)</f>
        <v>0.70864653914338893</v>
      </c>
      <c r="C74" s="338">
        <f>IF(C$10=0,0,C$10/WWP_fec!C$10)</f>
        <v>0.70864653914338871</v>
      </c>
      <c r="D74" s="338">
        <f>IF(D$10=0,0,D$10/WWP_fec!D$10)</f>
        <v>0.70864653914338871</v>
      </c>
      <c r="E74" s="338">
        <f>IF(E$10=0,0,E$10/WWP_fec!E$10)</f>
        <v>0.70864653914338893</v>
      </c>
      <c r="F74" s="338">
        <f>IF(F$10=0,0,F$10/WWP_fec!F$10)</f>
        <v>0.70864653914338893</v>
      </c>
      <c r="G74" s="338">
        <f>IF(G$10=0,0,G$10/WWP_fec!G$10)</f>
        <v>0.70864653914338893</v>
      </c>
      <c r="H74" s="338">
        <f>IF(H$10=0,0,H$10/WWP_fec!H$10)</f>
        <v>0.70864653914338893</v>
      </c>
      <c r="I74" s="338">
        <f>IF(I$10=0,0,I$10/WWP_fec!I$10)</f>
        <v>0.70864653914338893</v>
      </c>
      <c r="J74" s="338">
        <f>IF(J$10=0,0,J$10/WWP_fec!J$10)</f>
        <v>0.70864653914338893</v>
      </c>
      <c r="K74" s="338">
        <f>IF(K$10=0,0,K$10/WWP_fec!K$10)</f>
        <v>0.70864653914338893</v>
      </c>
      <c r="L74" s="338">
        <f>IF(L$10=0,0,L$10/WWP_fec!L$10)</f>
        <v>0.70864653914338893</v>
      </c>
      <c r="M74" s="338">
        <f>IF(M$10=0,0,M$10/WWP_fec!M$10)</f>
        <v>0.70864653914338893</v>
      </c>
      <c r="N74" s="338">
        <f>IF(N$10=0,0,N$10/WWP_fec!N$10)</f>
        <v>0.70864653914338871</v>
      </c>
      <c r="O74" s="338">
        <f>IF(O$10=0,0,O$10/WWP_fec!O$10)</f>
        <v>0.70864653914338882</v>
      </c>
      <c r="P74" s="338">
        <f>IF(P$10=0,0,P$10/WWP_fec!P$10)</f>
        <v>0.70864653914338882</v>
      </c>
      <c r="Q74" s="338">
        <f>IF(Q$10=0,0,Q$10/WWP_fec!Q$10)</f>
        <v>0.70864653914338882</v>
      </c>
      <c r="R74" s="338">
        <f>IF(R$10=0,0,R$10/WWP_fec!R$10)</f>
        <v>0.70864653914338893</v>
      </c>
      <c r="S74" s="338">
        <f>IF(S$10=0,0,S$10/WWP_fec!S$10)</f>
        <v>0.70864187850224303</v>
      </c>
      <c r="T74" s="338">
        <f>IF(T$10=0,0,T$10/WWP_fec!T$10)</f>
        <v>0.70864317279012734</v>
      </c>
      <c r="U74" s="338">
        <f>IF(U$10=0,0,U$10/WWP_fec!U$10)</f>
        <v>0.70864277769126549</v>
      </c>
      <c r="V74" s="338">
        <f>IF(V$10=0,0,V$10/WWP_fec!V$10)</f>
        <v>0.7086373969821077</v>
      </c>
      <c r="W74" s="338">
        <f>IF(W$10=0,0,W$10/WWP_fec!W$10)</f>
        <v>0.70861232304867239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</v>
      </c>
      <c r="C75" s="351">
        <f>IF(C$16=0,0,C$16/WWP_fec!C$16)</f>
        <v>0</v>
      </c>
      <c r="D75" s="351">
        <f>IF(D$16=0,0,D$16/WWP_fec!D$16)</f>
        <v>0</v>
      </c>
      <c r="E75" s="351">
        <f>IF(E$16=0,0,E$16/WWP_fec!E$16)</f>
        <v>0</v>
      </c>
      <c r="F75" s="351">
        <f>IF(F$16=0,0,F$16/WWP_fec!F$16)</f>
        <v>0</v>
      </c>
      <c r="G75" s="351">
        <f>IF(G$16=0,0,G$16/WWP_fec!G$16)</f>
        <v>0</v>
      </c>
      <c r="H75" s="351">
        <f>IF(H$16=0,0,H$16/WWP_fec!H$16)</f>
        <v>0</v>
      </c>
      <c r="I75" s="351">
        <f>IF(I$16=0,0,I$16/WWP_fec!I$16)</f>
        <v>0</v>
      </c>
      <c r="J75" s="351">
        <f>IF(J$16=0,0,J$16/WWP_fec!J$16)</f>
        <v>0</v>
      </c>
      <c r="K75" s="351">
        <f>IF(K$16=0,0,K$16/WWP_fec!K$16)</f>
        <v>0</v>
      </c>
      <c r="L75" s="351">
        <f>IF(L$16=0,0,L$16/WWP_fec!L$16)</f>
        <v>0</v>
      </c>
      <c r="M75" s="351">
        <f>IF(M$16=0,0,M$16/WWP_fec!M$16)</f>
        <v>0</v>
      </c>
      <c r="N75" s="351">
        <f>IF(N$16=0,0,N$16/WWP_fec!N$16)</f>
        <v>0</v>
      </c>
      <c r="O75" s="351">
        <f>IF(O$16=0,0,O$16/WWP_fec!O$16)</f>
        <v>0</v>
      </c>
      <c r="P75" s="351">
        <f>IF(P$16=0,0,P$16/WWP_fec!P$16)</f>
        <v>0</v>
      </c>
      <c r="Q75" s="351">
        <f>IF(Q$16=0,0,Q$16/WWP_fec!Q$16)</f>
        <v>0</v>
      </c>
      <c r="R75" s="351">
        <f>IF(R$16=0,0,R$16/WWP_fec!R$16)</f>
        <v>0</v>
      </c>
      <c r="S75" s="351">
        <f>IF(S$16=0,0,S$16/WWP_fec!S$16)</f>
        <v>0.39103312582107097</v>
      </c>
      <c r="T75" s="351">
        <f>IF(T$16=0,0,T$16/WWP_fec!T$16)</f>
        <v>0.39112510765988501</v>
      </c>
      <c r="U75" s="351">
        <f>IF(U$16=0,0,U$16/WWP_fec!U$16)</f>
        <v>0.39103312092550024</v>
      </c>
      <c r="V75" s="351">
        <f>IF(V$16=0,0,V$16/WWP_fec!V$16)</f>
        <v>0.39172047022260154</v>
      </c>
      <c r="W75" s="351">
        <f>IF(W$16=0,0,W$16/WWP_fec!W$16)</f>
        <v>0.3917708559630021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0.37250191157682316</v>
      </c>
      <c r="C76" s="351">
        <f>IF(C$27=0,0,C$27/WWP_fec!C$27)</f>
        <v>0.37250191157682322</v>
      </c>
      <c r="D76" s="351">
        <f>IF(D$27=0,0,D$27/WWP_fec!D$27)</f>
        <v>0.37250191157682322</v>
      </c>
      <c r="E76" s="351">
        <f>IF(E$27=0,0,E$27/WWP_fec!E$27)</f>
        <v>0.37250191157682316</v>
      </c>
      <c r="F76" s="351">
        <f>IF(F$27=0,0,F$27/WWP_fec!F$27)</f>
        <v>0.37250191157682316</v>
      </c>
      <c r="G76" s="351">
        <f>IF(G$27=0,0,G$27/WWP_fec!G$27)</f>
        <v>0.37250191157682316</v>
      </c>
      <c r="H76" s="351">
        <f>IF(H$27=0,0,H$27/WWP_fec!H$27)</f>
        <v>0.37250191157682316</v>
      </c>
      <c r="I76" s="351">
        <f>IF(I$27=0,0,I$27/WWP_fec!I$27)</f>
        <v>0.37250191157682316</v>
      </c>
      <c r="J76" s="351">
        <f>IF(J$27=0,0,J$27/WWP_fec!J$27)</f>
        <v>0.37250191157682316</v>
      </c>
      <c r="K76" s="351">
        <f>IF(K$27=0,0,K$27/WWP_fec!K$27)</f>
        <v>0.37250191157682316</v>
      </c>
      <c r="L76" s="351">
        <f>IF(L$27=0,0,L$27/WWP_fec!L$27)</f>
        <v>0.37250191157682316</v>
      </c>
      <c r="M76" s="351">
        <f>IF(M$27=0,0,M$27/WWP_fec!M$27)</f>
        <v>0.37250191157682316</v>
      </c>
      <c r="N76" s="351">
        <f>IF(N$27=0,0,N$27/WWP_fec!N$27)</f>
        <v>0.37250191157682322</v>
      </c>
      <c r="O76" s="351">
        <f>IF(O$27=0,0,O$27/WWP_fec!O$27)</f>
        <v>0.37250191157682322</v>
      </c>
      <c r="P76" s="351">
        <f>IF(P$27=0,0,P$27/WWP_fec!P$27)</f>
        <v>0.37250191157682322</v>
      </c>
      <c r="Q76" s="351">
        <f>IF(Q$27=0,0,Q$27/WWP_fec!Q$27)</f>
        <v>0.37250191157682322</v>
      </c>
      <c r="R76" s="351">
        <f>IF(R$27=0,0,R$27/WWP_fec!R$27)</f>
        <v>0.37250191157682316</v>
      </c>
      <c r="S76" s="351">
        <f>IF(S$27=0,0,S$27/WWP_fec!S$27)</f>
        <v>0.37250191157682327</v>
      </c>
      <c r="T76" s="351">
        <f>IF(T$27=0,0,T$27/WWP_fec!T$27)</f>
        <v>0.37250191157682327</v>
      </c>
      <c r="U76" s="351">
        <f>IF(U$27=0,0,U$27/WWP_fec!U$27)</f>
        <v>0.37250191157682339</v>
      </c>
      <c r="V76" s="351">
        <f>IF(V$27=0,0,V$27/WWP_fec!V$27)</f>
        <v>0.37250191157682311</v>
      </c>
      <c r="W76" s="351">
        <f>IF(W$27=0,0,W$27/WWP_fec!W$27)</f>
        <v>0.37250191157682311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0.37013792927355527</v>
      </c>
      <c r="C77" s="351">
        <f>IF(C$28=0,0,C$28/WWP_fec!C$28)</f>
        <v>0.37013792927355532</v>
      </c>
      <c r="D77" s="351">
        <f>IF(D$28=0,0,D$28/WWP_fec!D$28)</f>
        <v>0.37013792927355532</v>
      </c>
      <c r="E77" s="351">
        <f>IF(E$28=0,0,E$28/WWP_fec!E$28)</f>
        <v>0.37013792927355543</v>
      </c>
      <c r="F77" s="351">
        <f>IF(F$28=0,0,F$28/WWP_fec!F$28)</f>
        <v>0.37013792927355543</v>
      </c>
      <c r="G77" s="351">
        <f>IF(G$28=0,0,G$28/WWP_fec!G$28)</f>
        <v>0.37013792927355543</v>
      </c>
      <c r="H77" s="351">
        <f>IF(H$28=0,0,H$28/WWP_fec!H$28)</f>
        <v>0.37013792927355543</v>
      </c>
      <c r="I77" s="351">
        <f>IF(I$28=0,0,I$28/WWP_fec!I$28)</f>
        <v>0.37013792927355527</v>
      </c>
      <c r="J77" s="351">
        <f>IF(J$28=0,0,J$28/WWP_fec!J$28)</f>
        <v>0.37013792927355527</v>
      </c>
      <c r="K77" s="351">
        <f>IF(K$28=0,0,K$28/WWP_fec!K$28)</f>
        <v>0.37013792927355527</v>
      </c>
      <c r="L77" s="351">
        <f>IF(L$28=0,0,L$28/WWP_fec!L$28)</f>
        <v>0.37013792927355527</v>
      </c>
      <c r="M77" s="351">
        <f>IF(M$28=0,0,M$28/WWP_fec!M$28)</f>
        <v>0.37013792927355543</v>
      </c>
      <c r="N77" s="351">
        <f>IF(N$28=0,0,N$28/WWP_fec!N$28)</f>
        <v>0.37013792927355532</v>
      </c>
      <c r="O77" s="351">
        <f>IF(O$28=0,0,O$28/WWP_fec!O$28)</f>
        <v>0.37013792927355543</v>
      </c>
      <c r="P77" s="351">
        <f>IF(P$28=0,0,P$28/WWP_fec!P$28)</f>
        <v>0.37013792927355543</v>
      </c>
      <c r="Q77" s="351">
        <f>IF(Q$28=0,0,Q$28/WWP_fec!Q$28)</f>
        <v>0.37013792927355543</v>
      </c>
      <c r="R77" s="351">
        <f>IF(R$28=0,0,R$28/WWP_fec!R$28)</f>
        <v>0.37013792927355543</v>
      </c>
      <c r="S77" s="351">
        <f>IF(S$28=0,0,S$28/WWP_fec!S$28)</f>
        <v>0.33426571833008012</v>
      </c>
      <c r="T77" s="351">
        <f>IF(T$28=0,0,T$28/WWP_fec!T$28)</f>
        <v>0.33679828227789488</v>
      </c>
      <c r="U77" s="351">
        <f>IF(U$28=0,0,U$28/WWP_fec!U$28)</f>
        <v>0.33598137253880095</v>
      </c>
      <c r="V77" s="351">
        <f>IF(V$28=0,0,V$28/WWP_fec!V$28)</f>
        <v>0.32816004767033113</v>
      </c>
      <c r="W77" s="351">
        <f>IF(W$28=0,0,W$28/WWP_fec!W$28)</f>
        <v>0.31620905247252606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0.43458556350629357</v>
      </c>
      <c r="C78" s="339">
        <f>IF(C$48=0,0,C$48/WWP_fec!C$48)</f>
        <v>0.43458556350629379</v>
      </c>
      <c r="D78" s="339">
        <f>IF(D$48=0,0,D$48/WWP_fec!D$48)</f>
        <v>0.43458556350629379</v>
      </c>
      <c r="E78" s="339">
        <f>IF(E$48=0,0,E$48/WWP_fec!E$48)</f>
        <v>0.43458556350629363</v>
      </c>
      <c r="F78" s="339">
        <f>IF(F$48=0,0,F$48/WWP_fec!F$48)</f>
        <v>0.43458556350629363</v>
      </c>
      <c r="G78" s="339">
        <f>IF(G$48=0,0,G$48/WWP_fec!G$48)</f>
        <v>0.43458556350629363</v>
      </c>
      <c r="H78" s="339">
        <f>IF(H$48=0,0,H$48/WWP_fec!H$48)</f>
        <v>0.43458556350629363</v>
      </c>
      <c r="I78" s="339">
        <f>IF(I$48=0,0,I$48/WWP_fec!I$48)</f>
        <v>0.43458556350629357</v>
      </c>
      <c r="J78" s="339">
        <f>IF(J$48=0,0,J$48/WWP_fec!J$48)</f>
        <v>0.43458556350629357</v>
      </c>
      <c r="K78" s="339">
        <f>IF(K$48=0,0,K$48/WWP_fec!K$48)</f>
        <v>0.43458556350629357</v>
      </c>
      <c r="L78" s="339">
        <f>IF(L$48=0,0,L$48/WWP_fec!L$48)</f>
        <v>0.43458556350629357</v>
      </c>
      <c r="M78" s="339">
        <f>IF(M$48=0,0,M$48/WWP_fec!M$48)</f>
        <v>0.43458556350629363</v>
      </c>
      <c r="N78" s="339">
        <f>IF(N$48=0,0,N$48/WWP_fec!N$48)</f>
        <v>0.43458556350629379</v>
      </c>
      <c r="O78" s="339">
        <f>IF(O$48=0,0,O$48/WWP_fec!O$48)</f>
        <v>0.43458556350629379</v>
      </c>
      <c r="P78" s="339">
        <f>IF(P$48=0,0,P$48/WWP_fec!P$48)</f>
        <v>0.43458556350629379</v>
      </c>
      <c r="Q78" s="339">
        <f>IF(Q$48=0,0,Q$48/WWP_fec!Q$48)</f>
        <v>0.43458556350629379</v>
      </c>
      <c r="R78" s="339">
        <f>IF(R$48=0,0,R$48/WWP_fec!R$48)</f>
        <v>0.43458556350629374</v>
      </c>
      <c r="S78" s="339">
        <f>IF(S$48=0,0,S$48/WWP_fec!S$48)</f>
        <v>0.43458556350629368</v>
      </c>
      <c r="T78" s="339">
        <f>IF(T$48=0,0,T$48/WWP_fec!T$48)</f>
        <v>0.43458556350629379</v>
      </c>
      <c r="U78" s="339">
        <f>IF(U$48=0,0,U$48/WWP_fec!U$48)</f>
        <v>0.43458556350629374</v>
      </c>
      <c r="V78" s="339">
        <f>IF(V$48=0,0,V$48/WWP_fec!V$48)</f>
        <v>0.43458556350629368</v>
      </c>
      <c r="W78" s="339">
        <f>IF(W$48=0,0,W$48/WWP_fec!W$48)</f>
        <v>0.43458556350629374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CY: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8.8353721987022973E-2</v>
      </c>
      <c r="T5" s="225">
        <v>8.1951481912022839E-2</v>
      </c>
      <c r="U5" s="225">
        <v>8.8353722037591717E-2</v>
      </c>
      <c r="V5" s="225">
        <v>0.1099778422523761</v>
      </c>
      <c r="W5" s="225">
        <v>0.179143561515797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2.7838599855473071E-6</v>
      </c>
      <c r="T10" s="262">
        <v>2.0797286867905539E-6</v>
      </c>
      <c r="U10" s="262">
        <v>2.4170255268958999E-6</v>
      </c>
      <c r="V10" s="262">
        <v>5.2966027091297102E-6</v>
      </c>
      <c r="W10" s="262">
        <v>2.0503347805681909E-5</v>
      </c>
      <c r="DA10" s="68" t="s">
        <v>2988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2.7838599855473071E-6</v>
      </c>
      <c r="T11" s="228">
        <v>2.0797286867905539E-6</v>
      </c>
      <c r="U11" s="228">
        <v>2.4170255268958999E-6</v>
      </c>
      <c r="V11" s="228">
        <v>5.2966027091297102E-6</v>
      </c>
      <c r="W11" s="228">
        <v>2.0503347805681909E-5</v>
      </c>
      <c r="DA11" s="69" t="s">
        <v>2989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7.5055855839745098E-2</v>
      </c>
      <c r="T16" s="263">
        <v>6.9617625424437696E-2</v>
      </c>
      <c r="U16" s="263">
        <v>7.505616751577604E-2</v>
      </c>
      <c r="V16" s="263">
        <v>9.3423835757610915E-2</v>
      </c>
      <c r="W16" s="263">
        <v>0.1521685532314318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7.5260984132184804E-3</v>
      </c>
      <c r="T19" s="231">
        <v>7.5260984195526046E-3</v>
      </c>
      <c r="U19" s="231">
        <v>7.5260984175253582E-3</v>
      </c>
      <c r="V19" s="231">
        <v>1.524517367820225E-2</v>
      </c>
      <c r="W19" s="231">
        <v>2.5279971238497949E-2</v>
      </c>
      <c r="DA19" s="73" t="s">
        <v>2997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6.7529757426526615E-2</v>
      </c>
      <c r="T20" s="231">
        <v>6.2091527004885093E-2</v>
      </c>
      <c r="U20" s="231">
        <v>6.7530069098250683E-2</v>
      </c>
      <c r="V20" s="231">
        <v>7.817866207940867E-2</v>
      </c>
      <c r="W20" s="231">
        <v>0.12688858199293379</v>
      </c>
      <c r="DA20" s="73" t="s">
        <v>2998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0</v>
      </c>
      <c r="C28" s="263">
        <f t="shared" si="0"/>
        <v>0</v>
      </c>
      <c r="D28" s="263">
        <f t="shared" si="0"/>
        <v>0</v>
      </c>
      <c r="E28" s="263">
        <f t="shared" si="0"/>
        <v>0</v>
      </c>
      <c r="F28" s="263">
        <f t="shared" si="0"/>
        <v>0</v>
      </c>
      <c r="G28" s="263">
        <f t="shared" si="0"/>
        <v>0</v>
      </c>
      <c r="H28" s="263">
        <f t="shared" si="0"/>
        <v>0</v>
      </c>
      <c r="I28" s="263">
        <f t="shared" si="0"/>
        <v>0</v>
      </c>
      <c r="J28" s="263">
        <f t="shared" si="0"/>
        <v>0</v>
      </c>
      <c r="K28" s="263">
        <f t="shared" si="0"/>
        <v>0</v>
      </c>
      <c r="L28" s="263">
        <f t="shared" si="0"/>
        <v>0</v>
      </c>
      <c r="M28" s="263">
        <f t="shared" si="0"/>
        <v>0</v>
      </c>
      <c r="N28" s="263">
        <f t="shared" si="0"/>
        <v>0</v>
      </c>
      <c r="O28" s="263">
        <f t="shared" si="0"/>
        <v>0</v>
      </c>
      <c r="P28" s="263">
        <f t="shared" si="0"/>
        <v>0</v>
      </c>
      <c r="Q28" s="263">
        <f t="shared" si="0"/>
        <v>0</v>
      </c>
      <c r="R28" s="263">
        <f t="shared" si="0"/>
        <v>0</v>
      </c>
      <c r="S28" s="263">
        <f t="shared" si="0"/>
        <v>1.3295082287292325E-2</v>
      </c>
      <c r="T28" s="263">
        <f t="shared" si="0"/>
        <v>1.233177675889835E-2</v>
      </c>
      <c r="U28" s="263">
        <f t="shared" si="0"/>
        <v>1.3295137496288776E-2</v>
      </c>
      <c r="V28" s="263">
        <f t="shared" si="0"/>
        <v>1.6548709892056021E-2</v>
      </c>
      <c r="W28" s="263">
        <f t="shared" si="0"/>
        <v>2.6954504936559508E-2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0</v>
      </c>
      <c r="G29" s="331">
        <v>0</v>
      </c>
      <c r="H29" s="331">
        <v>0</v>
      </c>
      <c r="I29" s="331">
        <v>0</v>
      </c>
      <c r="J29" s="331">
        <v>0</v>
      </c>
      <c r="K29" s="331">
        <v>0</v>
      </c>
      <c r="L29" s="331">
        <v>0</v>
      </c>
      <c r="M29" s="331">
        <v>0</v>
      </c>
      <c r="N29" s="331">
        <v>0</v>
      </c>
      <c r="O29" s="331">
        <v>0</v>
      </c>
      <c r="P29" s="331">
        <v>0</v>
      </c>
      <c r="Q29" s="331">
        <v>0</v>
      </c>
      <c r="R29" s="331">
        <v>0</v>
      </c>
      <c r="S29" s="331">
        <v>7.2144523952016844E-3</v>
      </c>
      <c r="T29" s="331">
        <v>6.6917236353146083E-3</v>
      </c>
      <c r="U29" s="331">
        <v>7.2144823538486521E-3</v>
      </c>
      <c r="V29" s="331">
        <v>8.9800030671759214E-3</v>
      </c>
      <c r="W29" s="331">
        <v>1.4626610689495889E-2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7.234169554964342E-4</v>
      </c>
      <c r="T31" s="297">
        <v>7.2341695610527714E-4</v>
      </c>
      <c r="U31" s="297">
        <v>7.2341695591041631E-4</v>
      </c>
      <c r="V31" s="297">
        <v>1.4653830607542031E-3</v>
      </c>
      <c r="W31" s="297">
        <v>2.4299389702732961E-3</v>
      </c>
      <c r="DA31" s="122" t="s">
        <v>3008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6.4910354397052514E-3</v>
      </c>
      <c r="T32" s="297">
        <v>5.9683066792093316E-3</v>
      </c>
      <c r="U32" s="297">
        <v>6.491065397938236E-3</v>
      </c>
      <c r="V32" s="297">
        <v>7.5146200064217187E-3</v>
      </c>
      <c r="W32" s="297">
        <v>1.219667171922259E-2</v>
      </c>
      <c r="DA32" s="122" t="s">
        <v>3009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</v>
      </c>
      <c r="J34" s="297">
        <v>0</v>
      </c>
      <c r="K34" s="297">
        <v>0</v>
      </c>
      <c r="L34" s="297">
        <v>0</v>
      </c>
      <c r="M34" s="297">
        <v>0</v>
      </c>
      <c r="N34" s="297">
        <v>0</v>
      </c>
      <c r="O34" s="297">
        <v>0</v>
      </c>
      <c r="P34" s="297">
        <v>0</v>
      </c>
      <c r="Q34" s="297">
        <v>0</v>
      </c>
      <c r="R34" s="297">
        <v>0</v>
      </c>
      <c r="S34" s="297">
        <v>0</v>
      </c>
      <c r="T34" s="297">
        <v>0</v>
      </c>
      <c r="U34" s="297">
        <v>0</v>
      </c>
      <c r="V34" s="297">
        <v>0</v>
      </c>
      <c r="W34" s="297">
        <v>0</v>
      </c>
      <c r="DA34" s="122" t="s">
        <v>3011</v>
      </c>
    </row>
    <row r="35" spans="1:105" ht="12" customHeight="1" x14ac:dyDescent="0.25">
      <c r="A35" s="60" t="s">
        <v>2922</v>
      </c>
      <c r="B35" s="331">
        <v>0</v>
      </c>
      <c r="C35" s="331">
        <v>0</v>
      </c>
      <c r="D35" s="331">
        <v>0</v>
      </c>
      <c r="E35" s="331">
        <v>0</v>
      </c>
      <c r="F35" s="331">
        <v>0</v>
      </c>
      <c r="G35" s="331">
        <v>0</v>
      </c>
      <c r="H35" s="331">
        <v>0</v>
      </c>
      <c r="I35" s="331">
        <v>0</v>
      </c>
      <c r="J35" s="331">
        <v>0</v>
      </c>
      <c r="K35" s="331">
        <v>0</v>
      </c>
      <c r="L35" s="331">
        <v>0</v>
      </c>
      <c r="M35" s="331">
        <v>0</v>
      </c>
      <c r="N35" s="331">
        <v>0</v>
      </c>
      <c r="O35" s="331">
        <v>0</v>
      </c>
      <c r="P35" s="331">
        <v>0</v>
      </c>
      <c r="Q35" s="331">
        <v>0</v>
      </c>
      <c r="R35" s="331">
        <v>0</v>
      </c>
      <c r="S35" s="331">
        <v>6.0806298920906407E-3</v>
      </c>
      <c r="T35" s="331">
        <v>5.6400531235837412E-3</v>
      </c>
      <c r="U35" s="331">
        <v>6.080655142440123E-3</v>
      </c>
      <c r="V35" s="331">
        <v>7.5687068248800997E-3</v>
      </c>
      <c r="W35" s="331">
        <v>1.232789424706362E-2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6.0972483053079319E-4</v>
      </c>
      <c r="T38" s="231">
        <v>6.0972483104395074E-4</v>
      </c>
      <c r="U38" s="231">
        <v>6.0972483087971417E-4</v>
      </c>
      <c r="V38" s="231">
        <v>1.2350836285941269E-3</v>
      </c>
      <c r="W38" s="231">
        <v>2.0480500430534341E-3</v>
      </c>
      <c r="DA38" s="73" t="s">
        <v>3015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5.4709050615598474E-3</v>
      </c>
      <c r="T39" s="231">
        <v>5.0303282925397907E-3</v>
      </c>
      <c r="U39" s="231">
        <v>5.4709303115604091E-3</v>
      </c>
      <c r="V39" s="231">
        <v>6.3336231962859727E-3</v>
      </c>
      <c r="W39" s="231">
        <v>1.027984420401019E-2</v>
      </c>
      <c r="DA39" s="73" t="s">
        <v>3016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</v>
      </c>
      <c r="C52" s="234">
        <f t="shared" si="1"/>
        <v>0</v>
      </c>
      <c r="D52" s="234">
        <f t="shared" si="1"/>
        <v>0</v>
      </c>
      <c r="E52" s="234">
        <f t="shared" si="1"/>
        <v>0</v>
      </c>
      <c r="F52" s="234">
        <f t="shared" si="1"/>
        <v>0</v>
      </c>
      <c r="G52" s="234">
        <f t="shared" si="1"/>
        <v>0</v>
      </c>
      <c r="H52" s="234">
        <f t="shared" si="1"/>
        <v>0</v>
      </c>
      <c r="I52" s="234">
        <f t="shared" si="1"/>
        <v>0</v>
      </c>
      <c r="J52" s="234">
        <f t="shared" si="1"/>
        <v>0</v>
      </c>
      <c r="K52" s="234">
        <f t="shared" si="1"/>
        <v>0</v>
      </c>
      <c r="L52" s="234">
        <f t="shared" si="1"/>
        <v>0</v>
      </c>
      <c r="M52" s="234">
        <f t="shared" si="1"/>
        <v>0</v>
      </c>
      <c r="N52" s="234">
        <f t="shared" si="1"/>
        <v>0</v>
      </c>
      <c r="O52" s="234">
        <f t="shared" si="1"/>
        <v>0</v>
      </c>
      <c r="P52" s="234">
        <f t="shared" si="1"/>
        <v>0</v>
      </c>
      <c r="Q52" s="234">
        <f t="shared" si="1"/>
        <v>0</v>
      </c>
      <c r="R52" s="234">
        <f t="shared" si="1"/>
        <v>0</v>
      </c>
      <c r="S52" s="234">
        <f t="shared" si="1"/>
        <v>1</v>
      </c>
      <c r="T52" s="234">
        <f t="shared" si="1"/>
        <v>1</v>
      </c>
      <c r="U52" s="234">
        <f t="shared" si="1"/>
        <v>1</v>
      </c>
      <c r="V52" s="234">
        <f t="shared" si="1"/>
        <v>0.99999999999999978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0</v>
      </c>
      <c r="C57" s="302">
        <f t="shared" si="6"/>
        <v>0</v>
      </c>
      <c r="D57" s="302">
        <f t="shared" si="6"/>
        <v>0</v>
      </c>
      <c r="E57" s="302">
        <f t="shared" si="6"/>
        <v>0</v>
      </c>
      <c r="F57" s="302">
        <f t="shared" si="6"/>
        <v>0</v>
      </c>
      <c r="G57" s="302">
        <f t="shared" si="6"/>
        <v>0</v>
      </c>
      <c r="H57" s="302">
        <f t="shared" si="6"/>
        <v>0</v>
      </c>
      <c r="I57" s="302">
        <f t="shared" si="6"/>
        <v>0</v>
      </c>
      <c r="J57" s="302">
        <f t="shared" si="6"/>
        <v>0</v>
      </c>
      <c r="K57" s="302">
        <f t="shared" si="6"/>
        <v>0</v>
      </c>
      <c r="L57" s="302">
        <f t="shared" si="6"/>
        <v>0</v>
      </c>
      <c r="M57" s="302">
        <f t="shared" si="6"/>
        <v>0</v>
      </c>
      <c r="N57" s="302">
        <f t="shared" si="6"/>
        <v>0</v>
      </c>
      <c r="O57" s="302">
        <f t="shared" si="6"/>
        <v>0</v>
      </c>
      <c r="P57" s="302">
        <f t="shared" si="6"/>
        <v>0</v>
      </c>
      <c r="Q57" s="302">
        <f t="shared" si="6"/>
        <v>0</v>
      </c>
      <c r="R57" s="302">
        <f t="shared" si="6"/>
        <v>0</v>
      </c>
      <c r="S57" s="302">
        <f t="shared" si="6"/>
        <v>3.1508123516926529E-5</v>
      </c>
      <c r="T57" s="302">
        <f t="shared" si="6"/>
        <v>2.5377560457334982E-5</v>
      </c>
      <c r="U57" s="302">
        <f t="shared" si="6"/>
        <v>2.735623889016845E-5</v>
      </c>
      <c r="V57" s="302">
        <f t="shared" si="6"/>
        <v>4.8160634912031797E-5</v>
      </c>
      <c r="W57" s="302">
        <f t="shared" si="6"/>
        <v>1.1445204969799548E-4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</v>
      </c>
      <c r="C58" s="303">
        <f t="shared" si="7"/>
        <v>0</v>
      </c>
      <c r="D58" s="303">
        <f t="shared" si="7"/>
        <v>0</v>
      </c>
      <c r="E58" s="303">
        <f t="shared" si="7"/>
        <v>0</v>
      </c>
      <c r="F58" s="303">
        <f t="shared" si="7"/>
        <v>0</v>
      </c>
      <c r="G58" s="303">
        <f t="shared" si="7"/>
        <v>0</v>
      </c>
      <c r="H58" s="303">
        <f t="shared" si="7"/>
        <v>0</v>
      </c>
      <c r="I58" s="303">
        <f t="shared" si="7"/>
        <v>0</v>
      </c>
      <c r="J58" s="303">
        <f t="shared" si="7"/>
        <v>0</v>
      </c>
      <c r="K58" s="303">
        <f t="shared" si="7"/>
        <v>0</v>
      </c>
      <c r="L58" s="303">
        <f t="shared" si="7"/>
        <v>0</v>
      </c>
      <c r="M58" s="303">
        <f t="shared" si="7"/>
        <v>0</v>
      </c>
      <c r="N58" s="303">
        <f t="shared" si="7"/>
        <v>0</v>
      </c>
      <c r="O58" s="303">
        <f t="shared" si="7"/>
        <v>0</v>
      </c>
      <c r="P58" s="303">
        <f t="shared" si="7"/>
        <v>0</v>
      </c>
      <c r="Q58" s="303">
        <f t="shared" si="7"/>
        <v>0</v>
      </c>
      <c r="R58" s="303">
        <f t="shared" si="7"/>
        <v>0</v>
      </c>
      <c r="S58" s="303">
        <f t="shared" si="7"/>
        <v>0.8494928583853999</v>
      </c>
      <c r="T58" s="303">
        <f t="shared" si="7"/>
        <v>0.84949806641903225</v>
      </c>
      <c r="U58" s="303">
        <f t="shared" si="7"/>
        <v>0.84949638549287165</v>
      </c>
      <c r="V58" s="303">
        <f t="shared" si="7"/>
        <v>0.84947871175016143</v>
      </c>
      <c r="W58" s="303">
        <f t="shared" si="7"/>
        <v>0.84942239589232171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</v>
      </c>
      <c r="C60" s="303">
        <f t="shared" si="9"/>
        <v>0</v>
      </c>
      <c r="D60" s="303">
        <f t="shared" si="9"/>
        <v>0</v>
      </c>
      <c r="E60" s="303">
        <f t="shared" si="9"/>
        <v>0</v>
      </c>
      <c r="F60" s="303">
        <f t="shared" si="9"/>
        <v>0</v>
      </c>
      <c r="G60" s="303">
        <f t="shared" si="9"/>
        <v>0</v>
      </c>
      <c r="H60" s="303">
        <f t="shared" si="9"/>
        <v>0</v>
      </c>
      <c r="I60" s="303">
        <f t="shared" si="9"/>
        <v>0</v>
      </c>
      <c r="J60" s="303">
        <f t="shared" si="9"/>
        <v>0</v>
      </c>
      <c r="K60" s="303">
        <f t="shared" si="9"/>
        <v>0</v>
      </c>
      <c r="L60" s="303">
        <f t="shared" si="9"/>
        <v>0</v>
      </c>
      <c r="M60" s="303">
        <f t="shared" si="9"/>
        <v>0</v>
      </c>
      <c r="N60" s="303">
        <f t="shared" si="9"/>
        <v>0</v>
      </c>
      <c r="O60" s="303">
        <f t="shared" si="9"/>
        <v>0</v>
      </c>
      <c r="P60" s="303">
        <f t="shared" si="9"/>
        <v>0</v>
      </c>
      <c r="Q60" s="303">
        <f t="shared" si="9"/>
        <v>0</v>
      </c>
      <c r="R60" s="303">
        <f t="shared" si="9"/>
        <v>0</v>
      </c>
      <c r="S60" s="303">
        <f t="shared" si="9"/>
        <v>0.15047563349108317</v>
      </c>
      <c r="T60" s="303">
        <f t="shared" si="9"/>
        <v>0.15047655602051041</v>
      </c>
      <c r="U60" s="303">
        <f t="shared" si="9"/>
        <v>0.15047625826823816</v>
      </c>
      <c r="V60" s="303">
        <f t="shared" si="9"/>
        <v>0.15047312761492629</v>
      </c>
      <c r="W60" s="303">
        <f t="shared" si="9"/>
        <v>0.15046315205798028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0</v>
      </c>
      <c r="G61" s="304">
        <f t="shared" si="10"/>
        <v>0</v>
      </c>
      <c r="H61" s="304">
        <f t="shared" si="10"/>
        <v>0</v>
      </c>
      <c r="I61" s="304">
        <f t="shared" si="10"/>
        <v>0</v>
      </c>
      <c r="J61" s="304">
        <f t="shared" si="10"/>
        <v>0</v>
      </c>
      <c r="K61" s="304">
        <f t="shared" si="10"/>
        <v>0</v>
      </c>
      <c r="L61" s="304">
        <f t="shared" si="10"/>
        <v>0</v>
      </c>
      <c r="M61" s="304">
        <f t="shared" si="10"/>
        <v>0</v>
      </c>
      <c r="N61" s="304">
        <f t="shared" si="10"/>
        <v>0</v>
      </c>
      <c r="O61" s="304">
        <f t="shared" si="10"/>
        <v>0</v>
      </c>
      <c r="P61" s="304">
        <f t="shared" si="10"/>
        <v>0</v>
      </c>
      <c r="Q61" s="304">
        <f t="shared" si="10"/>
        <v>0</v>
      </c>
      <c r="R61" s="304">
        <f t="shared" si="10"/>
        <v>0</v>
      </c>
      <c r="S61" s="304">
        <f t="shared" si="10"/>
        <v>8.1654198973771741E-2</v>
      </c>
      <c r="T61" s="304">
        <f t="shared" si="10"/>
        <v>8.1654699575760659E-2</v>
      </c>
      <c r="U61" s="304">
        <f t="shared" si="10"/>
        <v>8.1654538003267343E-2</v>
      </c>
      <c r="V61" s="304">
        <f t="shared" si="10"/>
        <v>8.1652839183448386E-2</v>
      </c>
      <c r="W61" s="304">
        <f t="shared" si="10"/>
        <v>8.1647426040517265E-2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0</v>
      </c>
      <c r="C62" s="304">
        <f t="shared" si="11"/>
        <v>0</v>
      </c>
      <c r="D62" s="304">
        <f t="shared" si="11"/>
        <v>0</v>
      </c>
      <c r="E62" s="304">
        <f t="shared" si="11"/>
        <v>0</v>
      </c>
      <c r="F62" s="304">
        <f t="shared" si="11"/>
        <v>0</v>
      </c>
      <c r="G62" s="304">
        <f t="shared" si="11"/>
        <v>0</v>
      </c>
      <c r="H62" s="304">
        <f t="shared" si="11"/>
        <v>0</v>
      </c>
      <c r="I62" s="304">
        <f t="shared" si="11"/>
        <v>0</v>
      </c>
      <c r="J62" s="304">
        <f t="shared" si="11"/>
        <v>0</v>
      </c>
      <c r="K62" s="304">
        <f t="shared" si="11"/>
        <v>0</v>
      </c>
      <c r="L62" s="304">
        <f t="shared" si="11"/>
        <v>0</v>
      </c>
      <c r="M62" s="304">
        <f t="shared" si="11"/>
        <v>0</v>
      </c>
      <c r="N62" s="304">
        <f t="shared" si="11"/>
        <v>0</v>
      </c>
      <c r="O62" s="304">
        <f t="shared" si="11"/>
        <v>0</v>
      </c>
      <c r="P62" s="304">
        <f t="shared" si="11"/>
        <v>0</v>
      </c>
      <c r="Q62" s="304">
        <f t="shared" si="11"/>
        <v>0</v>
      </c>
      <c r="R62" s="304">
        <f t="shared" si="11"/>
        <v>0</v>
      </c>
      <c r="S62" s="304">
        <f t="shared" si="11"/>
        <v>6.8821434517311431E-2</v>
      </c>
      <c r="T62" s="304">
        <f t="shared" si="11"/>
        <v>6.8821856444749752E-2</v>
      </c>
      <c r="U62" s="304">
        <f t="shared" si="11"/>
        <v>6.8821720264970798E-2</v>
      </c>
      <c r="V62" s="304">
        <f t="shared" si="11"/>
        <v>6.8820288431477888E-2</v>
      </c>
      <c r="W62" s="304">
        <f t="shared" si="11"/>
        <v>6.8815726017463025E-2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</v>
      </c>
      <c r="C69" s="324">
        <f>IF(C$5=0,0,C$5/WWP_fec!C$5)</f>
        <v>0</v>
      </c>
      <c r="D69" s="324">
        <f>IF(D$5=0,0,D$5/WWP_fec!D$5)</f>
        <v>0</v>
      </c>
      <c r="E69" s="324">
        <f>IF(E$5=0,0,E$5/WWP_fec!E$5)</f>
        <v>0</v>
      </c>
      <c r="F69" s="324">
        <f>IF(F$5=0,0,F$5/WWP_fec!F$5)</f>
        <v>0</v>
      </c>
      <c r="G69" s="324">
        <f>IF(G$5=0,0,G$5/WWP_fec!G$5)</f>
        <v>0</v>
      </c>
      <c r="H69" s="324">
        <f>IF(H$5=0,0,H$5/WWP_fec!H$5)</f>
        <v>0</v>
      </c>
      <c r="I69" s="324">
        <f>IF(I$5=0,0,I$5/WWP_fec!I$5)</f>
        <v>0</v>
      </c>
      <c r="J69" s="324">
        <f>IF(J$5=0,0,J$5/WWP_fec!J$5)</f>
        <v>0</v>
      </c>
      <c r="K69" s="324">
        <f>IF(K$5=0,0,K$5/WWP_fec!K$5)</f>
        <v>0</v>
      </c>
      <c r="L69" s="324">
        <f>IF(L$5=0,0,L$5/WWP_fec!L$5)</f>
        <v>0</v>
      </c>
      <c r="M69" s="324">
        <f>IF(M$5=0,0,M$5/WWP_fec!M$5)</f>
        <v>0</v>
      </c>
      <c r="N69" s="324">
        <f>IF(N$5=0,0,N$5/WWP_fec!N$5)</f>
        <v>0</v>
      </c>
      <c r="O69" s="324">
        <f>IF(O$5=0,0,O$5/WWP_fec!O$5)</f>
        <v>0</v>
      </c>
      <c r="P69" s="324">
        <f>IF(P$5=0,0,P$5/WWP_fec!P$5)</f>
        <v>0</v>
      </c>
      <c r="Q69" s="324">
        <f>IF(Q$5=0,0,Q$5/WWP_fec!Q$5)</f>
        <v>0</v>
      </c>
      <c r="R69" s="324">
        <f>IF(R$5=0,0,R$5/WWP_fec!R$5)</f>
        <v>0</v>
      </c>
      <c r="S69" s="324">
        <f>IF(S$5=0,0,S$5/WWP_fec!S$5)</f>
        <v>0.16212587357353697</v>
      </c>
      <c r="T69" s="324">
        <f>IF(T$5=0,0,T$5/WWP_fec!T$5)</f>
        <v>0.14651740732310922</v>
      </c>
      <c r="U69" s="324">
        <f>IF(U$5=0,0,U$5/WWP_fec!U$5)</f>
        <v>0.15148957501064306</v>
      </c>
      <c r="V69" s="324">
        <f>IF(V$5=0,0,V$5/WWP_fec!V$5)</f>
        <v>0.19836264041487808</v>
      </c>
      <c r="W69" s="324">
        <f>IF(W$5=0,0,W$5/WWP_fec!W$5)</f>
        <v>0.30020743810212092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</v>
      </c>
      <c r="C74" s="338">
        <f>IF(C$10=0,0,C$10/WWP_fec!C$10)</f>
        <v>0</v>
      </c>
      <c r="D74" s="338">
        <f>IF(D$10=0,0,D$10/WWP_fec!D$10)</f>
        <v>0</v>
      </c>
      <c r="E74" s="338">
        <f>IF(E$10=0,0,E$10/WWP_fec!E$10)</f>
        <v>0</v>
      </c>
      <c r="F74" s="338">
        <f>IF(F$10=0,0,F$10/WWP_fec!F$10)</f>
        <v>0</v>
      </c>
      <c r="G74" s="338">
        <f>IF(G$10=0,0,G$10/WWP_fec!G$10)</f>
        <v>0</v>
      </c>
      <c r="H74" s="338">
        <f>IF(H$10=0,0,H$10/WWP_fec!H$10)</f>
        <v>0</v>
      </c>
      <c r="I74" s="338">
        <f>IF(I$10=0,0,I$10/WWP_fec!I$10)</f>
        <v>0</v>
      </c>
      <c r="J74" s="338">
        <f>IF(J$10=0,0,J$10/WWP_fec!J$10)</f>
        <v>0</v>
      </c>
      <c r="K74" s="338">
        <f>IF(K$10=0,0,K$10/WWP_fec!K$10)</f>
        <v>0</v>
      </c>
      <c r="L74" s="338">
        <f>IF(L$10=0,0,L$10/WWP_fec!L$10)</f>
        <v>0</v>
      </c>
      <c r="M74" s="338">
        <f>IF(M$10=0,0,M$10/WWP_fec!M$10)</f>
        <v>0</v>
      </c>
      <c r="N74" s="338">
        <f>IF(N$10=0,0,N$10/WWP_fec!N$10)</f>
        <v>0</v>
      </c>
      <c r="O74" s="338">
        <f>IF(O$10=0,0,O$10/WWP_fec!O$10)</f>
        <v>0</v>
      </c>
      <c r="P74" s="338">
        <f>IF(P$10=0,0,P$10/WWP_fec!P$10)</f>
        <v>0</v>
      </c>
      <c r="Q74" s="338">
        <f>IF(Q$10=0,0,Q$10/WWP_fec!Q$10)</f>
        <v>0</v>
      </c>
      <c r="R74" s="338">
        <f>IF(R$10=0,0,R$10/WWP_fec!R$10)</f>
        <v>0</v>
      </c>
      <c r="S74" s="338">
        <f>IF(S$10=0,0,S$10/WWP_fec!S$10)</f>
        <v>7.3769181174036553E-5</v>
      </c>
      <c r="T74" s="338">
        <f>IF(T$10=0,0,T$10/WWP_fec!T$10)</f>
        <v>5.3283038938492429E-5</v>
      </c>
      <c r="U74" s="338">
        <f>IF(U$10=0,0,U$10/WWP_fec!U$10)</f>
        <v>5.9536710615149149E-5</v>
      </c>
      <c r="V74" s="338">
        <f>IF(V$10=0,0,V$10/WWP_fec!V$10)</f>
        <v>1.4062706687342761E-4</v>
      </c>
      <c r="W74" s="338">
        <f>IF(W$10=0,0,W$10/WWP_fec!W$10)</f>
        <v>5.3207506739978347E-4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</v>
      </c>
      <c r="C75" s="351">
        <f>IF(C$16=0,0,C$16/WWP_fec!C$16)</f>
        <v>0</v>
      </c>
      <c r="D75" s="351">
        <f>IF(D$16=0,0,D$16/WWP_fec!D$16)</f>
        <v>0</v>
      </c>
      <c r="E75" s="351">
        <f>IF(E$16=0,0,E$16/WWP_fec!E$16)</f>
        <v>0</v>
      </c>
      <c r="F75" s="351">
        <f>IF(F$16=0,0,F$16/WWP_fec!F$16)</f>
        <v>0</v>
      </c>
      <c r="G75" s="351">
        <f>IF(G$16=0,0,G$16/WWP_fec!G$16)</f>
        <v>0</v>
      </c>
      <c r="H75" s="351">
        <f>IF(H$16=0,0,H$16/WWP_fec!H$16)</f>
        <v>0</v>
      </c>
      <c r="I75" s="351">
        <f>IF(I$16=0,0,I$16/WWP_fec!I$16)</f>
        <v>0</v>
      </c>
      <c r="J75" s="351">
        <f>IF(J$16=0,0,J$16/WWP_fec!J$16)</f>
        <v>0</v>
      </c>
      <c r="K75" s="351">
        <f>IF(K$16=0,0,K$16/WWP_fec!K$16)</f>
        <v>0</v>
      </c>
      <c r="L75" s="351">
        <f>IF(L$16=0,0,L$16/WWP_fec!L$16)</f>
        <v>0</v>
      </c>
      <c r="M75" s="351">
        <f>IF(M$16=0,0,M$16/WWP_fec!M$16)</f>
        <v>0</v>
      </c>
      <c r="N75" s="351">
        <f>IF(N$16=0,0,N$16/WWP_fec!N$16)</f>
        <v>0</v>
      </c>
      <c r="O75" s="351">
        <f>IF(O$16=0,0,O$16/WWP_fec!O$16)</f>
        <v>0</v>
      </c>
      <c r="P75" s="351">
        <f>IF(P$16=0,0,P$16/WWP_fec!P$16)</f>
        <v>0</v>
      </c>
      <c r="Q75" s="351">
        <f>IF(Q$16=0,0,Q$16/WWP_fec!Q$16)</f>
        <v>0</v>
      </c>
      <c r="R75" s="351">
        <f>IF(R$16=0,0,R$16/WWP_fec!R$16)</f>
        <v>0</v>
      </c>
      <c r="S75" s="351">
        <f>IF(S$16=0,0,S$16/WWP_fec!S$16)</f>
        <v>3.0491193097210227</v>
      </c>
      <c r="T75" s="351">
        <f>IF(T$16=0,0,T$16/WWP_fec!T$16)</f>
        <v>3.0450327955403802</v>
      </c>
      <c r="U75" s="351">
        <f>IF(U$16=0,0,U$16/WWP_fec!U$16)</f>
        <v>3.0491195272185116</v>
      </c>
      <c r="V75" s="351">
        <f>IF(V$16=0,0,V$16/WWP_fec!V$16)</f>
        <v>2.9470988280575159</v>
      </c>
      <c r="W75" s="351">
        <f>IF(W$16=0,0,W$16/WWP_fec!W$16)</f>
        <v>2.9720879667795082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</v>
      </c>
      <c r="C77" s="351">
        <f>IF(C$28=0,0,C$28/WWP_fec!C$28)</f>
        <v>0</v>
      </c>
      <c r="D77" s="351">
        <f>IF(D$28=0,0,D$28/WWP_fec!D$28)</f>
        <v>0</v>
      </c>
      <c r="E77" s="351">
        <f>IF(E$28=0,0,E$28/WWP_fec!E$28)</f>
        <v>0</v>
      </c>
      <c r="F77" s="351">
        <f>IF(F$28=0,0,F$28/WWP_fec!F$28)</f>
        <v>0</v>
      </c>
      <c r="G77" s="351">
        <f>IF(G$28=0,0,G$28/WWP_fec!G$28)</f>
        <v>0</v>
      </c>
      <c r="H77" s="351">
        <f>IF(H$28=0,0,H$28/WWP_fec!H$28)</f>
        <v>0</v>
      </c>
      <c r="I77" s="351">
        <f>IF(I$28=0,0,I$28/WWP_fec!I$28)</f>
        <v>0</v>
      </c>
      <c r="J77" s="351">
        <f>IF(J$28=0,0,J$28/WWP_fec!J$28)</f>
        <v>0</v>
      </c>
      <c r="K77" s="351">
        <f>IF(K$28=0,0,K$28/WWP_fec!K$28)</f>
        <v>0</v>
      </c>
      <c r="L77" s="351">
        <f>IF(L$28=0,0,L$28/WWP_fec!L$28)</f>
        <v>0</v>
      </c>
      <c r="M77" s="351">
        <f>IF(M$28=0,0,M$28/WWP_fec!M$28)</f>
        <v>0</v>
      </c>
      <c r="N77" s="351">
        <f>IF(N$28=0,0,N$28/WWP_fec!N$28)</f>
        <v>0</v>
      </c>
      <c r="O77" s="351">
        <f>IF(O$28=0,0,O$28/WWP_fec!O$28)</f>
        <v>0</v>
      </c>
      <c r="P77" s="351">
        <f>IF(P$28=0,0,P$28/WWP_fec!P$28)</f>
        <v>0</v>
      </c>
      <c r="Q77" s="351">
        <f>IF(Q$28=0,0,Q$28/WWP_fec!Q$28)</f>
        <v>0</v>
      </c>
      <c r="R77" s="351">
        <f>IF(R$28=0,0,R$28/WWP_fec!R$28)</f>
        <v>0</v>
      </c>
      <c r="S77" s="351">
        <f>IF(S$28=0,0,S$28/WWP_fec!S$28)</f>
        <v>0.98005222731212494</v>
      </c>
      <c r="T77" s="351">
        <f>IF(T$28=0,0,T$28/WWP_fec!T$28)</f>
        <v>0.91033762798992135</v>
      </c>
      <c r="U77" s="351">
        <f>IF(U$28=0,0,U$28/WWP_fec!U$28)</f>
        <v>0.93317946253028028</v>
      </c>
      <c r="V77" s="351">
        <f>IF(V$28=0,0,V$28/WWP_fec!V$28)</f>
        <v>1.1148731156201241</v>
      </c>
      <c r="W77" s="351">
        <f>IF(W$28=0,0,W$28/WWP_fec!W$28)</f>
        <v>1.4450291721156343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CY: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1147.898740491333</v>
      </c>
      <c r="C3" s="205">
        <v>1185.833616628624</v>
      </c>
      <c r="D3" s="205">
        <v>1310.5208776514919</v>
      </c>
      <c r="E3" s="205">
        <v>1414.840720386363</v>
      </c>
      <c r="F3" s="205">
        <v>1542.1311055779211</v>
      </c>
      <c r="G3" s="205">
        <v>1685.2435872621911</v>
      </c>
      <c r="H3" s="205">
        <v>1876.790038814124</v>
      </c>
      <c r="I3" s="205">
        <v>2113.8625669492808</v>
      </c>
      <c r="J3" s="205">
        <v>2248.2537834691502</v>
      </c>
      <c r="K3" s="205">
        <v>1744.0048877348399</v>
      </c>
      <c r="L3" s="205">
        <v>1549.0977968298271</v>
      </c>
      <c r="M3" s="205">
        <v>1304.0939087776669</v>
      </c>
      <c r="N3" s="205">
        <v>1059.905624184762</v>
      </c>
      <c r="O3" s="205">
        <v>825.52410395130903</v>
      </c>
      <c r="P3" s="205">
        <v>721.46517818124039</v>
      </c>
      <c r="Q3" s="205">
        <v>711.3</v>
      </c>
      <c r="R3" s="205">
        <v>842.40497414330844</v>
      </c>
      <c r="S3" s="205">
        <v>1001.6272824383281</v>
      </c>
      <c r="T3" s="205">
        <v>1174.1047104859081</v>
      </c>
      <c r="U3" s="205">
        <v>1361.4648906877869</v>
      </c>
      <c r="V3" s="205">
        <v>1278.6066752146719</v>
      </c>
      <c r="W3" s="205">
        <v>1297.6328769210261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788.39512648510947</v>
      </c>
      <c r="C5" s="205">
        <v>793.30954420297746</v>
      </c>
      <c r="D5" s="205">
        <v>745.105999317645</v>
      </c>
      <c r="E5" s="205">
        <v>896.03915225115918</v>
      </c>
      <c r="F5" s="205">
        <v>941.69541465771533</v>
      </c>
      <c r="G5" s="205">
        <v>1094.777871041367</v>
      </c>
      <c r="H5" s="205">
        <v>1077.5361492645529</v>
      </c>
      <c r="I5" s="205">
        <v>1168.736561894176</v>
      </c>
      <c r="J5" s="205">
        <v>1182.4818532390791</v>
      </c>
      <c r="K5" s="205">
        <v>1136.2203334903049</v>
      </c>
      <c r="L5" s="205">
        <v>1002.015839981889</v>
      </c>
      <c r="M5" s="205">
        <v>1513.173353945391</v>
      </c>
      <c r="N5" s="205">
        <v>847.32878954008891</v>
      </c>
      <c r="O5" s="205">
        <v>626.34987302351215</v>
      </c>
      <c r="P5" s="205">
        <v>872.6620534537717</v>
      </c>
      <c r="Q5" s="205">
        <v>791.08657019437487</v>
      </c>
      <c r="R5" s="205">
        <v>956.83082352531778</v>
      </c>
      <c r="S5" s="205">
        <v>1030.819981518569</v>
      </c>
      <c r="T5" s="205">
        <v>911.08947918947979</v>
      </c>
      <c r="U5" s="205">
        <v>1036.947383527018</v>
      </c>
      <c r="V5" s="205">
        <v>998.30943667131794</v>
      </c>
      <c r="W5" s="205">
        <v>1065.4608350768681</v>
      </c>
      <c r="DA5" s="112" t="s">
        <v>3027</v>
      </c>
    </row>
    <row r="6" spans="1:105" ht="12" customHeight="1" x14ac:dyDescent="0.25">
      <c r="A6" s="154" t="s">
        <v>2114</v>
      </c>
      <c r="B6" s="340">
        <v>985.49390810638681</v>
      </c>
      <c r="C6" s="340">
        <v>936.96965828307975</v>
      </c>
      <c r="D6" s="340">
        <v>901.59597020446131</v>
      </c>
      <c r="E6" s="340">
        <v>1044.0363407689449</v>
      </c>
      <c r="F6" s="340">
        <v>1082.3129040843719</v>
      </c>
      <c r="G6" s="340">
        <v>1261.9219336507381</v>
      </c>
      <c r="H6" s="340">
        <v>1253.274045398123</v>
      </c>
      <c r="I6" s="340">
        <v>1315.2707875787059</v>
      </c>
      <c r="J6" s="340">
        <v>1317.1291374742641</v>
      </c>
      <c r="K6" s="340">
        <v>1316.3786918922519</v>
      </c>
      <c r="L6" s="340">
        <v>1267.1039964869319</v>
      </c>
      <c r="M6" s="340">
        <v>1675.596751024982</v>
      </c>
      <c r="N6" s="340">
        <v>1771.260798672082</v>
      </c>
      <c r="O6" s="340">
        <v>1721.9861032667629</v>
      </c>
      <c r="P6" s="340">
        <v>1834.8611777407291</v>
      </c>
      <c r="Q6" s="340">
        <v>1823.2115071600649</v>
      </c>
      <c r="R6" s="340">
        <v>1924.4369110533671</v>
      </c>
      <c r="S6" s="340">
        <v>2037.311985527333</v>
      </c>
      <c r="T6" s="340">
        <v>2025.6623149466691</v>
      </c>
      <c r="U6" s="340">
        <v>1976.38761954135</v>
      </c>
      <c r="V6" s="340">
        <v>1938.7625947166939</v>
      </c>
      <c r="W6" s="340">
        <v>1964.7379489606849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0.7504455820123318</v>
      </c>
      <c r="D7" s="342">
        <v>3.0017823280493272</v>
      </c>
      <c r="E7" s="342">
        <v>153.33959556313539</v>
      </c>
      <c r="F7" s="342">
        <v>87.551258720746532</v>
      </c>
      <c r="G7" s="342">
        <v>217.98449997303311</v>
      </c>
      <c r="H7" s="342">
        <v>2.251336746036996</v>
      </c>
      <c r="I7" s="342">
        <v>111.2714375859026</v>
      </c>
      <c r="J7" s="342">
        <v>50.382599718864988</v>
      </c>
      <c r="K7" s="342">
        <v>0</v>
      </c>
      <c r="L7" s="342">
        <v>0</v>
      </c>
      <c r="M7" s="342">
        <v>446.86822494471772</v>
      </c>
      <c r="N7" s="342">
        <v>106.5632726457511</v>
      </c>
      <c r="O7" s="342">
        <v>0</v>
      </c>
      <c r="P7" s="342">
        <v>112.87507447396609</v>
      </c>
      <c r="Q7" s="342">
        <v>37.625024824655362</v>
      </c>
      <c r="R7" s="342">
        <v>150.50009929862139</v>
      </c>
      <c r="S7" s="342">
        <v>150.50009929862139</v>
      </c>
      <c r="T7" s="342">
        <v>0</v>
      </c>
      <c r="U7" s="342">
        <v>0</v>
      </c>
      <c r="V7" s="342">
        <v>0</v>
      </c>
      <c r="W7" s="342">
        <v>37.625024824655362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49.274695405319335</v>
      </c>
      <c r="D8" s="344">
        <f t="shared" si="0"/>
        <v>38.375470406667773</v>
      </c>
      <c r="E8" s="344">
        <f t="shared" si="0"/>
        <v>10.899224998651789</v>
      </c>
      <c r="F8" s="344">
        <f t="shared" si="0"/>
        <v>49.274695405319562</v>
      </c>
      <c r="G8" s="344">
        <f t="shared" si="0"/>
        <v>38.375470406666864</v>
      </c>
      <c r="H8" s="344">
        <f t="shared" si="0"/>
        <v>10.899224998652016</v>
      </c>
      <c r="I8" s="344">
        <f t="shared" si="0"/>
        <v>49.274695405319562</v>
      </c>
      <c r="J8" s="344">
        <f t="shared" si="0"/>
        <v>48.524249823306945</v>
      </c>
      <c r="K8" s="344">
        <f t="shared" si="0"/>
        <v>0.75044558201216205</v>
      </c>
      <c r="L8" s="344">
        <f t="shared" si="0"/>
        <v>49.274695405320017</v>
      </c>
      <c r="M8" s="344">
        <f t="shared" si="0"/>
        <v>38.375470406667546</v>
      </c>
      <c r="N8" s="344">
        <f t="shared" si="0"/>
        <v>10.899224998651107</v>
      </c>
      <c r="O8" s="344">
        <f t="shared" si="0"/>
        <v>49.274695405319108</v>
      </c>
      <c r="P8" s="344">
        <f t="shared" si="0"/>
        <v>0</v>
      </c>
      <c r="Q8" s="344">
        <f t="shared" si="0"/>
        <v>49.274695405319562</v>
      </c>
      <c r="R8" s="344">
        <f t="shared" si="0"/>
        <v>49.274695405319108</v>
      </c>
      <c r="S8" s="344">
        <f t="shared" si="0"/>
        <v>37.625024824655611</v>
      </c>
      <c r="T8" s="344">
        <f t="shared" si="0"/>
        <v>11.649670580663951</v>
      </c>
      <c r="U8" s="344">
        <f t="shared" si="0"/>
        <v>49.274695405319108</v>
      </c>
      <c r="V8" s="344">
        <f t="shared" si="0"/>
        <v>37.625024824656066</v>
      </c>
      <c r="W8" s="344">
        <f t="shared" si="0"/>
        <v>11.649670580664406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197.09878162127734</v>
      </c>
      <c r="C9" s="345">
        <f t="shared" si="1"/>
        <v>143.66011408010229</v>
      </c>
      <c r="D9" s="345">
        <f t="shared" si="1"/>
        <v>156.48997088681631</v>
      </c>
      <c r="E9" s="345">
        <f t="shared" si="1"/>
        <v>147.99718851778573</v>
      </c>
      <c r="F9" s="345">
        <f t="shared" si="1"/>
        <v>140.61748942665656</v>
      </c>
      <c r="G9" s="345">
        <f t="shared" si="1"/>
        <v>167.14406260937108</v>
      </c>
      <c r="H9" s="345">
        <f t="shared" si="1"/>
        <v>175.73789613357008</v>
      </c>
      <c r="I9" s="345">
        <f t="shared" si="1"/>
        <v>146.53422568452993</v>
      </c>
      <c r="J9" s="345">
        <f t="shared" si="1"/>
        <v>134.647284235185</v>
      </c>
      <c r="K9" s="345">
        <f t="shared" si="1"/>
        <v>180.158358401947</v>
      </c>
      <c r="L9" s="345">
        <f t="shared" si="1"/>
        <v>265.08815650504289</v>
      </c>
      <c r="M9" s="345">
        <f t="shared" si="1"/>
        <v>162.42339707959104</v>
      </c>
      <c r="N9" s="345">
        <f t="shared" si="1"/>
        <v>923.93200913199314</v>
      </c>
      <c r="O9" s="345">
        <f t="shared" si="1"/>
        <v>1095.6362302432508</v>
      </c>
      <c r="P9" s="345">
        <f t="shared" si="1"/>
        <v>962.19912428695739</v>
      </c>
      <c r="Q9" s="345">
        <f t="shared" si="1"/>
        <v>1032.12493696569</v>
      </c>
      <c r="R9" s="345">
        <f t="shared" si="1"/>
        <v>967.60608752804933</v>
      </c>
      <c r="S9" s="345">
        <f t="shared" si="1"/>
        <v>1006.4920040087641</v>
      </c>
      <c r="T9" s="345">
        <f t="shared" si="1"/>
        <v>1114.5728357571893</v>
      </c>
      <c r="U9" s="345">
        <f t="shared" si="1"/>
        <v>939.44023601433196</v>
      </c>
      <c r="V9" s="345">
        <f t="shared" si="1"/>
        <v>940.45315804537597</v>
      </c>
      <c r="W9" s="345">
        <f t="shared" si="1"/>
        <v>899.27711388381681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29.43286795013216</v>
      </c>
      <c r="C12" s="212">
        <v>29.777531351397428</v>
      </c>
      <c r="D12" s="212">
        <v>29.17273845140982</v>
      </c>
      <c r="E12" s="212">
        <v>30.24935284735356</v>
      </c>
      <c r="F12" s="212">
        <v>34.154774430508702</v>
      </c>
      <c r="G12" s="212">
        <v>56.310499145635198</v>
      </c>
      <c r="H12" s="212">
        <v>44.326989182401711</v>
      </c>
      <c r="I12" s="212">
        <v>50.346448027280267</v>
      </c>
      <c r="J12" s="212">
        <v>49.638756404938313</v>
      </c>
      <c r="K12" s="212">
        <v>42.56237295478418</v>
      </c>
      <c r="L12" s="212">
        <v>40.581854055550153</v>
      </c>
      <c r="M12" s="212">
        <v>55.939762419155038</v>
      </c>
      <c r="N12" s="212">
        <v>25.519260533104049</v>
      </c>
      <c r="O12" s="212">
        <v>17.00318142734308</v>
      </c>
      <c r="P12" s="212">
        <v>22.04368013757524</v>
      </c>
      <c r="Q12" s="212">
        <v>19.768615649183129</v>
      </c>
      <c r="R12" s="212">
        <v>23.224333619948371</v>
      </c>
      <c r="S12" s="212">
        <v>24.729148753224429</v>
      </c>
      <c r="T12" s="212">
        <v>22.894067067927779</v>
      </c>
      <c r="U12" s="212">
        <v>27.72527944969902</v>
      </c>
      <c r="V12" s="212">
        <v>25.106534823731739</v>
      </c>
      <c r="W12" s="212">
        <v>28.383404987102299</v>
      </c>
      <c r="DA12" s="109" t="s">
        <v>3031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24.703719196907791</v>
      </c>
      <c r="C14" s="206">
        <f t="shared" si="2"/>
        <v>24.962398075387071</v>
      </c>
      <c r="D14" s="206">
        <f t="shared" si="2"/>
        <v>23.927682561470029</v>
      </c>
      <c r="E14" s="206">
        <f t="shared" si="2"/>
        <v>24.574374343484269</v>
      </c>
      <c r="F14" s="206">
        <f t="shared" si="2"/>
        <v>27.877904267138142</v>
      </c>
      <c r="G14" s="206">
        <f t="shared" si="2"/>
        <v>50.463551596194087</v>
      </c>
      <c r="H14" s="206">
        <f t="shared" si="2"/>
        <v>38.050119019031079</v>
      </c>
      <c r="I14" s="206">
        <f t="shared" si="2"/>
        <v>42.177918362619913</v>
      </c>
      <c r="J14" s="206">
        <f t="shared" si="2"/>
        <v>40.524396989633047</v>
      </c>
      <c r="K14" s="206">
        <f t="shared" si="2"/>
        <v>34.049905198980227</v>
      </c>
      <c r="L14" s="206">
        <f t="shared" si="2"/>
        <v>31.983401776960299</v>
      </c>
      <c r="M14" s="206">
        <f t="shared" si="2"/>
        <v>47.427294663351091</v>
      </c>
      <c r="N14" s="206">
        <f t="shared" si="2"/>
        <v>18.382545141874463</v>
      </c>
      <c r="O14" s="206">
        <f t="shared" si="2"/>
        <v>11.070249355116079</v>
      </c>
      <c r="P14" s="206">
        <f t="shared" si="2"/>
        <v>16.11074806534824</v>
      </c>
      <c r="Q14" s="206">
        <f t="shared" si="2"/>
        <v>14.26560619088564</v>
      </c>
      <c r="R14" s="206">
        <f t="shared" si="2"/>
        <v>17.20541702493551</v>
      </c>
      <c r="S14" s="206">
        <f t="shared" si="2"/>
        <v>18.394153052450555</v>
      </c>
      <c r="T14" s="206">
        <f t="shared" si="2"/>
        <v>16.228288907996564</v>
      </c>
      <c r="U14" s="206">
        <f t="shared" si="2"/>
        <v>21.12312983662941</v>
      </c>
      <c r="V14" s="206">
        <f t="shared" si="2"/>
        <v>18.712123817712808</v>
      </c>
      <c r="W14" s="206">
        <f t="shared" si="2"/>
        <v>21.18314703353397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2.2595012897678419</v>
      </c>
      <c r="I16" s="206">
        <v>2.2595012897678419</v>
      </c>
      <c r="J16" s="206">
        <v>1.129750644883921</v>
      </c>
      <c r="K16" s="206">
        <v>2.2595012897678419</v>
      </c>
      <c r="L16" s="206">
        <v>1.129750644883921</v>
      </c>
      <c r="M16" s="206">
        <v>1.129750644883921</v>
      </c>
      <c r="N16" s="206">
        <v>1.129750644883921</v>
      </c>
      <c r="O16" s="206">
        <v>0</v>
      </c>
      <c r="P16" s="206">
        <v>1.129750644883921</v>
      </c>
      <c r="Q16" s="206">
        <v>1.129750644883921</v>
      </c>
      <c r="R16" s="206">
        <v>1.129750644883921</v>
      </c>
      <c r="S16" s="206">
        <v>1.313929492691315</v>
      </c>
      <c r="T16" s="206">
        <v>1.371539122957868</v>
      </c>
      <c r="U16" s="206">
        <v>1.519518486672399</v>
      </c>
      <c r="V16" s="206">
        <v>1.4720550300945829</v>
      </c>
      <c r="W16" s="206">
        <v>1.3760103181427339</v>
      </c>
      <c r="DA16" s="71" t="s">
        <v>3034</v>
      </c>
    </row>
    <row r="17" spans="1:105" ht="12" customHeight="1" x14ac:dyDescent="0.25">
      <c r="A17" s="18" t="s">
        <v>69</v>
      </c>
      <c r="B17" s="206">
        <v>24.703719196907791</v>
      </c>
      <c r="C17" s="206">
        <v>24.962398075387071</v>
      </c>
      <c r="D17" s="206">
        <v>23.927682561470029</v>
      </c>
      <c r="E17" s="206">
        <v>24.574374343484269</v>
      </c>
      <c r="F17" s="206">
        <v>22.116941240482941</v>
      </c>
      <c r="G17" s="206">
        <v>20.306199919495889</v>
      </c>
      <c r="H17" s="206">
        <v>17.45630990467167</v>
      </c>
      <c r="I17" s="206">
        <v>13.84704991893978</v>
      </c>
      <c r="J17" s="206">
        <v>15.11717428971904</v>
      </c>
      <c r="K17" s="206">
        <v>15.233826093219269</v>
      </c>
      <c r="L17" s="206">
        <v>11.44505267979779</v>
      </c>
      <c r="M17" s="206">
        <v>13.225746941940949</v>
      </c>
      <c r="N17" s="206">
        <v>14.33078245915735</v>
      </c>
      <c r="O17" s="206">
        <v>8.1607050730868433</v>
      </c>
      <c r="P17" s="206">
        <v>8.1790197764402421</v>
      </c>
      <c r="Q17" s="206">
        <v>9.2311263972484952</v>
      </c>
      <c r="R17" s="206">
        <v>10.251762682717111</v>
      </c>
      <c r="S17" s="206">
        <v>13.59320722269991</v>
      </c>
      <c r="T17" s="206">
        <v>11.69690455717971</v>
      </c>
      <c r="U17" s="206">
        <v>16.610920034393811</v>
      </c>
      <c r="V17" s="206">
        <v>13.74479793637145</v>
      </c>
      <c r="W17" s="206">
        <v>15.515391229578681</v>
      </c>
      <c r="DA17" s="71" t="s">
        <v>3035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27.0189165950129</v>
      </c>
      <c r="H18" s="206">
        <v>18.334307824591569</v>
      </c>
      <c r="I18" s="206">
        <v>26.071367153912291</v>
      </c>
      <c r="J18" s="206">
        <v>24.277472055030088</v>
      </c>
      <c r="K18" s="206">
        <v>16.556577815993119</v>
      </c>
      <c r="L18" s="206">
        <v>19.408598452278589</v>
      </c>
      <c r="M18" s="206">
        <v>33.071797076526217</v>
      </c>
      <c r="N18" s="206">
        <v>2.92201203783319</v>
      </c>
      <c r="O18" s="206">
        <v>2.909544282029235</v>
      </c>
      <c r="P18" s="206">
        <v>6.8019776440240758</v>
      </c>
      <c r="Q18" s="206">
        <v>3.9047291487532241</v>
      </c>
      <c r="R18" s="206">
        <v>5.8239036973344804</v>
      </c>
      <c r="S18" s="206">
        <v>3.4797076526225279</v>
      </c>
      <c r="T18" s="206">
        <v>3.154600171969046</v>
      </c>
      <c r="U18" s="206">
        <v>2.9874462596732592</v>
      </c>
      <c r="V18" s="206">
        <v>3.377042132416165</v>
      </c>
      <c r="W18" s="206">
        <v>4.2917454858125534</v>
      </c>
      <c r="DA18" s="71" t="s">
        <v>3036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5.7609630266552019</v>
      </c>
      <c r="G19" s="206">
        <v>3.1384350816852971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7.3086844368013756E-3</v>
      </c>
      <c r="T19" s="206">
        <v>5.2450558899398104E-3</v>
      </c>
      <c r="U19" s="206">
        <v>5.2450558899398104E-3</v>
      </c>
      <c r="V19" s="206">
        <v>0.11822871883061049</v>
      </c>
      <c r="W19" s="206">
        <v>0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0</v>
      </c>
      <c r="N20" s="206">
        <f t="shared" si="3"/>
        <v>0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0</v>
      </c>
      <c r="S20" s="206">
        <f t="shared" si="3"/>
        <v>0</v>
      </c>
      <c r="T20" s="206">
        <f t="shared" si="3"/>
        <v>0</v>
      </c>
      <c r="U20" s="206">
        <f t="shared" si="3"/>
        <v>0</v>
      </c>
      <c r="V20" s="206">
        <f t="shared" si="3"/>
        <v>0</v>
      </c>
      <c r="W20" s="206">
        <f t="shared" si="3"/>
        <v>0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0.27480653482373169</v>
      </c>
      <c r="W23" s="206">
        <f t="shared" si="4"/>
        <v>0.22975064488392091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0.27480653482373169</v>
      </c>
      <c r="W26" s="206">
        <v>0.22975064488392091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3046</v>
      </c>
    </row>
    <row r="31" spans="1:105" ht="12" customHeight="1" x14ac:dyDescent="0.25">
      <c r="A31" s="21" t="s">
        <v>38</v>
      </c>
      <c r="B31" s="209">
        <v>4.7291487532244192</v>
      </c>
      <c r="C31" s="209">
        <v>4.815133276010318</v>
      </c>
      <c r="D31" s="209">
        <v>5.2450558899398114</v>
      </c>
      <c r="E31" s="209">
        <v>5.674978503869303</v>
      </c>
      <c r="F31" s="209">
        <v>6.2768701633705932</v>
      </c>
      <c r="G31" s="209">
        <v>5.8469475494411007</v>
      </c>
      <c r="H31" s="209">
        <v>6.2768701633705941</v>
      </c>
      <c r="I31" s="209">
        <v>8.1685296646603618</v>
      </c>
      <c r="J31" s="209">
        <v>9.1143594153052447</v>
      </c>
      <c r="K31" s="209">
        <v>8.5124677558039554</v>
      </c>
      <c r="L31" s="209">
        <v>8.5984522785898534</v>
      </c>
      <c r="M31" s="209">
        <v>8.5124677558039537</v>
      </c>
      <c r="N31" s="209">
        <v>7.1367153912295791</v>
      </c>
      <c r="O31" s="209">
        <v>5.9329320722269987</v>
      </c>
      <c r="P31" s="209">
        <v>5.9329320722269987</v>
      </c>
      <c r="Q31" s="209">
        <v>5.5030094582975062</v>
      </c>
      <c r="R31" s="209">
        <v>6.0189165950128984</v>
      </c>
      <c r="S31" s="209">
        <v>6.3349957007738604</v>
      </c>
      <c r="T31" s="209">
        <v>6.6657781599312127</v>
      </c>
      <c r="U31" s="209">
        <v>6.6021496130696464</v>
      </c>
      <c r="V31" s="209">
        <v>6.119604471195184</v>
      </c>
      <c r="W31" s="209">
        <v>6.9705073086844358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76.641282860855398</v>
      </c>
      <c r="C33" s="205">
        <f>OIS_emi!C5</f>
        <v>77.443813076556182</v>
      </c>
      <c r="D33" s="205">
        <f>OIS_emi!D5</f>
        <v>74.233692213944693</v>
      </c>
      <c r="E33" s="205">
        <f>OIS_emi!E5</f>
        <v>76.240000956887286</v>
      </c>
      <c r="F33" s="205">
        <f>OIS_emi!F5</f>
        <v>86.295974298372784</v>
      </c>
      <c r="G33" s="205">
        <f>OIS_emi!G5</f>
        <v>160.00304358581511</v>
      </c>
      <c r="H33" s="205">
        <f>OIS_emi!H5</f>
        <v>119.5399444262889</v>
      </c>
      <c r="I33" s="205">
        <f>OIS_emi!I5</f>
        <v>133.41509287235891</v>
      </c>
      <c r="J33" s="205">
        <f>OIS_emi!J5</f>
        <v>128.55762903851979</v>
      </c>
      <c r="K33" s="205">
        <f>OIS_emi!K5</f>
        <v>106.88398686842299</v>
      </c>
      <c r="L33" s="205">
        <f>OIS_emi!L5</f>
        <v>101.3871799208805</v>
      </c>
      <c r="M33" s="205">
        <f>OIS_emi!M5</f>
        <v>151.18837119591089</v>
      </c>
      <c r="N33" s="205">
        <f>OIS_emi!N5</f>
        <v>56.913767283349181</v>
      </c>
      <c r="O33" s="205">
        <f>OIS_emi!O5</f>
        <v>34.746545158548599</v>
      </c>
      <c r="P33" s="205">
        <f>OIS_emi!P5</f>
        <v>50.401774438071023</v>
      </c>
      <c r="Q33" s="205">
        <f>OIS_emi!Q5</f>
        <v>44.277074996016893</v>
      </c>
      <c r="R33" s="205">
        <f>OIS_emi!R5</f>
        <v>53.66276099873437</v>
      </c>
      <c r="S33" s="205">
        <f>OIS_emi!S5</f>
        <v>56.941337157748492</v>
      </c>
      <c r="T33" s="205">
        <f>OIS_emi!T5</f>
        <v>50.15065931727159</v>
      </c>
      <c r="U33" s="205">
        <f>OIS_emi!U5</f>
        <v>65.245259516634547</v>
      </c>
      <c r="V33" s="205">
        <f>OIS_emi!V5</f>
        <v>57.830589718183809</v>
      </c>
      <c r="W33" s="205">
        <f>OIS_emi!W5</f>
        <v>65.678241237920815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25.640648353298189</v>
      </c>
      <c r="C35" s="286">
        <f t="shared" si="5"/>
        <v>25.111053468071038</v>
      </c>
      <c r="D35" s="286">
        <f t="shared" si="5"/>
        <v>22.260414884567567</v>
      </c>
      <c r="E35" s="286">
        <f t="shared" si="5"/>
        <v>21.380041167526688</v>
      </c>
      <c r="F35" s="286">
        <f t="shared" si="5"/>
        <v>22.147776091779846</v>
      </c>
      <c r="G35" s="286">
        <f t="shared" si="5"/>
        <v>33.413863474250611</v>
      </c>
      <c r="H35" s="286">
        <f t="shared" si="5"/>
        <v>23.618512601660193</v>
      </c>
      <c r="I35" s="286">
        <f t="shared" si="5"/>
        <v>23.817275926286964</v>
      </c>
      <c r="J35" s="286">
        <f t="shared" si="5"/>
        <v>22.078804790597804</v>
      </c>
      <c r="K35" s="286">
        <f t="shared" si="5"/>
        <v>24.404961966629187</v>
      </c>
      <c r="L35" s="286">
        <f t="shared" si="5"/>
        <v>26.197089776126113</v>
      </c>
      <c r="M35" s="286">
        <f t="shared" si="5"/>
        <v>42.895501652628397</v>
      </c>
      <c r="N35" s="286">
        <f t="shared" si="5"/>
        <v>24.076917747023437</v>
      </c>
      <c r="O35" s="286">
        <f t="shared" si="5"/>
        <v>20.59683217722975</v>
      </c>
      <c r="P35" s="286">
        <f t="shared" si="5"/>
        <v>30.554045855886912</v>
      </c>
      <c r="Q35" s="286">
        <f t="shared" si="5"/>
        <v>27.792233444655043</v>
      </c>
      <c r="R35" s="286">
        <f t="shared" si="5"/>
        <v>27.569084149303098</v>
      </c>
      <c r="S35" s="286">
        <f t="shared" si="5"/>
        <v>24.688972821331916</v>
      </c>
      <c r="T35" s="286">
        <f t="shared" si="5"/>
        <v>19.499169761828973</v>
      </c>
      <c r="U35" s="286">
        <f t="shared" si="5"/>
        <v>20.364299982567104</v>
      </c>
      <c r="V35" s="286">
        <f t="shared" si="5"/>
        <v>19.63585464585227</v>
      </c>
      <c r="W35" s="286">
        <f t="shared" si="5"/>
        <v>21.873216602256072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37.332635580019733</v>
      </c>
      <c r="C36" s="346">
        <f t="shared" si="6"/>
        <v>37.535828944695645</v>
      </c>
      <c r="D36" s="346">
        <f t="shared" si="6"/>
        <v>39.152467539015525</v>
      </c>
      <c r="E36" s="346">
        <f t="shared" si="6"/>
        <v>33.758963290116014</v>
      </c>
      <c r="F36" s="346">
        <f t="shared" si="6"/>
        <v>36.269449653127154</v>
      </c>
      <c r="G36" s="346">
        <f t="shared" si="6"/>
        <v>51.435547461396823</v>
      </c>
      <c r="H36" s="346">
        <f t="shared" si="6"/>
        <v>41.13735693475904</v>
      </c>
      <c r="I36" s="346">
        <f t="shared" si="6"/>
        <v>43.077670083054109</v>
      </c>
      <c r="J36" s="346">
        <f t="shared" si="6"/>
        <v>41.978450890359788</v>
      </c>
      <c r="K36" s="346">
        <f t="shared" si="6"/>
        <v>37.459612101852386</v>
      </c>
      <c r="L36" s="346">
        <f t="shared" si="6"/>
        <v>40.500212108706435</v>
      </c>
      <c r="M36" s="346">
        <f t="shared" si="6"/>
        <v>36.968508778785868</v>
      </c>
      <c r="N36" s="346">
        <f t="shared" si="6"/>
        <v>30.117306113197607</v>
      </c>
      <c r="O36" s="346">
        <f t="shared" si="6"/>
        <v>27.146459446483849</v>
      </c>
      <c r="P36" s="346">
        <f t="shared" si="6"/>
        <v>25.260271201586033</v>
      </c>
      <c r="Q36" s="346">
        <f t="shared" si="6"/>
        <v>24.989193843002361</v>
      </c>
      <c r="R36" s="346">
        <f t="shared" si="6"/>
        <v>24.272142001426499</v>
      </c>
      <c r="S36" s="346">
        <f t="shared" si="6"/>
        <v>23.98978405210412</v>
      </c>
      <c r="T36" s="346">
        <f t="shared" si="6"/>
        <v>25.12823119008543</v>
      </c>
      <c r="U36" s="346">
        <f t="shared" si="6"/>
        <v>26.73740238911228</v>
      </c>
      <c r="V36" s="346">
        <f t="shared" si="6"/>
        <v>25.14905088691231</v>
      </c>
      <c r="W36" s="346">
        <f t="shared" si="6"/>
        <v>26.639557318927231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13.732459348172167</v>
      </c>
      <c r="C37" s="346">
        <f>IF(OIS_ued!C$5=0,"",OIS_ued!C$5/C$5*1000)</f>
        <v>13.822905951561829</v>
      </c>
      <c r="D37" s="346">
        <f>IF(OIS_ued!D$5=0,"",OIS_ued!D$5/D$5*1000)</f>
        <v>14.574373048537842</v>
      </c>
      <c r="E37" s="346">
        <f>IF(OIS_ued!E$5=0,"",OIS_ued!E$5/E$5*1000)</f>
        <v>12.627372965012045</v>
      </c>
      <c r="F37" s="346">
        <f>IF(OIS_ued!F$5=0,"",OIS_ued!F$5/F$5*1000)</f>
        <v>13.476005267111447</v>
      </c>
      <c r="G37" s="346">
        <f>IF(OIS_ued!G$5=0,"",OIS_ued!G$5/G$5*1000)</f>
        <v>17.536325232156347</v>
      </c>
      <c r="H37" s="346">
        <f>IF(OIS_ued!H$5=0,"",OIS_ued!H$5/H$5*1000)</f>
        <v>14.501285009139814</v>
      </c>
      <c r="I37" s="346">
        <f>IF(OIS_ued!I$5=0,"",OIS_ued!I$5/I$5*1000)</f>
        <v>15.307336350140107</v>
      </c>
      <c r="J37" s="346">
        <f>IF(OIS_ued!J$5=0,"",OIS_ued!J$5/J$5*1000)</f>
        <v>15.144062342826222</v>
      </c>
      <c r="K37" s="346">
        <f>IF(OIS_ued!K$5=0,"",OIS_ued!K$5/K$5*1000)</f>
        <v>13.762459191949681</v>
      </c>
      <c r="L37" s="346">
        <f>IF(OIS_ued!L$5=0,"",OIS_ued!L$5/L$5*1000)</f>
        <v>14.856923626700784</v>
      </c>
      <c r="M37" s="346">
        <f>IF(OIS_ued!M$5=0,"",OIS_ued!M$5/M$5*1000)</f>
        <v>12.97329292562789</v>
      </c>
      <c r="N37" s="346">
        <f>IF(OIS_ued!N$5=0,"",OIS_ued!N$5/N$5*1000)</f>
        <v>11.927078797848255</v>
      </c>
      <c r="O37" s="346">
        <f>IF(OIS_ued!O$5=0,"",OIS_ued!O$5/O$5*1000)</f>
        <v>11.147122618024129</v>
      </c>
      <c r="P37" s="346">
        <f>IF(OIS_ued!P$5=0,"",OIS_ued!P$5/P$5*1000)</f>
        <v>9.8099946564241023</v>
      </c>
      <c r="Q37" s="346">
        <f>IF(OIS_ued!Q$5=0,"",OIS_ued!Q$5/Q$5*1000)</f>
        <v>9.8445361423371178</v>
      </c>
      <c r="R37" s="346">
        <f>IF(OIS_ued!R$5=0,"",OIS_ued!R$5/R$5*1000)</f>
        <v>9.4179865935319658</v>
      </c>
      <c r="S37" s="346">
        <f>IF(OIS_ued!S$5=0,"",OIS_ued!S$5/S$5*1000)</f>
        <v>9.3934635655878758</v>
      </c>
      <c r="T37" s="346">
        <f>IF(OIS_ued!T$5=0,"",OIS_ued!T$5/T$5*1000)</f>
        <v>10.022669438253804</v>
      </c>
      <c r="U37" s="346">
        <f>IF(OIS_ued!U$5=0,"",OIS_ued!U$5/U$5*1000)</f>
        <v>10.374541962694474</v>
      </c>
      <c r="V37" s="346">
        <f>IF(OIS_ued!V$5=0,"",OIS_ued!V$5/V$5*1000)</f>
        <v>9.740498512455888</v>
      </c>
      <c r="W37" s="346">
        <f>IF(OIS_ued!W$5=0,"",OIS_ued!W$5/W$5*1000)</f>
        <v>10.338098998855644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2.603935266882861</v>
      </c>
      <c r="C38" s="347">
        <f t="shared" si="7"/>
        <v>2.6007465885153649</v>
      </c>
      <c r="D38" s="347">
        <f t="shared" si="7"/>
        <v>2.5446254330078921</v>
      </c>
      <c r="E38" s="347">
        <f t="shared" si="7"/>
        <v>2.520384529930773</v>
      </c>
      <c r="F38" s="347">
        <f t="shared" si="7"/>
        <v>2.5266152605970378</v>
      </c>
      <c r="G38" s="347">
        <f t="shared" si="7"/>
        <v>2.8414424665638474</v>
      </c>
      <c r="H38" s="347">
        <f t="shared" si="7"/>
        <v>2.6967756355928532</v>
      </c>
      <c r="I38" s="347">
        <f t="shared" si="7"/>
        <v>2.649940524107437</v>
      </c>
      <c r="J38" s="347">
        <f t="shared" si="7"/>
        <v>2.5898640165314504</v>
      </c>
      <c r="K38" s="347">
        <f t="shared" si="7"/>
        <v>2.511231856879089</v>
      </c>
      <c r="L38" s="347">
        <f t="shared" si="7"/>
        <v>2.498337798516979</v>
      </c>
      <c r="M38" s="347">
        <f t="shared" si="7"/>
        <v>2.7026995585548033</v>
      </c>
      <c r="N38" s="347">
        <f t="shared" si="7"/>
        <v>2.2302279178316944</v>
      </c>
      <c r="O38" s="347">
        <f t="shared" si="7"/>
        <v>2.0435319888237</v>
      </c>
      <c r="P38" s="347">
        <f t="shared" si="7"/>
        <v>2.2864500901624458</v>
      </c>
      <c r="Q38" s="347">
        <f t="shared" si="7"/>
        <v>2.2397660909476222</v>
      </c>
      <c r="R38" s="347">
        <f t="shared" si="7"/>
        <v>2.3106265125575502</v>
      </c>
      <c r="S38" s="347">
        <f t="shared" si="7"/>
        <v>2.3025999692093695</v>
      </c>
      <c r="T38" s="347">
        <f t="shared" si="7"/>
        <v>2.1905526514127969</v>
      </c>
      <c r="U38" s="347">
        <f t="shared" si="7"/>
        <v>2.3532768942872759</v>
      </c>
      <c r="V38" s="347">
        <f t="shared" si="7"/>
        <v>2.3034078627019423</v>
      </c>
      <c r="W38" s="347">
        <f t="shared" si="7"/>
        <v>2.3139662513276917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CY: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29.43286795013216</v>
      </c>
      <c r="C5" s="225">
        <v>29.777531351397428</v>
      </c>
      <c r="D5" s="225">
        <v>29.17273845140982</v>
      </c>
      <c r="E5" s="225">
        <v>30.24935284735356</v>
      </c>
      <c r="F5" s="225">
        <v>34.154774430508702</v>
      </c>
      <c r="G5" s="225">
        <v>56.310499145635198</v>
      </c>
      <c r="H5" s="225">
        <v>44.326989182401711</v>
      </c>
      <c r="I5" s="225">
        <v>50.346448027280267</v>
      </c>
      <c r="J5" s="225">
        <v>49.638756404938313</v>
      </c>
      <c r="K5" s="225">
        <v>42.56237295478418</v>
      </c>
      <c r="L5" s="225">
        <v>40.581854055550153</v>
      </c>
      <c r="M5" s="225">
        <v>55.939762419155038</v>
      </c>
      <c r="N5" s="225">
        <v>25.519260533104049</v>
      </c>
      <c r="O5" s="225">
        <v>17.00318142734308</v>
      </c>
      <c r="P5" s="225">
        <v>22.04368013757524</v>
      </c>
      <c r="Q5" s="225">
        <v>19.768615649183129</v>
      </c>
      <c r="R5" s="225">
        <v>23.224333619948371</v>
      </c>
      <c r="S5" s="225">
        <v>24.729148753224429</v>
      </c>
      <c r="T5" s="225">
        <v>22.894067067927779</v>
      </c>
      <c r="U5" s="225">
        <v>27.72527944969902</v>
      </c>
      <c r="V5" s="225">
        <v>25.106534823731739</v>
      </c>
      <c r="W5" s="225">
        <v>28.383404987102299</v>
      </c>
      <c r="DA5" s="89" t="s">
        <v>3031</v>
      </c>
    </row>
    <row r="6" spans="1:105" ht="12" customHeight="1" x14ac:dyDescent="0.25">
      <c r="A6" s="55" t="s">
        <v>92</v>
      </c>
      <c r="B6" s="261">
        <v>0.22748882237728349</v>
      </c>
      <c r="C6" s="261">
        <v>0.23635146471191501</v>
      </c>
      <c r="D6" s="261">
        <v>0.26944422344826607</v>
      </c>
      <c r="E6" s="261">
        <v>0.30351273153757952</v>
      </c>
      <c r="F6" s="261">
        <v>0.37247113139074878</v>
      </c>
      <c r="G6" s="261">
        <v>0.3289272282463841</v>
      </c>
      <c r="H6" s="261">
        <v>0.36185734011203058</v>
      </c>
      <c r="I6" s="261">
        <v>0.5510948116205443</v>
      </c>
      <c r="J6" s="261">
        <v>0.612763559481457</v>
      </c>
      <c r="K6" s="261">
        <v>0.55617043813951883</v>
      </c>
      <c r="L6" s="261">
        <v>0.56492097894855176</v>
      </c>
      <c r="M6" s="261">
        <v>0.59951525274161799</v>
      </c>
      <c r="N6" s="261">
        <v>0.52648888770994207</v>
      </c>
      <c r="O6" s="261">
        <v>0.4153326827173548</v>
      </c>
      <c r="P6" s="261">
        <v>0.40577193802842731</v>
      </c>
      <c r="Q6" s="261">
        <v>0.36410278255867112</v>
      </c>
      <c r="R6" s="261">
        <v>0.40421160919888482</v>
      </c>
      <c r="S6" s="261">
        <v>0.426039929794295</v>
      </c>
      <c r="T6" s="261">
        <v>0.44946198477212679</v>
      </c>
      <c r="U6" s="261">
        <v>0.45374876509641199</v>
      </c>
      <c r="V6" s="261">
        <v>0.40395045002479091</v>
      </c>
      <c r="W6" s="261">
        <v>0.4782316001638896</v>
      </c>
      <c r="DA6" s="67" t="s">
        <v>3049</v>
      </c>
    </row>
    <row r="7" spans="1:105" ht="12" customHeight="1" x14ac:dyDescent="0.25">
      <c r="A7" s="202" t="s">
        <v>93</v>
      </c>
      <c r="B7" s="226">
        <v>0.1244919261478851</v>
      </c>
      <c r="C7" s="226">
        <v>0.1282050108367061</v>
      </c>
      <c r="D7" s="226">
        <v>0.1434193130293237</v>
      </c>
      <c r="E7" s="226">
        <v>0.15904675865192089</v>
      </c>
      <c r="F7" s="226">
        <v>0.18725596537441999</v>
      </c>
      <c r="G7" s="226">
        <v>0.16903534742885051</v>
      </c>
      <c r="H7" s="226">
        <v>0.18417003349277891</v>
      </c>
      <c r="I7" s="226">
        <v>0.26410922109605672</v>
      </c>
      <c r="J7" s="226">
        <v>0.29400888592314228</v>
      </c>
      <c r="K7" s="226">
        <v>0.26961636034744157</v>
      </c>
      <c r="L7" s="226">
        <v>0.273249633575183</v>
      </c>
      <c r="M7" s="226">
        <v>0.28304268015473921</v>
      </c>
      <c r="N7" s="226">
        <v>0.2461881157394171</v>
      </c>
      <c r="O7" s="226">
        <v>0.19658194092184231</v>
      </c>
      <c r="P7" s="226">
        <v>0.1933758799825786</v>
      </c>
      <c r="Q7" s="226">
        <v>0.1755759344446827</v>
      </c>
      <c r="R7" s="226">
        <v>0.19399580592086221</v>
      </c>
      <c r="S7" s="226">
        <v>0.2045954857929064</v>
      </c>
      <c r="T7" s="226">
        <v>0.21567814960789819</v>
      </c>
      <c r="U7" s="226">
        <v>0.2171756172014763</v>
      </c>
      <c r="V7" s="226">
        <v>0.19603543384248029</v>
      </c>
      <c r="W7" s="226">
        <v>0.22873872538373641</v>
      </c>
      <c r="DA7" s="174" t="s">
        <v>3050</v>
      </c>
    </row>
    <row r="8" spans="1:105" ht="12" customHeight="1" x14ac:dyDescent="0.25">
      <c r="A8" s="202" t="s">
        <v>94</v>
      </c>
      <c r="B8" s="226">
        <v>0.22509071516173609</v>
      </c>
      <c r="C8" s="226">
        <v>0.23058611976693291</v>
      </c>
      <c r="D8" s="226">
        <v>0.25499243973809887</v>
      </c>
      <c r="E8" s="226">
        <v>0.28001629615549689</v>
      </c>
      <c r="F8" s="226">
        <v>0.32081242103075158</v>
      </c>
      <c r="G8" s="226">
        <v>0.29387719725573153</v>
      </c>
      <c r="H8" s="226">
        <v>0.31814962734293062</v>
      </c>
      <c r="I8" s="226">
        <v>0.43737911989325101</v>
      </c>
      <c r="J8" s="226">
        <v>0.48731696588448092</v>
      </c>
      <c r="K8" s="226">
        <v>0.45026087979270568</v>
      </c>
      <c r="L8" s="226">
        <v>0.45559219624909641</v>
      </c>
      <c r="M8" s="226">
        <v>0.46350773897816522</v>
      </c>
      <c r="N8" s="226">
        <v>0.40020259795557772</v>
      </c>
      <c r="O8" s="226">
        <v>0.32253576089606772</v>
      </c>
      <c r="P8" s="226">
        <v>0.31890963419954232</v>
      </c>
      <c r="Q8" s="226">
        <v>0.29208652462617501</v>
      </c>
      <c r="R8" s="226">
        <v>0.32160955359544702</v>
      </c>
      <c r="S8" s="226">
        <v>0.33933273158654392</v>
      </c>
      <c r="T8" s="226">
        <v>0.35751221277189271</v>
      </c>
      <c r="U8" s="226">
        <v>0.3593107132144765</v>
      </c>
      <c r="V8" s="226">
        <v>0.3276357483249222</v>
      </c>
      <c r="W8" s="226">
        <v>0.3782516673469653</v>
      </c>
      <c r="DA8" s="174" t="s">
        <v>3051</v>
      </c>
    </row>
    <row r="9" spans="1:105" ht="12" customHeight="1" x14ac:dyDescent="0.25">
      <c r="A9" s="202" t="s">
        <v>95</v>
      </c>
      <c r="B9" s="226">
        <v>7.9635834683517481E-2</v>
      </c>
      <c r="C9" s="226">
        <v>8.2897623702433768E-2</v>
      </c>
      <c r="D9" s="226">
        <v>9.4887905911643977E-2</v>
      </c>
      <c r="E9" s="226">
        <v>0.1072366922871081</v>
      </c>
      <c r="F9" s="226">
        <v>0.1327114891458282</v>
      </c>
      <c r="G9" s="226">
        <v>0.1166825269509475</v>
      </c>
      <c r="H9" s="226">
        <v>0.12861455644296421</v>
      </c>
      <c r="I9" s="226">
        <v>0.1981691664984003</v>
      </c>
      <c r="J9" s="226">
        <v>0.22029637096720969</v>
      </c>
      <c r="K9" s="226">
        <v>0.19956354827280989</v>
      </c>
      <c r="L9" s="226">
        <v>0.2027886814365652</v>
      </c>
      <c r="M9" s="226">
        <v>0.21617924937410271</v>
      </c>
      <c r="N9" s="226">
        <v>0.19017975045857491</v>
      </c>
      <c r="O9" s="226">
        <v>0.1496954364552622</v>
      </c>
      <c r="P9" s="226">
        <v>0.14606470664049509</v>
      </c>
      <c r="Q9" s="226">
        <v>0.1307768283145557</v>
      </c>
      <c r="R9" s="226">
        <v>0.1453120051901361</v>
      </c>
      <c r="S9" s="226">
        <v>0.15314187515264491</v>
      </c>
      <c r="T9" s="226">
        <v>0.16158418057144039</v>
      </c>
      <c r="U9" s="226">
        <v>0.16320370192871711</v>
      </c>
      <c r="V9" s="226">
        <v>0.14491480065423401</v>
      </c>
      <c r="W9" s="226">
        <v>0.1720313680669654</v>
      </c>
      <c r="DA9" s="174" t="s">
        <v>3052</v>
      </c>
    </row>
    <row r="10" spans="1:105" ht="12" customHeight="1" x14ac:dyDescent="0.25">
      <c r="A10" s="56" t="s">
        <v>96</v>
      </c>
      <c r="B10" s="262">
        <v>0.77110973982596354</v>
      </c>
      <c r="C10" s="262">
        <v>0.7884225873344024</v>
      </c>
      <c r="D10" s="262">
        <v>0.77515598860598067</v>
      </c>
      <c r="E10" s="262">
        <v>0.8018750372419623</v>
      </c>
      <c r="F10" s="262">
        <v>0.92338654134802844</v>
      </c>
      <c r="G10" s="262">
        <v>1.580269622493214</v>
      </c>
      <c r="H10" s="262">
        <v>1.201348748187496</v>
      </c>
      <c r="I10" s="262">
        <v>1.44921677055182</v>
      </c>
      <c r="J10" s="262">
        <v>1.4622806296143169</v>
      </c>
      <c r="K10" s="262">
        <v>1.248011856438954</v>
      </c>
      <c r="L10" s="262">
        <v>1.137915643722772</v>
      </c>
      <c r="M10" s="262">
        <v>1.6380696424681629</v>
      </c>
      <c r="N10" s="262">
        <v>0.51840361364536736</v>
      </c>
      <c r="O10" s="262">
        <v>0.3959444753073843</v>
      </c>
      <c r="P10" s="262">
        <v>0.49367498519258579</v>
      </c>
      <c r="Q10" s="262">
        <v>0.36844994619821608</v>
      </c>
      <c r="R10" s="262">
        <v>0.47387318694292502</v>
      </c>
      <c r="S10" s="262">
        <v>0.45574928126031822</v>
      </c>
      <c r="T10" s="262">
        <v>0.43213295571773452</v>
      </c>
      <c r="U10" s="262">
        <v>0.42516651798767818</v>
      </c>
      <c r="V10" s="262">
        <v>0.3825249579911566</v>
      </c>
      <c r="W10" s="262">
        <v>0.45661841515754981</v>
      </c>
      <c r="DA10" s="68" t="s">
        <v>3053</v>
      </c>
    </row>
    <row r="11" spans="1:105" ht="12" customHeight="1" x14ac:dyDescent="0.25">
      <c r="A11" s="37" t="s">
        <v>160</v>
      </c>
      <c r="B11" s="228">
        <v>0.6793695019588909</v>
      </c>
      <c r="C11" s="228">
        <v>0.68707441835932836</v>
      </c>
      <c r="D11" s="228">
        <v>0.6528866637641102</v>
      </c>
      <c r="E11" s="228">
        <v>0.66749188325382636</v>
      </c>
      <c r="F11" s="228">
        <v>0.71886537422356978</v>
      </c>
      <c r="G11" s="228">
        <v>1.4324814575074141</v>
      </c>
      <c r="H11" s="228">
        <v>1.0301852972610459</v>
      </c>
      <c r="I11" s="228">
        <v>1.07741993026954</v>
      </c>
      <c r="J11" s="228">
        <v>1.048795199618642</v>
      </c>
      <c r="K11" s="228">
        <v>0.88612073508802103</v>
      </c>
      <c r="L11" s="228">
        <v>0.7624376500734249</v>
      </c>
      <c r="M11" s="228">
        <v>1.2155294364542071</v>
      </c>
      <c r="N11" s="228">
        <v>0.26811295099128768</v>
      </c>
      <c r="O11" s="228">
        <v>0.1130010259228012</v>
      </c>
      <c r="P11" s="228">
        <v>0.20167582026476141</v>
      </c>
      <c r="Q11" s="228">
        <v>0.1158801608829991</v>
      </c>
      <c r="R11" s="228">
        <v>0.19927203242794619</v>
      </c>
      <c r="S11" s="228">
        <v>0.1866011621498242</v>
      </c>
      <c r="T11" s="228">
        <v>0.1505244112646198</v>
      </c>
      <c r="U11" s="228">
        <v>0.2167465593505451</v>
      </c>
      <c r="V11" s="228">
        <v>0.2021139201690085</v>
      </c>
      <c r="W11" s="228">
        <v>0.2106085440107458</v>
      </c>
      <c r="DA11" s="69" t="s">
        <v>3054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9.1740237867072527E-2</v>
      </c>
      <c r="C15" s="228">
        <v>0.10134816897507409</v>
      </c>
      <c r="D15" s="228">
        <v>0.12226932484187041</v>
      </c>
      <c r="E15" s="228">
        <v>0.13438315398813591</v>
      </c>
      <c r="F15" s="228">
        <v>0.2045211671244587</v>
      </c>
      <c r="G15" s="228">
        <v>0.14778816498580011</v>
      </c>
      <c r="H15" s="228">
        <v>0.17116345092645041</v>
      </c>
      <c r="I15" s="228">
        <v>0.37179684028228072</v>
      </c>
      <c r="J15" s="228">
        <v>0.41348542999567578</v>
      </c>
      <c r="K15" s="228">
        <v>0.36189112135093321</v>
      </c>
      <c r="L15" s="228">
        <v>0.37547799364934648</v>
      </c>
      <c r="M15" s="228">
        <v>0.42254020601395559</v>
      </c>
      <c r="N15" s="228">
        <v>0.25029066265407962</v>
      </c>
      <c r="O15" s="228">
        <v>0.28294344938458299</v>
      </c>
      <c r="P15" s="228">
        <v>0.29199916492782441</v>
      </c>
      <c r="Q15" s="228">
        <v>0.25256978531521701</v>
      </c>
      <c r="R15" s="228">
        <v>0.27460115451497891</v>
      </c>
      <c r="S15" s="228">
        <v>0.26914811911049402</v>
      </c>
      <c r="T15" s="228">
        <v>0.28160854445311467</v>
      </c>
      <c r="U15" s="228">
        <v>0.208419958637133</v>
      </c>
      <c r="V15" s="228">
        <v>0.1804110378221481</v>
      </c>
      <c r="W15" s="228">
        <v>0.24600987114680389</v>
      </c>
      <c r="DA15" s="69" t="s">
        <v>3058</v>
      </c>
    </row>
    <row r="16" spans="1:105" ht="12" customHeight="1" x14ac:dyDescent="0.25">
      <c r="A16" s="57" t="s">
        <v>3059</v>
      </c>
      <c r="B16" s="263">
        <v>8.3857938401433536</v>
      </c>
      <c r="C16" s="263">
        <v>8.4733500429214335</v>
      </c>
      <c r="D16" s="263">
        <v>8.1243334348019562</v>
      </c>
      <c r="E16" s="263">
        <v>8.3445760898900971</v>
      </c>
      <c r="F16" s="263">
        <v>10.747229538098249</v>
      </c>
      <c r="G16" s="263">
        <v>20.172817815764532</v>
      </c>
      <c r="H16" s="263">
        <v>14.346886284928781</v>
      </c>
      <c r="I16" s="263">
        <v>16.293242971126411</v>
      </c>
      <c r="J16" s="263">
        <v>15.64352104362316</v>
      </c>
      <c r="K16" s="263">
        <v>12.922613286196709</v>
      </c>
      <c r="L16" s="263">
        <v>12.22438897943745</v>
      </c>
      <c r="M16" s="263">
        <v>18.720454236138782</v>
      </c>
      <c r="N16" s="263">
        <v>4.3622365554683862</v>
      </c>
      <c r="O16" s="263">
        <v>2.2159063646900479</v>
      </c>
      <c r="P16" s="263">
        <v>3.8172167652852802</v>
      </c>
      <c r="Q16" s="263">
        <v>2.6463333016609281</v>
      </c>
      <c r="R16" s="263">
        <v>3.623822208731601</v>
      </c>
      <c r="S16" s="263">
        <v>3.1262905524915121</v>
      </c>
      <c r="T16" s="263">
        <v>2.8369926953747271</v>
      </c>
      <c r="U16" s="263">
        <v>3.480537944877844</v>
      </c>
      <c r="V16" s="263">
        <v>3.5146716063997729</v>
      </c>
      <c r="W16" s="263">
        <v>3.7824226269838128</v>
      </c>
      <c r="DA16" s="70" t="s">
        <v>3060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1.000100570895373</v>
      </c>
      <c r="I19" s="231">
        <v>1.00010057089658</v>
      </c>
      <c r="J19" s="231">
        <v>0.50005028544768326</v>
      </c>
      <c r="K19" s="231">
        <v>1.0001005708941719</v>
      </c>
      <c r="L19" s="231">
        <v>0.50005028544727281</v>
      </c>
      <c r="M19" s="231">
        <v>0.50005028544905239</v>
      </c>
      <c r="N19" s="231">
        <v>0.5000502854192419</v>
      </c>
      <c r="O19" s="231">
        <v>0</v>
      </c>
      <c r="P19" s="231">
        <v>0.50005028539209162</v>
      </c>
      <c r="Q19" s="231">
        <v>0.50005028531153384</v>
      </c>
      <c r="R19" s="231">
        <v>0.50005028540293417</v>
      </c>
      <c r="S19" s="231">
        <v>0.58065393855315584</v>
      </c>
      <c r="T19" s="231">
        <v>0.60635094494806785</v>
      </c>
      <c r="U19" s="231">
        <v>0.67184872501506487</v>
      </c>
      <c r="V19" s="231">
        <v>0.65133399774979173</v>
      </c>
      <c r="W19" s="231">
        <v>0.60904975394226624</v>
      </c>
      <c r="DA19" s="73" t="s">
        <v>3063</v>
      </c>
    </row>
    <row r="20" spans="1:105" ht="12" customHeight="1" x14ac:dyDescent="0.25">
      <c r="A20" s="46" t="s">
        <v>160</v>
      </c>
      <c r="B20" s="231">
        <v>8.3857938401433536</v>
      </c>
      <c r="C20" s="231">
        <v>8.4733500429214335</v>
      </c>
      <c r="D20" s="231">
        <v>8.1243334348019562</v>
      </c>
      <c r="E20" s="231">
        <v>8.3445760898900971</v>
      </c>
      <c r="F20" s="231">
        <v>5.9407753014312119</v>
      </c>
      <c r="G20" s="231">
        <v>6.2044710726459193</v>
      </c>
      <c r="H20" s="231">
        <v>5.231653491989162</v>
      </c>
      <c r="I20" s="231">
        <v>3.7534326010993122</v>
      </c>
      <c r="J20" s="231">
        <v>4.3977748950734954</v>
      </c>
      <c r="K20" s="231">
        <v>4.5942394362331482</v>
      </c>
      <c r="L20" s="231">
        <v>3.1337039020174822</v>
      </c>
      <c r="M20" s="231">
        <v>3.5821635183248799</v>
      </c>
      <c r="N20" s="231">
        <v>2.8185654252765771</v>
      </c>
      <c r="O20" s="231">
        <v>1.176723817493909</v>
      </c>
      <c r="P20" s="231">
        <v>1.053849995412105</v>
      </c>
      <c r="Q20" s="231">
        <v>0.91851436776631346</v>
      </c>
      <c r="R20" s="231">
        <v>1.2925549296272461</v>
      </c>
      <c r="S20" s="231">
        <v>1.6009452518577061</v>
      </c>
      <c r="T20" s="231">
        <v>1.375214900861873</v>
      </c>
      <c r="U20" s="231">
        <v>1.9985338542953881</v>
      </c>
      <c r="V20" s="231">
        <v>1.734150206926669</v>
      </c>
      <c r="W20" s="231">
        <v>1.840723158001194</v>
      </c>
      <c r="DA20" s="73" t="s">
        <v>3064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11.34990525596441</v>
      </c>
      <c r="H21" s="231">
        <v>8.1151322220442417</v>
      </c>
      <c r="I21" s="231">
        <v>11.53970979913052</v>
      </c>
      <c r="J21" s="231">
        <v>10.745695863101981</v>
      </c>
      <c r="K21" s="231">
        <v>7.3282732790693901</v>
      </c>
      <c r="L21" s="231">
        <v>8.5906347919726986</v>
      </c>
      <c r="M21" s="231">
        <v>14.638240432364849</v>
      </c>
      <c r="N21" s="231">
        <v>1.043620844772567</v>
      </c>
      <c r="O21" s="231">
        <v>1.03918254719614</v>
      </c>
      <c r="P21" s="231">
        <v>2.2633164844810829</v>
      </c>
      <c r="Q21" s="231">
        <v>1.227768648583081</v>
      </c>
      <c r="R21" s="231">
        <v>1.831216993701422</v>
      </c>
      <c r="S21" s="231">
        <v>0.93859362163238425</v>
      </c>
      <c r="T21" s="231">
        <v>0.85105082406656962</v>
      </c>
      <c r="U21" s="231">
        <v>0.80577934006936058</v>
      </c>
      <c r="V21" s="231">
        <v>1.0113005964770121</v>
      </c>
      <c r="W21" s="231">
        <v>1.3326497150403529</v>
      </c>
      <c r="DA21" s="73" t="s">
        <v>3065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4.8064542366670358</v>
      </c>
      <c r="G22" s="231">
        <v>2.618441487154203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6.0977404482660631E-3</v>
      </c>
      <c r="T22" s="231">
        <v>4.3760254982159411E-3</v>
      </c>
      <c r="U22" s="231">
        <v>4.3760254980300299E-3</v>
      </c>
      <c r="V22" s="231">
        <v>0.1178868052463015</v>
      </c>
      <c r="W22" s="231">
        <v>0</v>
      </c>
      <c r="DA22" s="73" t="s">
        <v>3066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3069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10.630848946820388</v>
      </c>
      <c r="C27" s="263">
        <f t="shared" si="0"/>
        <v>10.739543150709807</v>
      </c>
      <c r="D27" s="263">
        <f t="shared" si="0"/>
        <v>10.316782442838505</v>
      </c>
      <c r="E27" s="263">
        <f t="shared" si="0"/>
        <v>10.601166951375522</v>
      </c>
      <c r="F27" s="263">
        <f t="shared" si="0"/>
        <v>11.099680454987412</v>
      </c>
      <c r="G27" s="263">
        <f t="shared" si="0"/>
        <v>20.466636228073494</v>
      </c>
      <c r="H27" s="263">
        <f t="shared" si="0"/>
        <v>15.934480622316078</v>
      </c>
      <c r="I27" s="263">
        <f t="shared" si="0"/>
        <v>17.578382941924495</v>
      </c>
      <c r="J27" s="263">
        <f t="shared" si="0"/>
        <v>16.926775501096543</v>
      </c>
      <c r="K27" s="263">
        <f t="shared" si="0"/>
        <v>14.315508933158114</v>
      </c>
      <c r="L27" s="263">
        <f t="shared" si="0"/>
        <v>13.478904687982819</v>
      </c>
      <c r="M27" s="263">
        <f t="shared" si="0"/>
        <v>19.623094695322958</v>
      </c>
      <c r="N27" s="263">
        <f t="shared" si="0"/>
        <v>8.605093787448391</v>
      </c>
      <c r="O27" s="263">
        <f t="shared" si="0"/>
        <v>5.3954499038849608</v>
      </c>
      <c r="P27" s="263">
        <f t="shared" si="0"/>
        <v>7.7885069833973253</v>
      </c>
      <c r="Q27" s="263">
        <f t="shared" si="0"/>
        <v>7.0456454751768414</v>
      </c>
      <c r="R27" s="263">
        <f t="shared" si="0"/>
        <v>8.4023581995357937</v>
      </c>
      <c r="S27" s="263">
        <f t="shared" si="0"/>
        <v>9.0827161446278488</v>
      </c>
      <c r="T27" s="263">
        <f t="shared" si="0"/>
        <v>8.0441828190048792</v>
      </c>
      <c r="U27" s="263">
        <f t="shared" si="0"/>
        <v>10.37211031012953</v>
      </c>
      <c r="V27" s="263">
        <f t="shared" si="0"/>
        <v>9.235469077374022</v>
      </c>
      <c r="W27" s="263">
        <f t="shared" si="0"/>
        <v>10.478963918553553</v>
      </c>
      <c r="DA27" s="70"/>
    </row>
    <row r="28" spans="1:105" ht="12" customHeight="1" x14ac:dyDescent="0.25">
      <c r="A28" s="60" t="s">
        <v>3072</v>
      </c>
      <c r="B28" s="264">
        <v>10.403110944561989</v>
      </c>
      <c r="C28" s="264">
        <v>10.511800211351551</v>
      </c>
      <c r="D28" s="264">
        <v>10.07849360404334</v>
      </c>
      <c r="E28" s="264">
        <v>10.35229778649008</v>
      </c>
      <c r="F28" s="264">
        <v>10.85608845657406</v>
      </c>
      <c r="G28" s="264">
        <v>20.222893027357809</v>
      </c>
      <c r="H28" s="264">
        <v>15.68028110034666</v>
      </c>
      <c r="I28" s="264">
        <v>17.31895831284017</v>
      </c>
      <c r="J28" s="264">
        <v>16.635627956031769</v>
      </c>
      <c r="K28" s="264">
        <v>14.029714575051351</v>
      </c>
      <c r="L28" s="264">
        <v>13.19336162840041</v>
      </c>
      <c r="M28" s="264">
        <v>19.3741934553017</v>
      </c>
      <c r="N28" s="264">
        <v>8.405053209595291</v>
      </c>
      <c r="O28" s="264">
        <v>5.2191521471400844</v>
      </c>
      <c r="P28" s="264">
        <v>7.6059789819743013</v>
      </c>
      <c r="Q28" s="264">
        <v>6.8658101928177064</v>
      </c>
      <c r="R28" s="264">
        <v>8.2098975203743585</v>
      </c>
      <c r="S28" s="264">
        <v>8.8788991211382822</v>
      </c>
      <c r="T28" s="264">
        <v>7.8304493004761104</v>
      </c>
      <c r="U28" s="264">
        <v>10.16070264645742</v>
      </c>
      <c r="V28" s="264">
        <v>9.0262474334426095</v>
      </c>
      <c r="W28" s="264">
        <v>10.2573582298386</v>
      </c>
      <c r="DA28" s="72" t="s">
        <v>3073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3074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0.92645570120139986</v>
      </c>
      <c r="I30" s="232">
        <v>0.92645570120251708</v>
      </c>
      <c r="J30" s="232">
        <v>0.46322785060069671</v>
      </c>
      <c r="K30" s="232">
        <v>0.92645570120028697</v>
      </c>
      <c r="L30" s="232">
        <v>0.46322785060031629</v>
      </c>
      <c r="M30" s="232">
        <v>0.46322785060196509</v>
      </c>
      <c r="N30" s="232">
        <v>0.46322785057434968</v>
      </c>
      <c r="O30" s="232">
        <v>0</v>
      </c>
      <c r="P30" s="232">
        <v>0.46322785054919863</v>
      </c>
      <c r="Q30" s="232">
        <v>0.46322785047457299</v>
      </c>
      <c r="R30" s="232">
        <v>0.46322785055924282</v>
      </c>
      <c r="S30" s="232">
        <v>0.5397066262219008</v>
      </c>
      <c r="T30" s="232">
        <v>0.56312102087317206</v>
      </c>
      <c r="U30" s="232">
        <v>0.62379739376125776</v>
      </c>
      <c r="V30" s="232">
        <v>0.60381946310870382</v>
      </c>
      <c r="W30" s="232">
        <v>0.56420087466798641</v>
      </c>
      <c r="DA30" s="71" t="s">
        <v>3075</v>
      </c>
    </row>
    <row r="31" spans="1:105" ht="12" customHeight="1" x14ac:dyDescent="0.25">
      <c r="A31" s="59" t="s">
        <v>160</v>
      </c>
      <c r="B31" s="232">
        <v>10.403110944561989</v>
      </c>
      <c r="C31" s="232">
        <v>10.511800211351551</v>
      </c>
      <c r="D31" s="232">
        <v>10.07849360404334</v>
      </c>
      <c r="E31" s="232">
        <v>10.35229778649008</v>
      </c>
      <c r="F31" s="232">
        <v>10.85608845657406</v>
      </c>
      <c r="G31" s="232">
        <v>8.5066962071167982</v>
      </c>
      <c r="H31" s="232">
        <v>7.2362709332128468</v>
      </c>
      <c r="I31" s="232">
        <v>5.7025477763528123</v>
      </c>
      <c r="J31" s="232">
        <v>6.2179900336177738</v>
      </c>
      <c r="K31" s="232">
        <v>6.3146210538792724</v>
      </c>
      <c r="L31" s="232">
        <v>4.7720915452706327</v>
      </c>
      <c r="M31" s="232">
        <v>5.3506480738541091</v>
      </c>
      <c r="N31" s="232">
        <v>6.3504753933719469</v>
      </c>
      <c r="O31" s="232">
        <v>3.6346153100617871</v>
      </c>
      <c r="P31" s="232">
        <v>3.1768293962228502</v>
      </c>
      <c r="Q31" s="232">
        <v>4.0133092456767123</v>
      </c>
      <c r="R31" s="232">
        <v>4.1830687405537281</v>
      </c>
      <c r="S31" s="232">
        <v>5.9654767614589517</v>
      </c>
      <c r="T31" s="232">
        <v>5.1155288206512308</v>
      </c>
      <c r="U31" s="232">
        <v>7.4988196719766762</v>
      </c>
      <c r="V31" s="232">
        <v>6.2765653325195032</v>
      </c>
      <c r="W31" s="232">
        <v>7.0406021037732751</v>
      </c>
      <c r="DA31" s="71" t="s">
        <v>3076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11.716196820241009</v>
      </c>
      <c r="H32" s="232">
        <v>7.5175544659324167</v>
      </c>
      <c r="I32" s="232">
        <v>10.689954835284841</v>
      </c>
      <c r="J32" s="232">
        <v>9.9544100718132924</v>
      </c>
      <c r="K32" s="232">
        <v>6.7886378199717932</v>
      </c>
      <c r="L32" s="232">
        <v>7.9580422325294622</v>
      </c>
      <c r="M32" s="232">
        <v>13.56031753084563</v>
      </c>
      <c r="N32" s="232">
        <v>1.5913499656489949</v>
      </c>
      <c r="O32" s="232">
        <v>1.5845368370782971</v>
      </c>
      <c r="P32" s="232">
        <v>3.9659217352022522</v>
      </c>
      <c r="Q32" s="232">
        <v>2.3892730966664208</v>
      </c>
      <c r="R32" s="232">
        <v>3.5636009292613871</v>
      </c>
      <c r="S32" s="232">
        <v>2.373715733457431</v>
      </c>
      <c r="T32" s="232">
        <v>2.1517994589517082</v>
      </c>
      <c r="U32" s="232">
        <v>2.0380855807194891</v>
      </c>
      <c r="V32" s="232">
        <v>2.1458626378144028</v>
      </c>
      <c r="W32" s="232">
        <v>2.6525552513973372</v>
      </c>
      <c r="DA32" s="71" t="s">
        <v>3077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3078</v>
      </c>
    </row>
    <row r="34" spans="1:105" ht="12" customHeight="1" x14ac:dyDescent="0.25">
      <c r="A34" s="60" t="s">
        <v>3079</v>
      </c>
      <c r="B34" s="264">
        <v>0.2277380022583991</v>
      </c>
      <c r="C34" s="264">
        <v>0.22774293935825651</v>
      </c>
      <c r="D34" s="264">
        <v>0.2382888387951658</v>
      </c>
      <c r="E34" s="264">
        <v>0.2488691648854412</v>
      </c>
      <c r="F34" s="264">
        <v>0.24359199841335219</v>
      </c>
      <c r="G34" s="264">
        <v>0.24374320071568489</v>
      </c>
      <c r="H34" s="264">
        <v>0.25419952196941831</v>
      </c>
      <c r="I34" s="264">
        <v>0.25942462908432617</v>
      </c>
      <c r="J34" s="264">
        <v>0.29114754506477519</v>
      </c>
      <c r="K34" s="264">
        <v>0.28579435810676268</v>
      </c>
      <c r="L34" s="264">
        <v>0.28554305958240861</v>
      </c>
      <c r="M34" s="264">
        <v>0.24890124002125821</v>
      </c>
      <c r="N34" s="264">
        <v>0.2000405778530997</v>
      </c>
      <c r="O34" s="264">
        <v>0.17629775674487619</v>
      </c>
      <c r="P34" s="264">
        <v>0.18252800142302381</v>
      </c>
      <c r="Q34" s="264">
        <v>0.1798352823591349</v>
      </c>
      <c r="R34" s="264">
        <v>0.1924606791614345</v>
      </c>
      <c r="S34" s="264">
        <v>0.20381702348956601</v>
      </c>
      <c r="T34" s="264">
        <v>0.21373351852876951</v>
      </c>
      <c r="U34" s="264">
        <v>0.2114076636721102</v>
      </c>
      <c r="V34" s="264">
        <v>0.20922164393141329</v>
      </c>
      <c r="W34" s="264">
        <v>0.22160568871495359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2.454655827382155</v>
      </c>
      <c r="C35" s="263">
        <f t="shared" si="1"/>
        <v>2.4800326574385068</v>
      </c>
      <c r="D35" s="263">
        <f t="shared" si="1"/>
        <v>2.3799743823249351</v>
      </c>
      <c r="E35" s="263">
        <f t="shared" si="1"/>
        <v>2.4448655953734728</v>
      </c>
      <c r="F35" s="263">
        <f t="shared" si="1"/>
        <v>3.0232286711515903</v>
      </c>
      <c r="G35" s="263">
        <f t="shared" si="1"/>
        <v>6.1679464323600213</v>
      </c>
      <c r="H35" s="263">
        <f t="shared" si="1"/>
        <v>4.3817783889038084</v>
      </c>
      <c r="I35" s="263">
        <f t="shared" si="1"/>
        <v>5.0184672600267781</v>
      </c>
      <c r="J35" s="263">
        <f t="shared" si="1"/>
        <v>4.8220282044586877</v>
      </c>
      <c r="K35" s="263">
        <f t="shared" si="1"/>
        <v>3.961370166380406</v>
      </c>
      <c r="L35" s="263">
        <f t="shared" si="1"/>
        <v>3.7561618980552196</v>
      </c>
      <c r="M35" s="263">
        <f t="shared" si="1"/>
        <v>5.809602034217642</v>
      </c>
      <c r="N35" s="263">
        <f t="shared" si="1"/>
        <v>1.0079840661854527</v>
      </c>
      <c r="O35" s="263">
        <f t="shared" si="1"/>
        <v>0.43177886874156024</v>
      </c>
      <c r="P35" s="263">
        <f t="shared" si="1"/>
        <v>0.85955872850389314</v>
      </c>
      <c r="Q35" s="263">
        <f t="shared" si="1"/>
        <v>0.45382946877759156</v>
      </c>
      <c r="R35" s="263">
        <f t="shared" si="1"/>
        <v>0.72633453533735748</v>
      </c>
      <c r="S35" s="263">
        <f t="shared" si="1"/>
        <v>0.46377929573664545</v>
      </c>
      <c r="T35" s="263">
        <f t="shared" si="1"/>
        <v>0.4449205182471489</v>
      </c>
      <c r="U35" s="263">
        <f t="shared" si="1"/>
        <v>0.4893044443694699</v>
      </c>
      <c r="V35" s="263">
        <f t="shared" si="1"/>
        <v>0.58603525572599235</v>
      </c>
      <c r="W35" s="263">
        <f t="shared" si="1"/>
        <v>0.60385130213785565</v>
      </c>
      <c r="DA35" s="70"/>
    </row>
    <row r="36" spans="1:105" ht="12" customHeight="1" x14ac:dyDescent="0.25">
      <c r="A36" s="60" t="s">
        <v>3082</v>
      </c>
      <c r="B36" s="264">
        <v>1.0236078640624211</v>
      </c>
      <c r="C36" s="264">
        <v>1.034292629836681</v>
      </c>
      <c r="D36" s="264">
        <v>0.99170293342243931</v>
      </c>
      <c r="E36" s="264">
        <v>1.0185641517637509</v>
      </c>
      <c r="F36" s="264">
        <v>1.13970092687002</v>
      </c>
      <c r="G36" s="264">
        <v>2.53324925096936</v>
      </c>
      <c r="H36" s="264">
        <v>1.83387392895632</v>
      </c>
      <c r="I36" s="264">
        <v>2.1017255918256428</v>
      </c>
      <c r="J36" s="264">
        <v>2.0176310051752688</v>
      </c>
      <c r="K36" s="264">
        <v>1.655482120603635</v>
      </c>
      <c r="L36" s="264">
        <v>1.569089598086574</v>
      </c>
      <c r="M36" s="264">
        <v>2.4352938851433432</v>
      </c>
      <c r="N36" s="264">
        <v>0.41569076958524348</v>
      </c>
      <c r="O36" s="264">
        <v>0.17411345609328641</v>
      </c>
      <c r="P36" s="264">
        <v>0.35395959690198858</v>
      </c>
      <c r="Q36" s="264">
        <v>0.1832436512320462</v>
      </c>
      <c r="R36" s="264">
        <v>0.29743204541169699</v>
      </c>
      <c r="S36" s="264">
        <v>0.18627482216497479</v>
      </c>
      <c r="T36" s="264">
        <v>0.17793374813544041</v>
      </c>
      <c r="U36" s="264">
        <v>0.1967229475252904</v>
      </c>
      <c r="V36" s="264">
        <v>0.23759591450431961</v>
      </c>
      <c r="W36" s="264">
        <v>0.24458917236972319</v>
      </c>
      <c r="DA36" s="72" t="s">
        <v>3083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0.13433607667420289</v>
      </c>
      <c r="I38" s="232">
        <v>0.13433607667436501</v>
      </c>
      <c r="J38" s="232">
        <v>6.7168038337100999E-2</v>
      </c>
      <c r="K38" s="232">
        <v>0.1343360766740416</v>
      </c>
      <c r="L38" s="232">
        <v>6.7168038337045863E-2</v>
      </c>
      <c r="M38" s="232">
        <v>6.7168038337284935E-2</v>
      </c>
      <c r="N38" s="232">
        <v>6.7168038333280708E-2</v>
      </c>
      <c r="O38" s="232">
        <v>0</v>
      </c>
      <c r="P38" s="232">
        <v>6.7168038329633833E-2</v>
      </c>
      <c r="Q38" s="232">
        <v>6.7168038318813086E-2</v>
      </c>
      <c r="R38" s="232">
        <v>6.716803833109021E-2</v>
      </c>
      <c r="S38" s="232">
        <v>7.8257460802175619E-2</v>
      </c>
      <c r="T38" s="232">
        <v>8.165254802660997E-2</v>
      </c>
      <c r="U38" s="232">
        <v>9.0450622095382391E-2</v>
      </c>
      <c r="V38" s="232">
        <v>8.7553822150762073E-2</v>
      </c>
      <c r="W38" s="232">
        <v>8.1809126826858009E-2</v>
      </c>
      <c r="DA38" s="71" t="s">
        <v>3085</v>
      </c>
    </row>
    <row r="39" spans="1:105" ht="12" customHeight="1" x14ac:dyDescent="0.25">
      <c r="A39" s="59" t="s">
        <v>160</v>
      </c>
      <c r="B39" s="232">
        <v>1.0236078640624211</v>
      </c>
      <c r="C39" s="232">
        <v>1.034292629836681</v>
      </c>
      <c r="D39" s="232">
        <v>0.99170293342243931</v>
      </c>
      <c r="E39" s="232">
        <v>1.0185641517637509</v>
      </c>
      <c r="F39" s="232">
        <v>1.13970092687002</v>
      </c>
      <c r="G39" s="232">
        <v>0.83440071203441235</v>
      </c>
      <c r="H39" s="232">
        <v>0.60949245472191715</v>
      </c>
      <c r="I39" s="232">
        <v>0.41734606403497482</v>
      </c>
      <c r="J39" s="232">
        <v>0.50707350642524118</v>
      </c>
      <c r="K39" s="232">
        <v>0.53679356003368395</v>
      </c>
      <c r="L39" s="232">
        <v>0.34800543603275591</v>
      </c>
      <c r="M39" s="232">
        <v>0.40187980483344171</v>
      </c>
      <c r="N39" s="232">
        <v>0.232707836020935</v>
      </c>
      <c r="O39" s="232">
        <v>5.8789323616061949E-2</v>
      </c>
      <c r="P39" s="232">
        <v>5.5703651984884847E-2</v>
      </c>
      <c r="Q39" s="232">
        <v>0</v>
      </c>
      <c r="R39" s="232">
        <v>5.7137225276763223E-2</v>
      </c>
      <c r="S39" s="232">
        <v>4.0340354327870052E-2</v>
      </c>
      <c r="T39" s="232">
        <v>3.4961165452021388E-2</v>
      </c>
      <c r="U39" s="232">
        <v>4.8261497519707437E-2</v>
      </c>
      <c r="V39" s="232">
        <v>6.1286450798272711E-2</v>
      </c>
      <c r="W39" s="232">
        <v>3.9097610096448673E-2</v>
      </c>
      <c r="DA39" s="71" t="s">
        <v>3086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1.698848538934947</v>
      </c>
      <c r="H40" s="232">
        <v>1.0900453975602</v>
      </c>
      <c r="I40" s="232">
        <v>1.550043451116303</v>
      </c>
      <c r="J40" s="232">
        <v>1.4433894604129269</v>
      </c>
      <c r="K40" s="232">
        <v>0.98435248389590968</v>
      </c>
      <c r="L40" s="232">
        <v>1.1539161237167721</v>
      </c>
      <c r="M40" s="232">
        <v>1.966246041972616</v>
      </c>
      <c r="N40" s="232">
        <v>0.1158148952310278</v>
      </c>
      <c r="O40" s="232">
        <v>0.11532413247722439</v>
      </c>
      <c r="P40" s="232">
        <v>0.23108790658746989</v>
      </c>
      <c r="Q40" s="232">
        <v>0.11607561291323309</v>
      </c>
      <c r="R40" s="232">
        <v>0.17312678180384361</v>
      </c>
      <c r="S40" s="232">
        <v>6.7677007034929099E-2</v>
      </c>
      <c r="T40" s="232">
        <v>6.1320034656809012E-2</v>
      </c>
      <c r="U40" s="232">
        <v>5.8010827910200527E-2</v>
      </c>
      <c r="V40" s="232">
        <v>8.87556415552848E-2</v>
      </c>
      <c r="W40" s="232">
        <v>0.12368243544641649</v>
      </c>
      <c r="DA40" s="71" t="s">
        <v>3087</v>
      </c>
    </row>
    <row r="41" spans="1:105" ht="12" customHeight="1" x14ac:dyDescent="0.25">
      <c r="A41" s="59" t="s">
        <v>162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3088</v>
      </c>
    </row>
    <row r="42" spans="1:105" ht="12" customHeight="1" x14ac:dyDescent="0.25">
      <c r="A42" s="60" t="s">
        <v>3089</v>
      </c>
      <c r="B42" s="264">
        <v>1.4074608130858279</v>
      </c>
      <c r="C42" s="264">
        <v>1.4221523660254349</v>
      </c>
      <c r="D42" s="264">
        <v>1.3635915334558539</v>
      </c>
      <c r="E42" s="264">
        <v>1.4005257086751579</v>
      </c>
      <c r="F42" s="264">
        <v>1.85829857301733</v>
      </c>
      <c r="G42" s="264">
        <v>3.6094523498879658</v>
      </c>
      <c r="H42" s="264">
        <v>2.5215766523149412</v>
      </c>
      <c r="I42" s="264">
        <v>2.889872688760259</v>
      </c>
      <c r="J42" s="264">
        <v>2.7742426321159961</v>
      </c>
      <c r="K42" s="264">
        <v>2.2762879158299989</v>
      </c>
      <c r="L42" s="264">
        <v>2.1574981973690388</v>
      </c>
      <c r="M42" s="264">
        <v>3.3485290920720971</v>
      </c>
      <c r="N42" s="264">
        <v>0.57157480817970963</v>
      </c>
      <c r="O42" s="264">
        <v>0.23940600212826879</v>
      </c>
      <c r="P42" s="264">
        <v>0.48669444574023429</v>
      </c>
      <c r="Q42" s="264">
        <v>0.25196002044406351</v>
      </c>
      <c r="R42" s="264">
        <v>0.40896906244108328</v>
      </c>
      <c r="S42" s="264">
        <v>0.25639485328167988</v>
      </c>
      <c r="T42" s="264">
        <v>0.24485008426408589</v>
      </c>
      <c r="U42" s="264">
        <v>0.27068570310671097</v>
      </c>
      <c r="V42" s="264">
        <v>0.32676995667163361</v>
      </c>
      <c r="W42" s="264">
        <v>0.33631011200836941</v>
      </c>
      <c r="DA42" s="72" t="s">
        <v>3090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0.18471210542702909</v>
      </c>
      <c r="I45" s="231">
        <v>0.18471210542725189</v>
      </c>
      <c r="J45" s="231">
        <v>9.2356052713513881E-2</v>
      </c>
      <c r="K45" s="231">
        <v>0.18471210542680719</v>
      </c>
      <c r="L45" s="231">
        <v>9.2356052713438094E-2</v>
      </c>
      <c r="M45" s="231">
        <v>9.235605271376679E-2</v>
      </c>
      <c r="N45" s="231">
        <v>9.2356052708260944E-2</v>
      </c>
      <c r="O45" s="231">
        <v>0</v>
      </c>
      <c r="P45" s="231">
        <v>9.2356052703246497E-2</v>
      </c>
      <c r="Q45" s="231">
        <v>9.2356052688368009E-2</v>
      </c>
      <c r="R45" s="231">
        <v>9.235605270524902E-2</v>
      </c>
      <c r="S45" s="231">
        <v>0.107243025987504</v>
      </c>
      <c r="T45" s="231">
        <v>0.1119890968252864</v>
      </c>
      <c r="U45" s="231">
        <v>0.1240861130745024</v>
      </c>
      <c r="V45" s="231">
        <v>0.1202971756659002</v>
      </c>
      <c r="W45" s="231">
        <v>0.1124875493869298</v>
      </c>
      <c r="DA45" s="73" t="s">
        <v>3093</v>
      </c>
    </row>
    <row r="46" spans="1:105" ht="12" customHeight="1" x14ac:dyDescent="0.25">
      <c r="A46" s="64" t="s">
        <v>160</v>
      </c>
      <c r="B46" s="231">
        <v>1.4074608130858279</v>
      </c>
      <c r="C46" s="231">
        <v>1.4221523660254349</v>
      </c>
      <c r="D46" s="231">
        <v>1.3635915334558539</v>
      </c>
      <c r="E46" s="231">
        <v>1.4005257086751579</v>
      </c>
      <c r="F46" s="231">
        <v>0.97057757021999158</v>
      </c>
      <c r="G46" s="231">
        <v>1.0295890727914609</v>
      </c>
      <c r="H46" s="231">
        <v>0.8380521252426365</v>
      </c>
      <c r="I46" s="231">
        <v>0.57385083804809034</v>
      </c>
      <c r="J46" s="231">
        <v>0.69722607133470671</v>
      </c>
      <c r="K46" s="231">
        <v>0.73809114504631557</v>
      </c>
      <c r="L46" s="231">
        <v>0.47850747454503928</v>
      </c>
      <c r="M46" s="231">
        <v>0.55258473164598243</v>
      </c>
      <c r="N46" s="231">
        <v>0.31997327452878549</v>
      </c>
      <c r="O46" s="231">
        <v>8.0835319972085193E-2</v>
      </c>
      <c r="P46" s="231">
        <v>7.6592521479216649E-2</v>
      </c>
      <c r="Q46" s="231">
        <v>0</v>
      </c>
      <c r="R46" s="231">
        <v>7.8563684755549409E-2</v>
      </c>
      <c r="S46" s="231">
        <v>5.5281906966864143E-2</v>
      </c>
      <c r="T46" s="231">
        <v>4.7950363308384758E-2</v>
      </c>
      <c r="U46" s="231">
        <v>6.6208296854610174E-2</v>
      </c>
      <c r="V46" s="231">
        <v>8.4206340243196245E-2</v>
      </c>
      <c r="W46" s="231">
        <v>5.3759213882616917E-2</v>
      </c>
      <c r="DA46" s="73" t="s">
        <v>3094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2.0962540740773292</v>
      </c>
      <c r="H47" s="231">
        <v>1.498812421645275</v>
      </c>
      <c r="I47" s="231">
        <v>2.1313097452849159</v>
      </c>
      <c r="J47" s="231">
        <v>1.9846605080677751</v>
      </c>
      <c r="K47" s="231">
        <v>1.3534846653568759</v>
      </c>
      <c r="L47" s="231">
        <v>1.5866346701105609</v>
      </c>
      <c r="M47" s="231">
        <v>2.703588307712347</v>
      </c>
      <c r="N47" s="231">
        <v>0.15924548094266319</v>
      </c>
      <c r="O47" s="231">
        <v>0.15857068215618361</v>
      </c>
      <c r="P47" s="231">
        <v>0.31774587155777118</v>
      </c>
      <c r="Q47" s="231">
        <v>0.15960396775569549</v>
      </c>
      <c r="R47" s="231">
        <v>0.23804932498028489</v>
      </c>
      <c r="S47" s="231">
        <v>9.2743707115036114E-2</v>
      </c>
      <c r="T47" s="231">
        <v>8.4102400531007884E-2</v>
      </c>
      <c r="U47" s="231">
        <v>7.9583069578226001E-2</v>
      </c>
      <c r="V47" s="231">
        <v>0.121948451149632</v>
      </c>
      <c r="W47" s="231">
        <v>0.1700633487388227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0.88772100279733879</v>
      </c>
      <c r="G48" s="231">
        <v>0.48360920301917543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1.12621321227564E-3</v>
      </c>
      <c r="T48" s="231">
        <v>8.0822359940677601E-4</v>
      </c>
      <c r="U48" s="231">
        <v>8.0822359937243943E-4</v>
      </c>
      <c r="V48" s="231">
        <v>3.1798961290517211E-4</v>
      </c>
      <c r="W48" s="231">
        <v>0</v>
      </c>
      <c r="DA48" s="73" t="s">
        <v>3096</v>
      </c>
    </row>
    <row r="49" spans="1:105" ht="12" customHeight="1" x14ac:dyDescent="0.25">
      <c r="A49" s="64" t="s">
        <v>162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3099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3100</v>
      </c>
    </row>
    <row r="53" spans="1:105" ht="12" customHeight="1" x14ac:dyDescent="0.25">
      <c r="A53" s="60" t="s">
        <v>3101</v>
      </c>
      <c r="B53" s="264">
        <v>2.3587150233905618E-2</v>
      </c>
      <c r="C53" s="264">
        <v>2.3587661576390861E-2</v>
      </c>
      <c r="D53" s="264">
        <v>2.4679915446642161E-2</v>
      </c>
      <c r="E53" s="264">
        <v>2.5775734934563539E-2</v>
      </c>
      <c r="F53" s="264">
        <v>2.5229171264240052E-2</v>
      </c>
      <c r="G53" s="264">
        <v>2.5244831502695929E-2</v>
      </c>
      <c r="H53" s="264">
        <v>2.6327807632546881E-2</v>
      </c>
      <c r="I53" s="264">
        <v>2.6868979440876638E-2</v>
      </c>
      <c r="J53" s="264">
        <v>3.0154567167423159E-2</v>
      </c>
      <c r="K53" s="264">
        <v>2.9600129946771851E-2</v>
      </c>
      <c r="L53" s="264">
        <v>2.9574102599606619E-2</v>
      </c>
      <c r="M53" s="264">
        <v>2.5779057002201729E-2</v>
      </c>
      <c r="N53" s="264">
        <v>2.0718488420499611E-2</v>
      </c>
      <c r="O53" s="264">
        <v>1.8259410520005039E-2</v>
      </c>
      <c r="P53" s="264">
        <v>1.8904685861670319E-2</v>
      </c>
      <c r="Q53" s="264">
        <v>1.8625797101481829E-2</v>
      </c>
      <c r="R53" s="264">
        <v>1.9933427484577149E-2</v>
      </c>
      <c r="S53" s="264">
        <v>2.110962028999077E-2</v>
      </c>
      <c r="T53" s="264">
        <v>2.2136685847622559E-2</v>
      </c>
      <c r="U53" s="264">
        <v>2.1895793737468552E-2</v>
      </c>
      <c r="V53" s="264">
        <v>2.166938455003924E-2</v>
      </c>
      <c r="W53" s="264">
        <v>2.295201775976306E-2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0.2571735701963348</v>
      </c>
      <c r="C54" s="263">
        <f t="shared" si="2"/>
        <v>0.25828217043857721</v>
      </c>
      <c r="D54" s="263">
        <f t="shared" si="2"/>
        <v>0.26088183011526761</v>
      </c>
      <c r="E54" s="263">
        <f t="shared" si="2"/>
        <v>0.27068893631448532</v>
      </c>
      <c r="F54" s="263">
        <f t="shared" si="2"/>
        <v>0.30162398168981519</v>
      </c>
      <c r="G54" s="263">
        <f t="shared" si="2"/>
        <v>0.4334726697549437</v>
      </c>
      <c r="H54" s="263">
        <f t="shared" si="2"/>
        <v>0.3585722071214717</v>
      </c>
      <c r="I54" s="263">
        <f t="shared" si="2"/>
        <v>0.38975196384413735</v>
      </c>
      <c r="J54" s="263">
        <f t="shared" si="2"/>
        <v>0.40212560374712109</v>
      </c>
      <c r="K54" s="263">
        <f t="shared" si="2"/>
        <v>0.36110588041070579</v>
      </c>
      <c r="L54" s="263">
        <f t="shared" si="2"/>
        <v>0.35200178888919142</v>
      </c>
      <c r="M54" s="263">
        <f t="shared" si="2"/>
        <v>0.41726849164963964</v>
      </c>
      <c r="N54" s="263">
        <f t="shared" si="2"/>
        <v>0.1758865915506434</v>
      </c>
      <c r="O54" s="263">
        <f t="shared" si="2"/>
        <v>0.13512381810347573</v>
      </c>
      <c r="P54" s="263">
        <f t="shared" si="2"/>
        <v>0.15786725382678082</v>
      </c>
      <c r="Q54" s="263">
        <f t="shared" si="2"/>
        <v>0.13841824877833644</v>
      </c>
      <c r="R54" s="263">
        <f t="shared" si="2"/>
        <v>0.15861771201263586</v>
      </c>
      <c r="S54" s="263">
        <f t="shared" si="2"/>
        <v>0.15468263195009854</v>
      </c>
      <c r="T54" s="263">
        <f t="shared" si="2"/>
        <v>0.1604014459767204</v>
      </c>
      <c r="U54" s="263">
        <f t="shared" si="2"/>
        <v>0.16080015944019344</v>
      </c>
      <c r="V54" s="263">
        <f t="shared" si="2"/>
        <v>0.16356752272570363</v>
      </c>
      <c r="W54" s="263">
        <f t="shared" si="2"/>
        <v>0.17251182139396884</v>
      </c>
      <c r="DA54" s="70"/>
    </row>
    <row r="55" spans="1:105" ht="12" customHeight="1" x14ac:dyDescent="0.25">
      <c r="A55" s="60" t="s">
        <v>3104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3105</v>
      </c>
    </row>
    <row r="56" spans="1:105" ht="12" customHeight="1" x14ac:dyDescent="0.25">
      <c r="A56" s="60" t="s">
        <v>3106</v>
      </c>
      <c r="B56" s="264">
        <v>0.1058904686961125</v>
      </c>
      <c r="C56" s="264">
        <v>0.1069957892934497</v>
      </c>
      <c r="D56" s="264">
        <v>0.1025899586299075</v>
      </c>
      <c r="E56" s="264">
        <v>0.10536870535487081</v>
      </c>
      <c r="F56" s="264">
        <v>0.139809297029517</v>
      </c>
      <c r="G56" s="264">
        <v>0.27155754356523881</v>
      </c>
      <c r="H56" s="264">
        <v>0.18971109609892961</v>
      </c>
      <c r="I56" s="264">
        <v>0.21741988880954921</v>
      </c>
      <c r="J56" s="264">
        <v>0.20872044881123469</v>
      </c>
      <c r="K56" s="264">
        <v>0.17125677109692769</v>
      </c>
      <c r="L56" s="264">
        <v>0.16231961359516281</v>
      </c>
      <c r="M56" s="264">
        <v>0.2519269536355182</v>
      </c>
      <c r="N56" s="264">
        <v>4.3002493405369997E-2</v>
      </c>
      <c r="O56" s="264">
        <v>1.801173683723652E-2</v>
      </c>
      <c r="P56" s="264">
        <v>3.6616510024343629E-2</v>
      </c>
      <c r="Q56" s="264">
        <v>1.8956239782625461E-2</v>
      </c>
      <c r="R56" s="264">
        <v>3.076883228396865E-2</v>
      </c>
      <c r="S56" s="264">
        <v>1.9289894917743949E-2</v>
      </c>
      <c r="T56" s="264">
        <v>1.8421322954037801E-2</v>
      </c>
      <c r="U56" s="264">
        <v>2.0365068572291731E-2</v>
      </c>
      <c r="V56" s="264">
        <v>2.458457354269343E-2</v>
      </c>
      <c r="W56" s="264">
        <v>2.5302328176178251E-2</v>
      </c>
      <c r="DA56" s="72" t="s">
        <v>3107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1.389683551802099E-2</v>
      </c>
      <c r="I59" s="231">
        <v>1.389683551803776E-2</v>
      </c>
      <c r="J59" s="231">
        <v>6.9484177590104449E-3</v>
      </c>
      <c r="K59" s="231">
        <v>1.3896835518004301E-2</v>
      </c>
      <c r="L59" s="231">
        <v>6.9484177590047446E-3</v>
      </c>
      <c r="M59" s="231">
        <v>6.948417759029474E-3</v>
      </c>
      <c r="N59" s="231">
        <v>6.9484177586152428E-3</v>
      </c>
      <c r="O59" s="231">
        <v>0</v>
      </c>
      <c r="P59" s="231">
        <v>6.9484177582379786E-3</v>
      </c>
      <c r="Q59" s="231">
        <v>6.9484177571185928E-3</v>
      </c>
      <c r="R59" s="231">
        <v>6.9484177583886402E-3</v>
      </c>
      <c r="S59" s="231">
        <v>8.0684408266460741E-3</v>
      </c>
      <c r="T59" s="231">
        <v>8.4255119868554065E-3</v>
      </c>
      <c r="U59" s="231">
        <v>9.3356323316240043E-3</v>
      </c>
      <c r="V59" s="231">
        <v>9.0505712099736828E-3</v>
      </c>
      <c r="W59" s="231">
        <v>8.4630131200197911E-3</v>
      </c>
      <c r="DA59" s="73" t="s">
        <v>3110</v>
      </c>
    </row>
    <row r="60" spans="1:105" ht="12" customHeight="1" x14ac:dyDescent="0.25">
      <c r="A60" s="64" t="s">
        <v>160</v>
      </c>
      <c r="B60" s="231">
        <v>0.1058904686961125</v>
      </c>
      <c r="C60" s="231">
        <v>0.1069957892934497</v>
      </c>
      <c r="D60" s="231">
        <v>0.1025899586299075</v>
      </c>
      <c r="E60" s="231">
        <v>0.10536870535487081</v>
      </c>
      <c r="F60" s="231">
        <v>7.3021509985203126E-2</v>
      </c>
      <c r="G60" s="231">
        <v>7.74612468557839E-2</v>
      </c>
      <c r="H60" s="231">
        <v>6.305094359192244E-2</v>
      </c>
      <c r="I60" s="231">
        <v>4.3173730762238773E-2</v>
      </c>
      <c r="J60" s="231">
        <v>5.2455879975024933E-2</v>
      </c>
      <c r="K60" s="231">
        <v>5.5530368279346591E-2</v>
      </c>
      <c r="L60" s="231">
        <v>3.6000562348216122E-2</v>
      </c>
      <c r="M60" s="231">
        <v>4.1573772913804312E-2</v>
      </c>
      <c r="N60" s="231">
        <v>2.4073224415958779E-2</v>
      </c>
      <c r="O60" s="231">
        <v>6.0816541671788217E-3</v>
      </c>
      <c r="P60" s="231">
        <v>5.7624467570570508E-3</v>
      </c>
      <c r="Q60" s="231">
        <v>0</v>
      </c>
      <c r="R60" s="231">
        <v>5.91074744242378E-3</v>
      </c>
      <c r="S60" s="231">
        <v>4.159140336065013E-3</v>
      </c>
      <c r="T60" s="231">
        <v>3.6075508445179748E-3</v>
      </c>
      <c r="U60" s="231">
        <v>4.9811884780897918E-3</v>
      </c>
      <c r="V60" s="231">
        <v>6.3352732471370207E-3</v>
      </c>
      <c r="W60" s="231">
        <v>4.0445803548050316E-3</v>
      </c>
      <c r="DA60" s="73" t="s">
        <v>3111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0.1577119052597363</v>
      </c>
      <c r="H61" s="231">
        <v>0.1127633169889862</v>
      </c>
      <c r="I61" s="231">
        <v>0.1603493225292727</v>
      </c>
      <c r="J61" s="231">
        <v>0.14931615107719931</v>
      </c>
      <c r="K61" s="231">
        <v>0.1018295672995768</v>
      </c>
      <c r="L61" s="231">
        <v>0.1193706334879419</v>
      </c>
      <c r="M61" s="231">
        <v>0.20340476296268439</v>
      </c>
      <c r="N61" s="231">
        <v>1.198085123079598E-2</v>
      </c>
      <c r="O61" s="231">
        <v>1.19300826700577E-2</v>
      </c>
      <c r="P61" s="231">
        <v>2.3905645509048602E-2</v>
      </c>
      <c r="Q61" s="231">
        <v>1.2007822025506871E-2</v>
      </c>
      <c r="R61" s="231">
        <v>1.7909667083156229E-2</v>
      </c>
      <c r="S61" s="231">
        <v>6.9775829804415894E-3</v>
      </c>
      <c r="T61" s="231">
        <v>6.3274533314864843E-3</v>
      </c>
      <c r="U61" s="231">
        <v>5.9874409714025826E-3</v>
      </c>
      <c r="V61" s="231">
        <v>9.1748051021666686E-3</v>
      </c>
      <c r="W61" s="231">
        <v>1.2794734701353431E-2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6.6787787044313887E-2</v>
      </c>
      <c r="G62" s="231">
        <v>3.6384391449718508E-2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8.4730774591270787E-5</v>
      </c>
      <c r="T62" s="231">
        <v>6.0806791177939251E-5</v>
      </c>
      <c r="U62" s="231">
        <v>6.0806791175355943E-5</v>
      </c>
      <c r="V62" s="231">
        <v>2.3923983416063099E-5</v>
      </c>
      <c r="W62" s="231">
        <v>0</v>
      </c>
      <c r="DA62" s="73" t="s">
        <v>3113</v>
      </c>
    </row>
    <row r="63" spans="1:105" ht="12" customHeight="1" x14ac:dyDescent="0.25">
      <c r="A63" s="64" t="s">
        <v>162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3116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3117</v>
      </c>
    </row>
    <row r="67" spans="1:105" ht="12" customHeight="1" x14ac:dyDescent="0.25">
      <c r="A67" s="60" t="s">
        <v>3118</v>
      </c>
      <c r="B67" s="264">
        <v>0.15128310150022231</v>
      </c>
      <c r="C67" s="264">
        <v>0.15128638114512749</v>
      </c>
      <c r="D67" s="264">
        <v>0.15829187148536011</v>
      </c>
      <c r="E67" s="264">
        <v>0.16532023095961451</v>
      </c>
      <c r="F67" s="264">
        <v>0.16181468466029819</v>
      </c>
      <c r="G67" s="264">
        <v>0.16191512618970491</v>
      </c>
      <c r="H67" s="264">
        <v>0.16886111102254209</v>
      </c>
      <c r="I67" s="264">
        <v>0.17233207503458811</v>
      </c>
      <c r="J67" s="264">
        <v>0.19340515493588639</v>
      </c>
      <c r="K67" s="264">
        <v>0.1898491093137781</v>
      </c>
      <c r="L67" s="264">
        <v>0.18968217529402859</v>
      </c>
      <c r="M67" s="264">
        <v>0.16534153801412141</v>
      </c>
      <c r="N67" s="264">
        <v>0.13288409814527341</v>
      </c>
      <c r="O67" s="264">
        <v>0.1171120812662392</v>
      </c>
      <c r="P67" s="264">
        <v>0.12125074380243719</v>
      </c>
      <c r="Q67" s="264">
        <v>0.11946200899571099</v>
      </c>
      <c r="R67" s="264">
        <v>0.12784887972866721</v>
      </c>
      <c r="S67" s="264">
        <v>0.1353927370323546</v>
      </c>
      <c r="T67" s="264">
        <v>0.14198012302268259</v>
      </c>
      <c r="U67" s="264">
        <v>0.14043509086790171</v>
      </c>
      <c r="V67" s="264">
        <v>0.13898294918301021</v>
      </c>
      <c r="W67" s="264">
        <v>0.14720949321779059</v>
      </c>
      <c r="DA67" s="72" t="s">
        <v>3119</v>
      </c>
    </row>
    <row r="68" spans="1:105" ht="12" customHeight="1" x14ac:dyDescent="0.25">
      <c r="A68" s="57" t="s">
        <v>3120</v>
      </c>
      <c r="B68" s="263">
        <v>2.6984857626095402</v>
      </c>
      <c r="C68" s="263">
        <v>2.7267326157914109</v>
      </c>
      <c r="D68" s="263">
        <v>2.614084431678863</v>
      </c>
      <c r="E68" s="263">
        <v>2.685550016581514</v>
      </c>
      <c r="F68" s="263">
        <v>2.417912099842126</v>
      </c>
      <c r="G68" s="263">
        <v>2.2211001508454582</v>
      </c>
      <c r="H68" s="263">
        <v>2.4476046589450311</v>
      </c>
      <c r="I68" s="263">
        <v>2.2792789787811731</v>
      </c>
      <c r="J68" s="263">
        <v>2.1958587040261262</v>
      </c>
      <c r="K68" s="263">
        <v>2.108429795409831</v>
      </c>
      <c r="L68" s="263">
        <v>1.91430611004232</v>
      </c>
      <c r="M68" s="263">
        <v>2.0813676043709641</v>
      </c>
      <c r="N68" s="263">
        <v>4.316874355715643</v>
      </c>
      <c r="O68" s="263">
        <v>3.0906586218566239</v>
      </c>
      <c r="P68" s="263">
        <v>3.6086059445436369</v>
      </c>
      <c r="Q68" s="263">
        <v>4.1834226227679281</v>
      </c>
      <c r="R68" s="263">
        <v>4.4352553228605132</v>
      </c>
      <c r="S68" s="263">
        <v>5.7404026455541537</v>
      </c>
      <c r="T68" s="263">
        <v>4.9691173446230534</v>
      </c>
      <c r="U68" s="263">
        <v>6.7773689656148122</v>
      </c>
      <c r="V68" s="263">
        <v>5.654946947230246</v>
      </c>
      <c r="W68" s="263">
        <v>6.5563066643854064</v>
      </c>
      <c r="DA68" s="70" t="s">
        <v>3121</v>
      </c>
    </row>
    <row r="69" spans="1:105" ht="12" customHeight="1" x14ac:dyDescent="0.25">
      <c r="A69" s="41" t="s">
        <v>3122</v>
      </c>
      <c r="B69" s="352">
        <v>3.5780929647840041</v>
      </c>
      <c r="C69" s="352">
        <v>3.633127907745306</v>
      </c>
      <c r="D69" s="352">
        <v>3.9387820589169822</v>
      </c>
      <c r="E69" s="352">
        <v>4.2508177419443989</v>
      </c>
      <c r="F69" s="352">
        <v>4.6284621364497234</v>
      </c>
      <c r="G69" s="352">
        <v>4.3597339264616206</v>
      </c>
      <c r="H69" s="352">
        <v>4.6635267146083441</v>
      </c>
      <c r="I69" s="352">
        <v>5.887354821917187</v>
      </c>
      <c r="J69" s="352">
        <v>6.5717809361160739</v>
      </c>
      <c r="K69" s="352">
        <v>6.1697218102369789</v>
      </c>
      <c r="L69" s="352">
        <v>6.2216234572109874</v>
      </c>
      <c r="M69" s="352">
        <v>6.0876607937382579</v>
      </c>
      <c r="N69" s="352">
        <v>5.1697222112266514</v>
      </c>
      <c r="O69" s="352">
        <v>4.2541735537685037</v>
      </c>
      <c r="P69" s="352">
        <v>4.2541273179746941</v>
      </c>
      <c r="Q69" s="352">
        <v>3.9699745158791999</v>
      </c>
      <c r="R69" s="352">
        <v>4.3389434806222091</v>
      </c>
      <c r="S69" s="352">
        <v>4.5824181792774654</v>
      </c>
      <c r="T69" s="352">
        <v>4.822082761260158</v>
      </c>
      <c r="U69" s="352">
        <v>4.8265523098384024</v>
      </c>
      <c r="V69" s="352">
        <v>4.4967830234384181</v>
      </c>
      <c r="W69" s="352">
        <v>5.075476877528601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1.0000000000000002</v>
      </c>
      <c r="D73" s="234">
        <f t="shared" si="3"/>
        <v>1.0000000000000002</v>
      </c>
      <c r="E73" s="234">
        <f t="shared" si="3"/>
        <v>1</v>
      </c>
      <c r="F73" s="234">
        <f t="shared" si="3"/>
        <v>0.99999999999999967</v>
      </c>
      <c r="G73" s="234">
        <f t="shared" si="3"/>
        <v>0.99999999999999989</v>
      </c>
      <c r="H73" s="234">
        <f t="shared" si="3"/>
        <v>1</v>
      </c>
      <c r="I73" s="234">
        <f t="shared" si="3"/>
        <v>0.99999999999999989</v>
      </c>
      <c r="J73" s="234">
        <f t="shared" si="3"/>
        <v>1</v>
      </c>
      <c r="K73" s="234">
        <f t="shared" si="3"/>
        <v>0.99999999999999989</v>
      </c>
      <c r="L73" s="234">
        <f t="shared" si="3"/>
        <v>1</v>
      </c>
      <c r="M73" s="234">
        <f t="shared" si="3"/>
        <v>0.99999999999999989</v>
      </c>
      <c r="N73" s="234">
        <f t="shared" si="3"/>
        <v>0.99999999999999978</v>
      </c>
      <c r="O73" s="234">
        <f t="shared" si="3"/>
        <v>1.0000000000000002</v>
      </c>
      <c r="P73" s="234">
        <f t="shared" si="3"/>
        <v>0.99999999999999989</v>
      </c>
      <c r="Q73" s="234">
        <f t="shared" si="3"/>
        <v>0.99999999999999989</v>
      </c>
      <c r="R73" s="234">
        <f t="shared" si="3"/>
        <v>0.99999999999999989</v>
      </c>
      <c r="S73" s="234">
        <f t="shared" si="3"/>
        <v>1.0000000000000002</v>
      </c>
      <c r="T73" s="234">
        <f t="shared" si="3"/>
        <v>1</v>
      </c>
      <c r="U73" s="234">
        <f t="shared" si="3"/>
        <v>0.99999999999999989</v>
      </c>
      <c r="V73" s="234">
        <f t="shared" si="3"/>
        <v>1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7.7290742703944358E-3</v>
      </c>
      <c r="C74" s="301">
        <f t="shared" si="4"/>
        <v>7.9372417385037281E-3</v>
      </c>
      <c r="D74" s="301">
        <f t="shared" si="4"/>
        <v>9.2361649180467912E-3</v>
      </c>
      <c r="E74" s="301">
        <f t="shared" si="4"/>
        <v>1.003369338409278E-2</v>
      </c>
      <c r="F74" s="301">
        <f t="shared" si="4"/>
        <v>1.0905389878904879E-2</v>
      </c>
      <c r="G74" s="301">
        <f t="shared" si="4"/>
        <v>5.841312601326502E-3</v>
      </c>
      <c r="H74" s="301">
        <f t="shared" si="4"/>
        <v>8.1633638283669357E-3</v>
      </c>
      <c r="I74" s="301">
        <f t="shared" si="4"/>
        <v>1.0946051473620008E-2</v>
      </c>
      <c r="J74" s="301">
        <f t="shared" si="4"/>
        <v>1.2344458319678939E-2</v>
      </c>
      <c r="K74" s="301">
        <f t="shared" si="4"/>
        <v>1.3067185862272349E-2</v>
      </c>
      <c r="L74" s="301">
        <f t="shared" si="4"/>
        <v>1.3920531530552156E-2</v>
      </c>
      <c r="M74" s="301">
        <f t="shared" si="4"/>
        <v>1.0717157649856776E-2</v>
      </c>
      <c r="N74" s="301">
        <f t="shared" si="4"/>
        <v>2.0631040112897122E-2</v>
      </c>
      <c r="O74" s="301">
        <f t="shared" si="4"/>
        <v>2.4426762985040661E-2</v>
      </c>
      <c r="P74" s="301">
        <f t="shared" si="4"/>
        <v>1.8407631370805283E-2</v>
      </c>
      <c r="Q74" s="301">
        <f t="shared" si="4"/>
        <v>1.8418223563050378E-2</v>
      </c>
      <c r="R74" s="301">
        <f t="shared" si="4"/>
        <v>1.7404659087901245E-2</v>
      </c>
      <c r="S74" s="301">
        <f t="shared" si="4"/>
        <v>1.7228248899539809E-2</v>
      </c>
      <c r="T74" s="301">
        <f t="shared" si="4"/>
        <v>1.9632247229753971E-2</v>
      </c>
      <c r="U74" s="301">
        <f t="shared" si="4"/>
        <v>1.6365886083118914E-2</v>
      </c>
      <c r="V74" s="301">
        <f t="shared" si="4"/>
        <v>1.6089454512972463E-2</v>
      </c>
      <c r="W74" s="301">
        <f t="shared" si="4"/>
        <v>1.6848986243236243E-2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4.2296906424073464E-3</v>
      </c>
      <c r="C75" s="235">
        <f t="shared" si="5"/>
        <v>4.3054277845866349E-3</v>
      </c>
      <c r="D75" s="235">
        <f t="shared" si="5"/>
        <v>4.9162101551831769E-3</v>
      </c>
      <c r="E75" s="235">
        <f t="shared" si="5"/>
        <v>5.2578565714947352E-3</v>
      </c>
      <c r="F75" s="235">
        <f t="shared" si="5"/>
        <v>5.4825706946304373E-3</v>
      </c>
      <c r="G75" s="235">
        <f t="shared" si="5"/>
        <v>3.0018442385260401E-3</v>
      </c>
      <c r="H75" s="235">
        <f t="shared" si="5"/>
        <v>4.1548058392807874E-3</v>
      </c>
      <c r="I75" s="235">
        <f t="shared" si="5"/>
        <v>5.245836229657133E-3</v>
      </c>
      <c r="J75" s="235">
        <f t="shared" si="5"/>
        <v>5.9229704210295806E-3</v>
      </c>
      <c r="K75" s="235">
        <f t="shared" si="5"/>
        <v>6.3346176829441932E-3</v>
      </c>
      <c r="L75" s="235">
        <f t="shared" si="5"/>
        <v>6.7332959504794281E-3</v>
      </c>
      <c r="M75" s="235">
        <f t="shared" si="5"/>
        <v>5.0597762291857539E-3</v>
      </c>
      <c r="N75" s="235">
        <f t="shared" si="5"/>
        <v>9.6471492745668474E-3</v>
      </c>
      <c r="O75" s="235">
        <f t="shared" si="5"/>
        <v>1.1561479936085127E-2</v>
      </c>
      <c r="P75" s="235">
        <f t="shared" si="5"/>
        <v>8.7723954791447799E-3</v>
      </c>
      <c r="Q75" s="235">
        <f t="shared" si="5"/>
        <v>8.8815492981643238E-3</v>
      </c>
      <c r="R75" s="235">
        <f t="shared" si="5"/>
        <v>8.3531269010978619E-3</v>
      </c>
      <c r="S75" s="235">
        <f t="shared" si="5"/>
        <v>8.2734544498313644E-3</v>
      </c>
      <c r="T75" s="235">
        <f t="shared" si="5"/>
        <v>9.4207005233264557E-3</v>
      </c>
      <c r="U75" s="235">
        <f t="shared" si="5"/>
        <v>7.8331263565977836E-3</v>
      </c>
      <c r="V75" s="235">
        <f t="shared" si="5"/>
        <v>7.8081437848276638E-3</v>
      </c>
      <c r="W75" s="235">
        <f t="shared" si="5"/>
        <v>8.058889533784884E-3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7.6475970857853622E-3</v>
      </c>
      <c r="C76" s="235">
        <f t="shared" si="6"/>
        <v>7.7436278060072214E-3</v>
      </c>
      <c r="D76" s="235">
        <f t="shared" si="6"/>
        <v>8.74077831818274E-3</v>
      </c>
      <c r="E76" s="235">
        <f t="shared" si="6"/>
        <v>9.2569351010097656E-3</v>
      </c>
      <c r="F76" s="235">
        <f t="shared" si="6"/>
        <v>9.3929011794083566E-3</v>
      </c>
      <c r="G76" s="235">
        <f t="shared" si="6"/>
        <v>5.2188704009829556E-3</v>
      </c>
      <c r="H76" s="235">
        <f t="shared" si="6"/>
        <v>7.1773344684831295E-3</v>
      </c>
      <c r="I76" s="235">
        <f t="shared" si="6"/>
        <v>8.687387830344194E-3</v>
      </c>
      <c r="J76" s="235">
        <f t="shared" si="6"/>
        <v>9.8172678201100174E-3</v>
      </c>
      <c r="K76" s="235">
        <f t="shared" si="6"/>
        <v>1.05788481359119E-2</v>
      </c>
      <c r="L76" s="235">
        <f t="shared" si="6"/>
        <v>1.1226500288169747E-2</v>
      </c>
      <c r="M76" s="235">
        <f t="shared" si="6"/>
        <v>8.2858367453389412E-3</v>
      </c>
      <c r="N76" s="235">
        <f t="shared" si="6"/>
        <v>1.5682374394682307E-2</v>
      </c>
      <c r="O76" s="235">
        <f t="shared" si="6"/>
        <v>1.8969141879377524E-2</v>
      </c>
      <c r="P76" s="235">
        <f t="shared" si="6"/>
        <v>1.4467168467752124E-2</v>
      </c>
      <c r="Q76" s="235">
        <f t="shared" si="6"/>
        <v>1.4775264480304896E-2</v>
      </c>
      <c r="R76" s="235">
        <f t="shared" si="6"/>
        <v>1.3847956150578324E-2</v>
      </c>
      <c r="S76" s="235">
        <f t="shared" si="6"/>
        <v>1.3721973812070598E-2</v>
      </c>
      <c r="T76" s="235">
        <f t="shared" si="6"/>
        <v>1.5615932796524842E-2</v>
      </c>
      <c r="U76" s="235">
        <f t="shared" si="6"/>
        <v>1.2959678688410014E-2</v>
      </c>
      <c r="V76" s="235">
        <f t="shared" si="6"/>
        <v>1.3049819524087701E-2</v>
      </c>
      <c r="W76" s="235">
        <f t="shared" si="6"/>
        <v>1.3326507778712478E-2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2.7056770280913076E-3</v>
      </c>
      <c r="C77" s="235">
        <f t="shared" si="7"/>
        <v>2.7838984610301979E-3</v>
      </c>
      <c r="D77" s="235">
        <f t="shared" si="7"/>
        <v>3.2526225150131E-3</v>
      </c>
      <c r="E77" s="235">
        <f t="shared" si="7"/>
        <v>3.5450904628688599E-3</v>
      </c>
      <c r="F77" s="235">
        <f t="shared" si="7"/>
        <v>3.885591146732442E-3</v>
      </c>
      <c r="G77" s="235">
        <f t="shared" si="7"/>
        <v>2.0721273780431749E-3</v>
      </c>
      <c r="H77" s="235">
        <f t="shared" si="7"/>
        <v>2.9014954278470499E-3</v>
      </c>
      <c r="I77" s="235">
        <f t="shared" si="7"/>
        <v>3.9361101778425788E-3</v>
      </c>
      <c r="J77" s="235">
        <f t="shared" si="7"/>
        <v>4.4379913382619207E-3</v>
      </c>
      <c r="K77" s="235">
        <f t="shared" si="7"/>
        <v>4.6887317228486002E-3</v>
      </c>
      <c r="L77" s="235">
        <f t="shared" si="7"/>
        <v>4.997028503403997E-3</v>
      </c>
      <c r="M77" s="235">
        <f t="shared" si="7"/>
        <v>3.8645006704583012E-3</v>
      </c>
      <c r="N77" s="235">
        <f t="shared" si="7"/>
        <v>7.4524005196729848E-3</v>
      </c>
      <c r="O77" s="235">
        <f t="shared" si="7"/>
        <v>8.8039663103596979E-3</v>
      </c>
      <c r="P77" s="235">
        <f t="shared" si="7"/>
        <v>6.6261488884297483E-3</v>
      </c>
      <c r="Q77" s="235">
        <f t="shared" si="7"/>
        <v>6.6153761414224068E-3</v>
      </c>
      <c r="R77" s="235">
        <f t="shared" si="7"/>
        <v>6.2568858839213972E-3</v>
      </c>
      <c r="S77" s="235">
        <f t="shared" si="7"/>
        <v>6.1927677608666883E-3</v>
      </c>
      <c r="T77" s="235">
        <f t="shared" si="7"/>
        <v>7.0579063166021352E-3</v>
      </c>
      <c r="U77" s="235">
        <f t="shared" si="7"/>
        <v>5.886458321360177E-3</v>
      </c>
      <c r="V77" s="235">
        <f t="shared" si="7"/>
        <v>5.7719952861537277E-3</v>
      </c>
      <c r="W77" s="235">
        <f t="shared" si="7"/>
        <v>6.0609841611722823E-3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2.6198933149581202E-2</v>
      </c>
      <c r="C78" s="302">
        <f t="shared" si="8"/>
        <v>2.6477097044426502E-2</v>
      </c>
      <c r="D78" s="302">
        <f t="shared" si="8"/>
        <v>2.6571245270548813E-2</v>
      </c>
      <c r="E78" s="302">
        <f t="shared" si="8"/>
        <v>2.6508832810025432E-2</v>
      </c>
      <c r="F78" s="302">
        <f t="shared" si="8"/>
        <v>2.7035357625527598E-2</v>
      </c>
      <c r="G78" s="302">
        <f t="shared" si="8"/>
        <v>2.8063498751914467E-2</v>
      </c>
      <c r="H78" s="302">
        <f t="shared" si="8"/>
        <v>2.7101970387477713E-2</v>
      </c>
      <c r="I78" s="302">
        <f t="shared" si="8"/>
        <v>2.8784886071139729E-2</v>
      </c>
      <c r="J78" s="302">
        <f t="shared" si="8"/>
        <v>2.9458446091708331E-2</v>
      </c>
      <c r="K78" s="302">
        <f t="shared" si="8"/>
        <v>2.9321951991839602E-2</v>
      </c>
      <c r="L78" s="302">
        <f t="shared" si="8"/>
        <v>2.8040011236676005E-2</v>
      </c>
      <c r="M78" s="302">
        <f t="shared" si="8"/>
        <v>2.9282742214637131E-2</v>
      </c>
      <c r="N78" s="302">
        <f t="shared" si="8"/>
        <v>2.0314209848396068E-2</v>
      </c>
      <c r="O78" s="302">
        <f t="shared" si="8"/>
        <v>2.3286493589409089E-2</v>
      </c>
      <c r="P78" s="302">
        <f t="shared" si="8"/>
        <v>2.2395307049981945E-2</v>
      </c>
      <c r="Q78" s="302">
        <f t="shared" si="8"/>
        <v>1.8638125842334388E-2</v>
      </c>
      <c r="R78" s="302">
        <f t="shared" si="8"/>
        <v>2.0404167228113494E-2</v>
      </c>
      <c r="S78" s="302">
        <f t="shared" si="8"/>
        <v>1.8429638877112305E-2</v>
      </c>
      <c r="T78" s="302">
        <f t="shared" si="8"/>
        <v>1.8875324966751237E-2</v>
      </c>
      <c r="U78" s="302">
        <f t="shared" si="8"/>
        <v>1.5334976830767118E-2</v>
      </c>
      <c r="V78" s="302">
        <f t="shared" si="8"/>
        <v>1.523607143227022E-2</v>
      </c>
      <c r="W78" s="302">
        <f t="shared" si="8"/>
        <v>1.6087513649790847E-2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0.28491256286513866</v>
      </c>
      <c r="C79" s="303">
        <f t="shared" si="9"/>
        <v>0.28455515478867216</v>
      </c>
      <c r="D79" s="303">
        <f t="shared" si="9"/>
        <v>0.27849059999402748</v>
      </c>
      <c r="E79" s="303">
        <f t="shared" si="9"/>
        <v>0.27585965663460937</v>
      </c>
      <c r="F79" s="303">
        <f t="shared" si="9"/>
        <v>0.31466258282468124</v>
      </c>
      <c r="G79" s="303">
        <f t="shared" si="9"/>
        <v>0.35824256793731846</v>
      </c>
      <c r="H79" s="303">
        <f t="shared" si="9"/>
        <v>0.32366029251146722</v>
      </c>
      <c r="I79" s="303">
        <f t="shared" si="9"/>
        <v>0.32362249194417653</v>
      </c>
      <c r="J79" s="303">
        <f t="shared" si="9"/>
        <v>0.315147319888676</v>
      </c>
      <c r="K79" s="303">
        <f t="shared" si="9"/>
        <v>0.30361590271117994</v>
      </c>
      <c r="L79" s="303">
        <f t="shared" si="9"/>
        <v>0.30122795677851955</v>
      </c>
      <c r="M79" s="303">
        <f t="shared" si="9"/>
        <v>0.33465380306528575</v>
      </c>
      <c r="N79" s="303">
        <f t="shared" si="9"/>
        <v>0.17093898742910726</v>
      </c>
      <c r="O79" s="303">
        <f t="shared" si="9"/>
        <v>0.13032304419963517</v>
      </c>
      <c r="P79" s="303">
        <f t="shared" si="9"/>
        <v>0.17316603858620344</v>
      </c>
      <c r="Q79" s="303">
        <f t="shared" si="9"/>
        <v>0.13386538281805679</v>
      </c>
      <c r="R79" s="303">
        <f t="shared" si="9"/>
        <v>0.15603557320667083</v>
      </c>
      <c r="S79" s="303">
        <f t="shared" si="9"/>
        <v>0.1264212765141734</v>
      </c>
      <c r="T79" s="303">
        <f t="shared" si="9"/>
        <v>0.12391824864307577</v>
      </c>
      <c r="U79" s="303">
        <f t="shared" si="9"/>
        <v>0.12553662267651655</v>
      </c>
      <c r="V79" s="303">
        <f t="shared" si="9"/>
        <v>0.13999031053371649</v>
      </c>
      <c r="W79" s="303">
        <f t="shared" si="9"/>
        <v>0.13326176435500192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0.36118970685534751</v>
      </c>
      <c r="C80" s="303">
        <f t="shared" si="10"/>
        <v>0.360659284477785</v>
      </c>
      <c r="D80" s="303">
        <f t="shared" si="10"/>
        <v>0.35364463504247851</v>
      </c>
      <c r="E80" s="303">
        <f t="shared" si="10"/>
        <v>0.35045929758801408</v>
      </c>
      <c r="F80" s="303">
        <f t="shared" si="10"/>
        <v>0.3249818111834063</v>
      </c>
      <c r="G80" s="303">
        <f t="shared" si="10"/>
        <v>0.36346039439538386</v>
      </c>
      <c r="H80" s="303">
        <f t="shared" si="10"/>
        <v>0.35947581634175679</v>
      </c>
      <c r="I80" s="303">
        <f t="shared" si="10"/>
        <v>0.3491484231896485</v>
      </c>
      <c r="J80" s="303">
        <f t="shared" si="10"/>
        <v>0.34099918545527025</v>
      </c>
      <c r="K80" s="303">
        <f t="shared" si="10"/>
        <v>0.33634188931068498</v>
      </c>
      <c r="L80" s="303">
        <f t="shared" si="10"/>
        <v>0.33214117495795847</v>
      </c>
      <c r="M80" s="303">
        <f t="shared" si="10"/>
        <v>0.350789739654017</v>
      </c>
      <c r="N80" s="303">
        <f t="shared" si="10"/>
        <v>0.33719996613090364</v>
      </c>
      <c r="O80" s="303">
        <f t="shared" si="10"/>
        <v>0.31732002195827036</v>
      </c>
      <c r="P80" s="303">
        <f t="shared" si="10"/>
        <v>0.35332153863551957</v>
      </c>
      <c r="Q80" s="303">
        <f t="shared" si="10"/>
        <v>0.35640560776788527</v>
      </c>
      <c r="R80" s="303">
        <f t="shared" si="10"/>
        <v>0.36179114273137419</v>
      </c>
      <c r="S80" s="303">
        <f t="shared" si="10"/>
        <v>0.3672878607858896</v>
      </c>
      <c r="T80" s="303">
        <f t="shared" si="10"/>
        <v>0.35136539065502903</v>
      </c>
      <c r="U80" s="303">
        <f t="shared" si="10"/>
        <v>0.37410300332399815</v>
      </c>
      <c r="V80" s="303">
        <f t="shared" si="10"/>
        <v>0.3678512045654454</v>
      </c>
      <c r="W80" s="303">
        <f t="shared" si="10"/>
        <v>0.3691933340385094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0.35345216654346717</v>
      </c>
      <c r="C81" s="304">
        <f t="shared" si="11"/>
        <v>0.35301113740102713</v>
      </c>
      <c r="D81" s="304">
        <f t="shared" si="11"/>
        <v>0.34547643241754977</v>
      </c>
      <c r="E81" s="304">
        <f t="shared" si="11"/>
        <v>0.34223204174749072</v>
      </c>
      <c r="F81" s="304">
        <f t="shared" si="11"/>
        <v>0.31784980687434655</v>
      </c>
      <c r="G81" s="304">
        <f t="shared" si="11"/>
        <v>0.35913183747591321</v>
      </c>
      <c r="H81" s="304">
        <f t="shared" si="11"/>
        <v>0.35374117190372811</v>
      </c>
      <c r="I81" s="304">
        <f t="shared" si="11"/>
        <v>0.34399563408039979</v>
      </c>
      <c r="J81" s="304">
        <f t="shared" si="11"/>
        <v>0.33513385831674003</v>
      </c>
      <c r="K81" s="304">
        <f t="shared" si="11"/>
        <v>0.32962717069266118</v>
      </c>
      <c r="L81" s="304">
        <f t="shared" si="11"/>
        <v>0.325104949870964</v>
      </c>
      <c r="M81" s="304">
        <f t="shared" si="11"/>
        <v>0.34634028850768839</v>
      </c>
      <c r="N81" s="304">
        <f t="shared" si="11"/>
        <v>0.32936115835692431</v>
      </c>
      <c r="O81" s="304">
        <f t="shared" si="11"/>
        <v>0.30695150607209809</v>
      </c>
      <c r="P81" s="304">
        <f t="shared" si="11"/>
        <v>0.34504125148365283</v>
      </c>
      <c r="Q81" s="304">
        <f t="shared" si="11"/>
        <v>0.34730859836922434</v>
      </c>
      <c r="R81" s="304">
        <f t="shared" si="11"/>
        <v>0.35350411575738505</v>
      </c>
      <c r="S81" s="304">
        <f t="shared" si="11"/>
        <v>0.35904588587913139</v>
      </c>
      <c r="T81" s="304">
        <f t="shared" si="11"/>
        <v>0.34202963052579505</v>
      </c>
      <c r="U81" s="304">
        <f t="shared" si="11"/>
        <v>0.36647791647660821</v>
      </c>
      <c r="V81" s="304">
        <f t="shared" si="11"/>
        <v>0.35951785050442825</v>
      </c>
      <c r="W81" s="304">
        <f t="shared" si="11"/>
        <v>0.36138575461610911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7.737540311880362E-3</v>
      </c>
      <c r="C82" s="304">
        <f t="shared" si="12"/>
        <v>7.6481470767578849E-3</v>
      </c>
      <c r="D82" s="304">
        <f t="shared" si="12"/>
        <v>8.1682026249287575E-3</v>
      </c>
      <c r="E82" s="304">
        <f t="shared" si="12"/>
        <v>8.2272558405233499E-3</v>
      </c>
      <c r="F82" s="304">
        <f t="shared" si="12"/>
        <v>7.1320043090597604E-3</v>
      </c>
      <c r="G82" s="304">
        <f t="shared" si="12"/>
        <v>4.3285569194706419E-3</v>
      </c>
      <c r="H82" s="304">
        <f t="shared" si="12"/>
        <v>5.7346444380286998E-3</v>
      </c>
      <c r="I82" s="304">
        <f t="shared" si="12"/>
        <v>5.1527891092487139E-3</v>
      </c>
      <c r="J82" s="304">
        <f t="shared" si="12"/>
        <v>5.8653271385302143E-3</v>
      </c>
      <c r="K82" s="304">
        <f t="shared" si="12"/>
        <v>6.7147186180238159E-3</v>
      </c>
      <c r="L82" s="304">
        <f t="shared" si="12"/>
        <v>7.0362250869944291E-3</v>
      </c>
      <c r="M82" s="304">
        <f t="shared" si="12"/>
        <v>4.4494511463285874E-3</v>
      </c>
      <c r="N82" s="304">
        <f t="shared" si="12"/>
        <v>7.8388077739793213E-3</v>
      </c>
      <c r="O82" s="304">
        <f t="shared" si="12"/>
        <v>1.036851588617228E-2</v>
      </c>
      <c r="P82" s="304">
        <f t="shared" si="12"/>
        <v>8.2802871518667161E-3</v>
      </c>
      <c r="Q82" s="304">
        <f t="shared" si="12"/>
        <v>9.0970093986609511E-3</v>
      </c>
      <c r="R82" s="304">
        <f t="shared" si="12"/>
        <v>8.2870269739891179E-3</v>
      </c>
      <c r="S82" s="304">
        <f t="shared" si="12"/>
        <v>8.2419749067581781E-3</v>
      </c>
      <c r="T82" s="304">
        <f t="shared" si="12"/>
        <v>9.3357601292340091E-3</v>
      </c>
      <c r="U82" s="304">
        <f t="shared" si="12"/>
        <v>7.6250868473899261E-3</v>
      </c>
      <c r="V82" s="304">
        <f t="shared" si="12"/>
        <v>8.3333540610171456E-3</v>
      </c>
      <c r="W82" s="304">
        <f t="shared" si="12"/>
        <v>7.8075794224002869E-3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8.3398458877369894E-2</v>
      </c>
      <c r="C83" s="303">
        <f t="shared" si="13"/>
        <v>8.3285368023703593E-2</v>
      </c>
      <c r="D83" s="303">
        <f t="shared" si="13"/>
        <v>8.1582138279168603E-2</v>
      </c>
      <c r="E83" s="303">
        <f t="shared" si="13"/>
        <v>8.0823732253411426E-2</v>
      </c>
      <c r="F83" s="303">
        <f t="shared" si="13"/>
        <v>8.8515550799571255E-2</v>
      </c>
      <c r="G83" s="303">
        <f t="shared" si="13"/>
        <v>0.10953457216580396</v>
      </c>
      <c r="H83" s="303">
        <f t="shared" si="13"/>
        <v>9.8851252244387067E-2</v>
      </c>
      <c r="I83" s="303">
        <f t="shared" si="13"/>
        <v>9.9678675590133339E-2</v>
      </c>
      <c r="J83" s="303">
        <f t="shared" si="13"/>
        <v>9.7142405525271536E-2</v>
      </c>
      <c r="K83" s="303">
        <f t="shared" si="13"/>
        <v>9.3072117256919343E-2</v>
      </c>
      <c r="L83" s="303">
        <f t="shared" si="13"/>
        <v>9.2557671044640466E-2</v>
      </c>
      <c r="M83" s="303">
        <f t="shared" si="13"/>
        <v>0.10385460686597953</v>
      </c>
      <c r="N83" s="303">
        <f t="shared" si="13"/>
        <v>3.9498952756796282E-2</v>
      </c>
      <c r="O83" s="303">
        <f t="shared" si="13"/>
        <v>2.5394004680042402E-2</v>
      </c>
      <c r="P83" s="303">
        <f t="shared" si="13"/>
        <v>3.8993431366240228E-2</v>
      </c>
      <c r="Q83" s="303">
        <f t="shared" si="13"/>
        <v>2.2957068761481257E-2</v>
      </c>
      <c r="R83" s="303">
        <f t="shared" si="13"/>
        <v>3.1274720180280123E-2</v>
      </c>
      <c r="S83" s="303">
        <f t="shared" si="13"/>
        <v>1.8754357473634159E-2</v>
      </c>
      <c r="T83" s="303">
        <f t="shared" si="13"/>
        <v>1.9433878520887037E-2</v>
      </c>
      <c r="U83" s="303">
        <f t="shared" si="13"/>
        <v>1.7648314248994223E-2</v>
      </c>
      <c r="V83" s="303">
        <f t="shared" si="13"/>
        <v>2.3341941046043816E-2</v>
      </c>
      <c r="W83" s="303">
        <f t="shared" si="13"/>
        <v>2.1274801328883961E-2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3.4777714009953449E-2</v>
      </c>
      <c r="C84" s="304">
        <f t="shared" si="14"/>
        <v>3.4733995160016608E-2</v>
      </c>
      <c r="D84" s="304">
        <f t="shared" si="14"/>
        <v>3.3994166679765833E-2</v>
      </c>
      <c r="E84" s="304">
        <f t="shared" si="14"/>
        <v>3.3672262573804533E-2</v>
      </c>
      <c r="F84" s="304">
        <f t="shared" si="14"/>
        <v>3.3368714795316695E-2</v>
      </c>
      <c r="G84" s="304">
        <f t="shared" si="14"/>
        <v>4.4987156736395577E-2</v>
      </c>
      <c r="H84" s="304">
        <f t="shared" si="14"/>
        <v>4.1371497653722611E-2</v>
      </c>
      <c r="I84" s="304">
        <f t="shared" si="14"/>
        <v>4.1745260573036271E-2</v>
      </c>
      <c r="J84" s="304">
        <f t="shared" si="14"/>
        <v>4.0646284300840073E-2</v>
      </c>
      <c r="K84" s="304">
        <f t="shared" si="14"/>
        <v>3.889543758197702E-2</v>
      </c>
      <c r="L84" s="304">
        <f t="shared" si="14"/>
        <v>3.8664808067633824E-2</v>
      </c>
      <c r="M84" s="304">
        <f t="shared" si="14"/>
        <v>4.3534219307113889E-2</v>
      </c>
      <c r="N84" s="304">
        <f t="shared" si="14"/>
        <v>1.6289295257830919E-2</v>
      </c>
      <c r="O84" s="304">
        <f t="shared" si="14"/>
        <v>1.0240051653703574E-2</v>
      </c>
      <c r="P84" s="304">
        <f t="shared" si="14"/>
        <v>1.605719166186937E-2</v>
      </c>
      <c r="Q84" s="304">
        <f t="shared" si="14"/>
        <v>9.2694225272986226E-3</v>
      </c>
      <c r="R84" s="304">
        <f t="shared" si="14"/>
        <v>1.2806914087568046E-2</v>
      </c>
      <c r="S84" s="304">
        <f t="shared" si="14"/>
        <v>7.5326014665460916E-3</v>
      </c>
      <c r="T84" s="304">
        <f t="shared" si="14"/>
        <v>7.7720462514372203E-3</v>
      </c>
      <c r="U84" s="304">
        <f t="shared" si="14"/>
        <v>7.0954360579916888E-3</v>
      </c>
      <c r="V84" s="304">
        <f t="shared" si="14"/>
        <v>9.4635088502828396E-3</v>
      </c>
      <c r="W84" s="304">
        <f t="shared" si="14"/>
        <v>8.6173301787036104E-3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4.7819356763685955E-2</v>
      </c>
      <c r="C85" s="304">
        <f t="shared" si="15"/>
        <v>4.7759243345022781E-2</v>
      </c>
      <c r="D85" s="304">
        <f t="shared" si="15"/>
        <v>4.6741979184678019E-2</v>
      </c>
      <c r="E85" s="304">
        <f t="shared" si="15"/>
        <v>4.6299361038981246E-2</v>
      </c>
      <c r="F85" s="304">
        <f t="shared" si="15"/>
        <v>5.4408164129387648E-2</v>
      </c>
      <c r="G85" s="304">
        <f t="shared" si="15"/>
        <v>6.4099100605606085E-2</v>
      </c>
      <c r="H85" s="304">
        <f t="shared" si="15"/>
        <v>5.6885809273868618E-2</v>
      </c>
      <c r="I85" s="304">
        <f t="shared" si="15"/>
        <v>5.739973328792488E-2</v>
      </c>
      <c r="J85" s="304">
        <f t="shared" si="15"/>
        <v>5.5888640913655134E-2</v>
      </c>
      <c r="K85" s="304">
        <f t="shared" si="15"/>
        <v>5.3481226675218423E-2</v>
      </c>
      <c r="L85" s="304">
        <f t="shared" si="15"/>
        <v>5.3164111092996499E-2</v>
      </c>
      <c r="M85" s="304">
        <f t="shared" si="15"/>
        <v>5.9859551547281599E-2</v>
      </c>
      <c r="N85" s="304">
        <f t="shared" si="15"/>
        <v>2.2397780979517504E-2</v>
      </c>
      <c r="O85" s="304">
        <f t="shared" si="15"/>
        <v>1.4080071023842414E-2</v>
      </c>
      <c r="P85" s="304">
        <f t="shared" si="15"/>
        <v>2.2078638535070381E-2</v>
      </c>
      <c r="Q85" s="304">
        <f t="shared" si="15"/>
        <v>1.2745455975035607E-2</v>
      </c>
      <c r="R85" s="304">
        <f t="shared" si="15"/>
        <v>1.760950687040606E-2</v>
      </c>
      <c r="S85" s="304">
        <f t="shared" si="15"/>
        <v>1.0368122891745256E-2</v>
      </c>
      <c r="T85" s="304">
        <f t="shared" si="15"/>
        <v>1.0694914256064862E-2</v>
      </c>
      <c r="U85" s="304">
        <f t="shared" si="15"/>
        <v>9.7631370532371489E-3</v>
      </c>
      <c r="V85" s="304">
        <f t="shared" si="15"/>
        <v>1.3015334810869921E-2</v>
      </c>
      <c r="W85" s="304">
        <f t="shared" si="15"/>
        <v>1.1848828995717464E-2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8.0138810373046594E-4</v>
      </c>
      <c r="C86" s="304">
        <f t="shared" si="16"/>
        <v>7.9212951866420981E-4</v>
      </c>
      <c r="D86" s="304">
        <f t="shared" si="16"/>
        <v>8.4599241472476381E-4</v>
      </c>
      <c r="E86" s="304">
        <f t="shared" si="16"/>
        <v>8.5210864062563226E-4</v>
      </c>
      <c r="F86" s="304">
        <f t="shared" si="16"/>
        <v>7.3867187486690385E-4</v>
      </c>
      <c r="G86" s="304">
        <f t="shared" si="16"/>
        <v>4.4831482380231635E-4</v>
      </c>
      <c r="H86" s="304">
        <f t="shared" si="16"/>
        <v>5.9394531679582928E-4</v>
      </c>
      <c r="I86" s="304">
        <f t="shared" si="16"/>
        <v>5.3368172917218828E-4</v>
      </c>
      <c r="J86" s="304">
        <f t="shared" si="16"/>
        <v>6.0748031077634387E-4</v>
      </c>
      <c r="K86" s="304">
        <f t="shared" si="16"/>
        <v>6.954529997238953E-4</v>
      </c>
      <c r="L86" s="304">
        <f t="shared" si="16"/>
        <v>7.2875188401013769E-4</v>
      </c>
      <c r="M86" s="304">
        <f t="shared" si="16"/>
        <v>4.6083601158403202E-4</v>
      </c>
      <c r="N86" s="304">
        <f t="shared" si="16"/>
        <v>8.1187651944785821E-4</v>
      </c>
      <c r="O86" s="304">
        <f t="shared" si="16"/>
        <v>1.0738820024964151E-3</v>
      </c>
      <c r="P86" s="304">
        <f t="shared" si="16"/>
        <v>8.5760116930048123E-4</v>
      </c>
      <c r="Q86" s="304">
        <f t="shared" si="16"/>
        <v>9.4219025914702716E-4</v>
      </c>
      <c r="R86" s="304">
        <f t="shared" si="16"/>
        <v>8.5829922230601602E-4</v>
      </c>
      <c r="S86" s="304">
        <f t="shared" si="16"/>
        <v>8.5363311534281138E-4</v>
      </c>
      <c r="T86" s="304">
        <f t="shared" si="16"/>
        <v>9.6691801338495101E-4</v>
      </c>
      <c r="U86" s="304">
        <f t="shared" si="16"/>
        <v>7.8974113776538498E-4</v>
      </c>
      <c r="V86" s="304">
        <f t="shared" si="16"/>
        <v>8.6309738489106179E-4</v>
      </c>
      <c r="W86" s="304">
        <f t="shared" si="16"/>
        <v>8.0864215446288718E-4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8.7376320456457601E-3</v>
      </c>
      <c r="C87" s="303">
        <f t="shared" si="17"/>
        <v>8.6737267569514716E-3</v>
      </c>
      <c r="D87" s="303">
        <f t="shared" si="17"/>
        <v>8.9426582475208138E-3</v>
      </c>
      <c r="E87" s="303">
        <f t="shared" si="17"/>
        <v>8.9485860302683205E-3</v>
      </c>
      <c r="F87" s="303">
        <f t="shared" si="17"/>
        <v>8.8310927745548218E-3</v>
      </c>
      <c r="G87" s="303">
        <f t="shared" si="17"/>
        <v>7.6979013919563789E-3</v>
      </c>
      <c r="H87" s="303">
        <f t="shared" si="17"/>
        <v>8.0892524787997272E-3</v>
      </c>
      <c r="I87" s="303">
        <f t="shared" si="17"/>
        <v>7.7413994256943387E-3</v>
      </c>
      <c r="J87" s="303">
        <f t="shared" si="17"/>
        <v>8.1010410588593148E-3</v>
      </c>
      <c r="K87" s="303">
        <f t="shared" si="17"/>
        <v>8.4841576101577776E-3</v>
      </c>
      <c r="L87" s="303">
        <f t="shared" si="17"/>
        <v>8.6738715389236901E-3</v>
      </c>
      <c r="M87" s="303">
        <f t="shared" si="17"/>
        <v>7.4592467612403998E-3</v>
      </c>
      <c r="N87" s="303">
        <f t="shared" si="17"/>
        <v>6.8923075307170487E-3</v>
      </c>
      <c r="O87" s="303">
        <f t="shared" si="17"/>
        <v>7.946972669842893E-3</v>
      </c>
      <c r="P87" s="303">
        <f t="shared" si="17"/>
        <v>7.1615652577757781E-3</v>
      </c>
      <c r="Q87" s="303">
        <f t="shared" si="17"/>
        <v>7.0019191649394082E-3</v>
      </c>
      <c r="R87" s="303">
        <f t="shared" si="17"/>
        <v>6.8298068141938997E-3</v>
      </c>
      <c r="S87" s="303">
        <f t="shared" si="17"/>
        <v>6.2550730513895878E-3</v>
      </c>
      <c r="T87" s="303">
        <f t="shared" si="17"/>
        <v>7.0062451333265394E-3</v>
      </c>
      <c r="U87" s="303">
        <f t="shared" si="17"/>
        <v>5.7997669502999026E-3</v>
      </c>
      <c r="V87" s="303">
        <f t="shared" si="17"/>
        <v>6.5149381973291197E-3</v>
      </c>
      <c r="W87" s="303">
        <f t="shared" si="17"/>
        <v>6.0779114229726813E-3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0</v>
      </c>
      <c r="C88" s="304">
        <f t="shared" si="18"/>
        <v>0</v>
      </c>
      <c r="D88" s="304">
        <f t="shared" si="18"/>
        <v>0</v>
      </c>
      <c r="E88" s="304">
        <f t="shared" si="18"/>
        <v>0</v>
      </c>
      <c r="F88" s="304">
        <f t="shared" si="18"/>
        <v>0</v>
      </c>
      <c r="G88" s="304">
        <f t="shared" si="18"/>
        <v>0</v>
      </c>
      <c r="H88" s="304">
        <f t="shared" si="18"/>
        <v>0</v>
      </c>
      <c r="I88" s="304">
        <f t="shared" si="18"/>
        <v>0</v>
      </c>
      <c r="J88" s="304">
        <f t="shared" si="18"/>
        <v>0</v>
      </c>
      <c r="K88" s="304">
        <f t="shared" si="18"/>
        <v>0</v>
      </c>
      <c r="L88" s="304">
        <f t="shared" si="18"/>
        <v>0</v>
      </c>
      <c r="M88" s="304">
        <f t="shared" si="18"/>
        <v>0</v>
      </c>
      <c r="N88" s="304">
        <f t="shared" si="18"/>
        <v>0</v>
      </c>
      <c r="O88" s="304">
        <f t="shared" si="18"/>
        <v>0</v>
      </c>
      <c r="P88" s="304">
        <f t="shared" si="18"/>
        <v>0</v>
      </c>
      <c r="Q88" s="304">
        <f t="shared" si="18"/>
        <v>0</v>
      </c>
      <c r="R88" s="304">
        <f t="shared" si="18"/>
        <v>0</v>
      </c>
      <c r="S88" s="304">
        <f t="shared" si="18"/>
        <v>0</v>
      </c>
      <c r="T88" s="304">
        <f t="shared" si="18"/>
        <v>0</v>
      </c>
      <c r="U88" s="304">
        <f t="shared" si="18"/>
        <v>0</v>
      </c>
      <c r="V88" s="304">
        <f t="shared" si="18"/>
        <v>0</v>
      </c>
      <c r="W88" s="304">
        <f t="shared" si="18"/>
        <v>0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3.5976945527538043E-3</v>
      </c>
      <c r="C89" s="304">
        <f t="shared" si="19"/>
        <v>3.593171913105164E-3</v>
      </c>
      <c r="D89" s="304">
        <f t="shared" si="19"/>
        <v>3.5166379323895687E-3</v>
      </c>
      <c r="E89" s="304">
        <f t="shared" si="19"/>
        <v>3.4833375076349527E-3</v>
      </c>
      <c r="F89" s="304">
        <f t="shared" si="19"/>
        <v>4.0934041978222683E-3</v>
      </c>
      <c r="G89" s="304">
        <f t="shared" si="19"/>
        <v>4.8225028668794547E-3</v>
      </c>
      <c r="H89" s="304">
        <f t="shared" si="19"/>
        <v>4.2798101021092345E-3</v>
      </c>
      <c r="I89" s="304">
        <f t="shared" si="19"/>
        <v>4.3184752316934071E-3</v>
      </c>
      <c r="J89" s="304">
        <f t="shared" si="19"/>
        <v>4.2047880311213868E-3</v>
      </c>
      <c r="K89" s="304">
        <f t="shared" si="19"/>
        <v>4.023665956756242E-3</v>
      </c>
      <c r="L89" s="304">
        <f t="shared" si="19"/>
        <v>3.9998077311345333E-3</v>
      </c>
      <c r="M89" s="304">
        <f t="shared" si="19"/>
        <v>4.5035399283221257E-3</v>
      </c>
      <c r="N89" s="304">
        <f t="shared" si="19"/>
        <v>1.6850995094307838E-3</v>
      </c>
      <c r="O89" s="304">
        <f t="shared" si="19"/>
        <v>1.0593156883141625E-3</v>
      </c>
      <c r="P89" s="304">
        <f t="shared" si="19"/>
        <v>1.6610887926071754E-3</v>
      </c>
      <c r="Q89" s="304">
        <f t="shared" si="19"/>
        <v>9.5890577868606411E-4</v>
      </c>
      <c r="R89" s="304">
        <f t="shared" si="19"/>
        <v>1.3248531814725564E-3</v>
      </c>
      <c r="S89" s="304">
        <f t="shared" si="19"/>
        <v>7.8004686332879707E-4</v>
      </c>
      <c r="T89" s="304">
        <f t="shared" si="19"/>
        <v>8.0463304747823382E-4</v>
      </c>
      <c r="U89" s="304">
        <f t="shared" si="19"/>
        <v>7.3453068739088255E-4</v>
      </c>
      <c r="V89" s="304">
        <f t="shared" si="19"/>
        <v>9.7921014251058937E-4</v>
      </c>
      <c r="W89" s="304">
        <f t="shared" si="19"/>
        <v>8.9144794952106276E-4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5.1399374928919562E-3</v>
      </c>
      <c r="C90" s="304">
        <f t="shared" si="20"/>
        <v>5.0805548438463072E-3</v>
      </c>
      <c r="D90" s="304">
        <f t="shared" si="20"/>
        <v>5.426020315131245E-3</v>
      </c>
      <c r="E90" s="304">
        <f t="shared" si="20"/>
        <v>5.4652485226333678E-3</v>
      </c>
      <c r="F90" s="304">
        <f t="shared" si="20"/>
        <v>4.7376885767325535E-3</v>
      </c>
      <c r="G90" s="304">
        <f t="shared" si="20"/>
        <v>2.8753985250769254E-3</v>
      </c>
      <c r="H90" s="304">
        <f t="shared" si="20"/>
        <v>3.8094423766904919E-3</v>
      </c>
      <c r="I90" s="304">
        <f t="shared" si="20"/>
        <v>3.4229241940009316E-3</v>
      </c>
      <c r="J90" s="304">
        <f t="shared" si="20"/>
        <v>3.8962530277379284E-3</v>
      </c>
      <c r="K90" s="304">
        <f t="shared" si="20"/>
        <v>4.4604916534015356E-3</v>
      </c>
      <c r="L90" s="304">
        <f t="shared" si="20"/>
        <v>4.6740638077891567E-3</v>
      </c>
      <c r="M90" s="304">
        <f t="shared" si="20"/>
        <v>2.9557068329182736E-3</v>
      </c>
      <c r="N90" s="304">
        <f t="shared" si="20"/>
        <v>5.2072080212862649E-3</v>
      </c>
      <c r="O90" s="304">
        <f t="shared" si="20"/>
        <v>6.8876569815287305E-3</v>
      </c>
      <c r="P90" s="304">
        <f t="shared" si="20"/>
        <v>5.5004764651686022E-3</v>
      </c>
      <c r="Q90" s="304">
        <f t="shared" si="20"/>
        <v>6.0430133862533443E-3</v>
      </c>
      <c r="R90" s="304">
        <f t="shared" si="20"/>
        <v>5.5049536327213431E-3</v>
      </c>
      <c r="S90" s="304">
        <f t="shared" si="20"/>
        <v>5.4750261880607909E-3</v>
      </c>
      <c r="T90" s="304">
        <f t="shared" si="20"/>
        <v>6.2016120858483055E-3</v>
      </c>
      <c r="U90" s="304">
        <f t="shared" si="20"/>
        <v>5.0652362629090199E-3</v>
      </c>
      <c r="V90" s="304">
        <f t="shared" si="20"/>
        <v>5.535728054818531E-3</v>
      </c>
      <c r="W90" s="304">
        <f t="shared" si="20"/>
        <v>5.1864634734516187E-3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9.1682732623323021E-2</v>
      </c>
      <c r="C91" s="303">
        <f t="shared" si="21"/>
        <v>9.1570136678353231E-2</v>
      </c>
      <c r="D91" s="303">
        <f t="shared" si="21"/>
        <v>8.9607097942926678E-2</v>
      </c>
      <c r="E91" s="303">
        <f t="shared" si="21"/>
        <v>8.8780412266455014E-2</v>
      </c>
      <c r="F91" s="303">
        <f t="shared" si="21"/>
        <v>7.0792799547296364E-2</v>
      </c>
      <c r="G91" s="303">
        <f t="shared" si="21"/>
        <v>3.944380150318065E-2</v>
      </c>
      <c r="H91" s="303">
        <f t="shared" si="21"/>
        <v>5.5217029265699741E-2</v>
      </c>
      <c r="I91" s="303">
        <f t="shared" si="21"/>
        <v>4.5271892419225759E-2</v>
      </c>
      <c r="J91" s="303">
        <f t="shared" si="21"/>
        <v>4.4236779143154985E-2</v>
      </c>
      <c r="K91" s="303">
        <f t="shared" si="21"/>
        <v>4.9537411780346589E-2</v>
      </c>
      <c r="L91" s="303">
        <f t="shared" si="21"/>
        <v>4.7171479829924409E-2</v>
      </c>
      <c r="M91" s="303">
        <f t="shared" si="21"/>
        <v>3.7207301467877825E-2</v>
      </c>
      <c r="N91" s="303">
        <f t="shared" si="21"/>
        <v>0.16916142025807193</v>
      </c>
      <c r="O91" s="303">
        <f t="shared" si="21"/>
        <v>0.18176943150688776</v>
      </c>
      <c r="P91" s="303">
        <f t="shared" si="21"/>
        <v>0.16370251800163238</v>
      </c>
      <c r="Q91" s="303">
        <f t="shared" si="21"/>
        <v>0.21161940203641896</v>
      </c>
      <c r="R91" s="303">
        <f t="shared" si="21"/>
        <v>0.19097449233380298</v>
      </c>
      <c r="S91" s="303">
        <f t="shared" si="21"/>
        <v>0.23213102492279131</v>
      </c>
      <c r="T91" s="303">
        <f t="shared" si="21"/>
        <v>0.21704825664568236</v>
      </c>
      <c r="U91" s="303">
        <f t="shared" si="21"/>
        <v>0.24444727339577405</v>
      </c>
      <c r="V91" s="303">
        <f t="shared" si="21"/>
        <v>0.22523805005081607</v>
      </c>
      <c r="W91" s="303">
        <f t="shared" si="21"/>
        <v>0.23099084367660108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0.12156793455691557</v>
      </c>
      <c r="C92" s="237">
        <f t="shared" si="22"/>
        <v>0.12200903643998035</v>
      </c>
      <c r="D92" s="237">
        <f t="shared" si="22"/>
        <v>0.13501584931690341</v>
      </c>
      <c r="E92" s="237">
        <f t="shared" si="22"/>
        <v>0.14052590689775013</v>
      </c>
      <c r="F92" s="237">
        <f t="shared" si="22"/>
        <v>0.13551435234528605</v>
      </c>
      <c r="G92" s="237">
        <f t="shared" si="22"/>
        <v>7.7423109235563531E-2</v>
      </c>
      <c r="H92" s="237">
        <f t="shared" si="22"/>
        <v>0.10520738720643391</v>
      </c>
      <c r="I92" s="237">
        <f t="shared" si="22"/>
        <v>0.11693684564851761</v>
      </c>
      <c r="J92" s="237">
        <f t="shared" si="22"/>
        <v>0.13239213493797924</v>
      </c>
      <c r="K92" s="237">
        <f t="shared" si="22"/>
        <v>0.14495718593489457</v>
      </c>
      <c r="L92" s="237">
        <f t="shared" si="22"/>
        <v>0.15331047834075218</v>
      </c>
      <c r="M92" s="237">
        <f t="shared" si="22"/>
        <v>0.10882528867612254</v>
      </c>
      <c r="N92" s="237">
        <f t="shared" si="22"/>
        <v>0.20258119174418843</v>
      </c>
      <c r="O92" s="237">
        <f t="shared" si="22"/>
        <v>0.25019868028504955</v>
      </c>
      <c r="P92" s="237">
        <f t="shared" si="22"/>
        <v>0.19298625689651472</v>
      </c>
      <c r="Q92" s="237">
        <f t="shared" si="22"/>
        <v>0.20082208012594172</v>
      </c>
      <c r="R92" s="237">
        <f t="shared" si="22"/>
        <v>0.18682746948206538</v>
      </c>
      <c r="S92" s="237">
        <f t="shared" si="22"/>
        <v>0.18530432345270134</v>
      </c>
      <c r="T92" s="237">
        <f t="shared" si="22"/>
        <v>0.21062586856904064</v>
      </c>
      <c r="U92" s="237">
        <f t="shared" si="22"/>
        <v>0.17408489312416284</v>
      </c>
      <c r="V92" s="237">
        <f t="shared" si="22"/>
        <v>0.17910807106633736</v>
      </c>
      <c r="W92" s="237">
        <f t="shared" si="22"/>
        <v>0.1788184638113344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37.33263558001974</v>
      </c>
      <c r="C96" s="322">
        <f t="shared" si="23"/>
        <v>37.535828944695645</v>
      </c>
      <c r="D96" s="322">
        <f t="shared" si="23"/>
        <v>39.152467539015532</v>
      </c>
      <c r="E96" s="322">
        <f t="shared" si="23"/>
        <v>33.758963290116014</v>
      </c>
      <c r="F96" s="322">
        <f t="shared" si="23"/>
        <v>36.26944965312714</v>
      </c>
      <c r="G96" s="322">
        <f t="shared" si="23"/>
        <v>51.435547461396816</v>
      </c>
      <c r="H96" s="322">
        <f t="shared" si="23"/>
        <v>41.137356934759048</v>
      </c>
      <c r="I96" s="322">
        <f t="shared" si="23"/>
        <v>43.077670083054102</v>
      </c>
      <c r="J96" s="322">
        <f t="shared" si="23"/>
        <v>41.978450890359795</v>
      </c>
      <c r="K96" s="322">
        <f t="shared" si="23"/>
        <v>37.459612101852386</v>
      </c>
      <c r="L96" s="322">
        <f t="shared" si="23"/>
        <v>40.500212108706435</v>
      </c>
      <c r="M96" s="322">
        <f t="shared" si="23"/>
        <v>36.968508778785861</v>
      </c>
      <c r="N96" s="322">
        <f t="shared" si="23"/>
        <v>30.117306113197607</v>
      </c>
      <c r="O96" s="322">
        <f t="shared" si="23"/>
        <v>27.146459446483853</v>
      </c>
      <c r="P96" s="322">
        <f t="shared" si="23"/>
        <v>25.260271201586033</v>
      </c>
      <c r="Q96" s="322">
        <f t="shared" si="23"/>
        <v>24.989193843002354</v>
      </c>
      <c r="R96" s="322">
        <f t="shared" si="23"/>
        <v>24.272142001426495</v>
      </c>
      <c r="S96" s="322">
        <f t="shared" si="23"/>
        <v>23.98978405210412</v>
      </c>
      <c r="T96" s="322">
        <f t="shared" si="23"/>
        <v>25.128231190085433</v>
      </c>
      <c r="U96" s="322">
        <f t="shared" si="23"/>
        <v>26.737402389112276</v>
      </c>
      <c r="V96" s="322">
        <f t="shared" si="23"/>
        <v>25.149050886912313</v>
      </c>
      <c r="W96" s="322">
        <f t="shared" si="23"/>
        <v>26.639557318927235</v>
      </c>
      <c r="DA96" s="95"/>
    </row>
    <row r="97" spans="1:105" ht="12" customHeight="1" x14ac:dyDescent="0.25">
      <c r="A97" s="55" t="s">
        <v>92</v>
      </c>
      <c r="B97" s="332">
        <f>IF(B$6=0,0,B$6/OIS!B$5*1000)</f>
        <v>0.28854671310754243</v>
      </c>
      <c r="C97" s="332">
        <f>IF(C$6=0,0,C$6/OIS!C$5*1000)</f>
        <v>0.29793094818917459</v>
      </c>
      <c r="D97" s="332">
        <f>IF(D$6=0,0,D$6/OIS!D$5*1000)</f>
        <v>0.36161864713882103</v>
      </c>
      <c r="E97" s="332">
        <f>IF(E$6=0,0,E$6/OIS!E$5*1000)</f>
        <v>0.33872708661786816</v>
      </c>
      <c r="F97" s="332">
        <f>IF(F$6=0,0,F$6/OIS!F$5*1000)</f>
        <v>0.39553248916066291</v>
      </c>
      <c r="G97" s="332">
        <f>IF(G$6=0,0,G$6/OIS!G$5*1000)</f>
        <v>0.30045111154238457</v>
      </c>
      <c r="H97" s="332">
        <f>IF(H$6=0,0,H$6/OIS!H$5*1000)</f>
        <v>0.33581921159583167</v>
      </c>
      <c r="I97" s="332">
        <f>IF(I$6=0,0,I$6/OIS!I$5*1000)</f>
        <v>0.47153039409273101</v>
      </c>
      <c r="J97" s="332">
        <f>IF(J$6=0,0,J$6/OIS!J$5*1000)</f>
        <v>0.51820123734073564</v>
      </c>
      <c r="K97" s="332">
        <f>IF(K$6=0,0,K$6/OIS!K$5*1000)</f>
        <v>0.48949171366353167</v>
      </c>
      <c r="L97" s="332">
        <f>IF(L$6=0,0,L$6/OIS!L$5*1000)</f>
        <v>0.56378447965329814</v>
      </c>
      <c r="M97" s="332">
        <f>IF(M$6=0,0,M$6/OIS!M$5*1000)</f>
        <v>0.39619733666236229</v>
      </c>
      <c r="N97" s="332">
        <f>IF(N$6=0,0,N$6/OIS!N$5*1000)</f>
        <v>0.62135135051378165</v>
      </c>
      <c r="O97" s="332">
        <f>IF(O$6=0,0,O$6/OIS!O$5*1000)</f>
        <v>0.66310013078227914</v>
      </c>
      <c r="P97" s="332">
        <f>IF(P$6=0,0,P$6/OIS!P$5*1000)</f>
        <v>0.46498176060536434</v>
      </c>
      <c r="Q97" s="332">
        <f>IF(Q$6=0,0,Q$6/OIS!Q$5*1000)</f>
        <v>0.46025655886081951</v>
      </c>
      <c r="R97" s="332">
        <f>IF(R$6=0,0,R$6/OIS!R$5*1000)</f>
        <v>0.42244835686795718</v>
      </c>
      <c r="S97" s="332">
        <f>IF(S$6=0,0,S$6/OIS!S$5*1000)</f>
        <v>0.4133019706958605</v>
      </c>
      <c r="T97" s="332">
        <f>IF(T$6=0,0,T$6/OIS!T$5*1000)</f>
        <v>0.49332364717017207</v>
      </c>
      <c r="U97" s="332">
        <f>IF(U$6=0,0,U$6/OIS!U$5*1000)</f>
        <v>0.43758128165872306</v>
      </c>
      <c r="V97" s="332">
        <f>IF(V$6=0,0,V$6/OIS!V$5*1000)</f>
        <v>0.40463451028940545</v>
      </c>
      <c r="W97" s="332">
        <f>IF(W$6=0,0,W$6/OIS!W$5*1000)</f>
        <v>0.44884953479250828</v>
      </c>
      <c r="DA97" s="67"/>
    </row>
    <row r="98" spans="1:105" ht="12" customHeight="1" x14ac:dyDescent="0.25">
      <c r="A98" s="202" t="s">
        <v>93</v>
      </c>
      <c r="B98" s="333">
        <f>IF(B$7=0,0,B$7/OIS!B$5*1000)</f>
        <v>0.15790549936921305</v>
      </c>
      <c r="C98" s="333">
        <f>IF(C$7=0,0,C$7/OIS!C$5*1000)</f>
        <v>0.16160780085598386</v>
      </c>
      <c r="D98" s="333">
        <f>IF(D$7=0,0,D$7/OIS!D$5*1000)</f>
        <v>0.19248175851578783</v>
      </c>
      <c r="E98" s="333">
        <f>IF(E$7=0,0,E$7/OIS!E$5*1000)</f>
        <v>0.17749978698178601</v>
      </c>
      <c r="F98" s="333">
        <f>IF(F$7=0,0,F$7/OIS!F$5*1000)</f>
        <v>0.19884982177860899</v>
      </c>
      <c r="G98" s="333">
        <f>IF(G$7=0,0,G$7/OIS!G$5*1000)</f>
        <v>0.1544015018024267</v>
      </c>
      <c r="H98" s="333">
        <f>IF(H$7=0,0,H$7/OIS!H$5*1000)</f>
        <v>0.17091773080511485</v>
      </c>
      <c r="I98" s="333">
        <f>IF(I$7=0,0,I$7/OIS!I$5*1000)</f>
        <v>0.22597840241090247</v>
      </c>
      <c r="J98" s="333">
        <f>IF(J$7=0,0,J$7/OIS!J$5*1000)</f>
        <v>0.24863712294424389</v>
      </c>
      <c r="K98" s="333">
        <f>IF(K$7=0,0,K$7/OIS!K$5*1000)</f>
        <v>0.23729232121662444</v>
      </c>
      <c r="L98" s="333">
        <f>IF(L$7=0,0,L$7/OIS!L$5*1000)</f>
        <v>0.27269991418511097</v>
      </c>
      <c r="M98" s="333">
        <f>IF(M$7=0,0,M$7/OIS!M$5*1000)</f>
        <v>0.18705238194734558</v>
      </c>
      <c r="N98" s="333">
        <f>IF(N$7=0,0,N$7/OIS!N$5*1000)</f>
        <v>0.29054614782184196</v>
      </c>
      <c r="O98" s="333">
        <f>IF(O$7=0,0,O$7/OIS!O$5*1000)</f>
        <v>0.31385324622627159</v>
      </c>
      <c r="P98" s="333">
        <f>IF(P$7=0,0,P$7/OIS!P$5*1000)</f>
        <v>0.22159308889076437</v>
      </c>
      <c r="Q98" s="333">
        <f>IF(Q$7=0,0,Q$7/OIS!Q$5*1000)</f>
        <v>0.22194275703800989</v>
      </c>
      <c r="R98" s="333">
        <f>IF(R$7=0,0,R$7/OIS!R$5*1000)</f>
        <v>0.20274828229938296</v>
      </c>
      <c r="S98" s="333">
        <f>IF(S$7=0,0,S$7/OIS!S$5*1000)</f>
        <v>0.19847838561637435</v>
      </c>
      <c r="T98" s="333">
        <f>IF(T$7=0,0,T$7/OIS!T$5*1000)</f>
        <v>0.23672554072270599</v>
      </c>
      <c r="U98" s="333">
        <f>IF(U$7=0,0,U$7/OIS!U$5*1000)</f>
        <v>0.20943745136111597</v>
      </c>
      <c r="V98" s="333">
        <f>IF(V$7=0,0,V$7/OIS!V$5*1000)</f>
        <v>0.19636740537695901</v>
      </c>
      <c r="W98" s="333">
        <f>IF(W$7=0,0,W$7/OIS!W$5*1000)</f>
        <v>0.21468524966216518</v>
      </c>
      <c r="DA98" s="174"/>
    </row>
    <row r="99" spans="1:105" ht="12" customHeight="1" x14ac:dyDescent="0.25">
      <c r="A99" s="202" t="s">
        <v>94</v>
      </c>
      <c r="B99" s="333">
        <f>IF(B$8=0,0,B$8/OIS!B$5*1000)</f>
        <v>0.28550495506644585</v>
      </c>
      <c r="C99" s="333">
        <f>IF(C$8=0,0,C$8/OIS!C$5*1000)</f>
        <v>0.29066348873767583</v>
      </c>
      <c r="D99" s="333">
        <f>IF(D$8=0,0,D$8/OIS!D$5*1000)</f>
        <v>0.34222303936838039</v>
      </c>
      <c r="E99" s="333">
        <f>IF(E$8=0,0,E$8/OIS!E$5*1000)</f>
        <v>0.31250453225397512</v>
      </c>
      <c r="F99" s="333">
        <f>IF(F$8=0,0,F$8/OIS!F$5*1000)</f>
        <v>0.34067535642335006</v>
      </c>
      <c r="G99" s="333">
        <f>IF(G$8=0,0,G$8/OIS!G$5*1000)</f>
        <v>0.26843545620463782</v>
      </c>
      <c r="H99" s="333">
        <f>IF(H$8=0,0,H$8/OIS!H$5*1000)</f>
        <v>0.29525656987013954</v>
      </c>
      <c r="I99" s="333">
        <f>IF(I$8=0,0,I$8/OIS!I$5*1000)</f>
        <v>0.37423242683910646</v>
      </c>
      <c r="J99" s="333">
        <f>IF(J$8=0,0,J$8/OIS!J$5*1000)</f>
        <v>0.41211369506399786</v>
      </c>
      <c r="K99" s="333">
        <f>IF(K$8=0,0,K$8/OIS!K$5*1000)</f>
        <v>0.39627954765566398</v>
      </c>
      <c r="L99" s="333">
        <f>IF(L$8=0,0,L$8/OIS!L$5*1000)</f>
        <v>0.45467564290932866</v>
      </c>
      <c r="M99" s="333">
        <f>IF(M$8=0,0,M$8/OIS!M$5*1000)</f>
        <v>0.3063150284596492</v>
      </c>
      <c r="N99" s="333">
        <f>IF(N$8=0,0,N$8/OIS!N$5*1000)</f>
        <v>0.4723108702264191</v>
      </c>
      <c r="O99" s="333">
        <f>IF(O$8=0,0,O$8/OIS!O$5*1000)</f>
        <v>0.51494504076312031</v>
      </c>
      <c r="P99" s="333">
        <f>IF(P$8=0,0,P$8/OIS!P$5*1000)</f>
        <v>0.36544459901445248</v>
      </c>
      <c r="Q99" s="333">
        <f>IF(Q$8=0,0,Q$8/OIS!Q$5*1000)</f>
        <v>0.36922194817996667</v>
      </c>
      <c r="R99" s="333">
        <f>IF(R$8=0,0,R$8/OIS!R$5*1000)</f>
        <v>0.33611955811636457</v>
      </c>
      <c r="S99" s="333">
        <f>IF(S$8=0,0,S$8/OIS!S$5*1000)</f>
        <v>0.32918718852020162</v>
      </c>
      <c r="T99" s="333">
        <f>IF(T$8=0,0,T$8/OIS!T$5*1000)</f>
        <v>0.39240076955991354</v>
      </c>
      <c r="U99" s="333">
        <f>IF(U$8=0,0,U$8/OIS!U$5*1000)</f>
        <v>0.3465081439256214</v>
      </c>
      <c r="V99" s="333">
        <f>IF(V$8=0,0,V$8/OIS!V$5*1000)</f>
        <v>0.32819057527630341</v>
      </c>
      <c r="W99" s="333">
        <f>IF(W$8=0,0,W$8/OIS!W$5*1000)</f>
        <v>0.35501226783214063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0.10101005448696361</v>
      </c>
      <c r="C100" s="333">
        <f>IF(C$9=0,0,C$9/OIS!C$5*1000)</f>
        <v>0.10449593643263096</v>
      </c>
      <c r="D100" s="333">
        <f>IF(D$9=0,0,D$9/OIS!D$5*1000)</f>
        <v>0.12734819743572146</v>
      </c>
      <c r="E100" s="333">
        <f>IF(E$9=0,0,E$9/OIS!E$5*1000)</f>
        <v>0.11967857879613025</v>
      </c>
      <c r="F100" s="333">
        <f>IF(F$9=0,0,F$9/OIS!F$5*1000)</f>
        <v>0.14092825246904891</v>
      </c>
      <c r="G100" s="333">
        <f>IF(G$9=0,0,G$9/OIS!G$5*1000)</f>
        <v>0.10658100609939945</v>
      </c>
      <c r="H100" s="333">
        <f>IF(H$9=0,0,H$9/OIS!H$5*1000)</f>
        <v>0.11935985305991549</v>
      </c>
      <c r="I100" s="333">
        <f>IF(I$9=0,0,I$9/OIS!I$5*1000)</f>
        <v>0.16955845565165406</v>
      </c>
      <c r="J100" s="333">
        <f>IF(J$9=0,0,J$9/OIS!J$5*1000)</f>
        <v>0.18630000144507017</v>
      </c>
      <c r="K100" s="333">
        <f>IF(K$9=0,0,K$9/OIS!K$5*1000)</f>
        <v>0.17563807158755859</v>
      </c>
      <c r="L100" s="333">
        <f>IF(L$9=0,0,L$9/OIS!L$5*1000)</f>
        <v>0.20238071430111376</v>
      </c>
      <c r="M100" s="333">
        <f>IF(M$9=0,0,M$9/OIS!M$5*1000)</f>
        <v>0.14286482696146155</v>
      </c>
      <c r="N100" s="333">
        <f>IF(N$9=0,0,N$9/OIS!N$5*1000)</f>
        <v>0.22444622772914422</v>
      </c>
      <c r="O100" s="333">
        <f>IF(O$9=0,0,O$9/OIS!O$5*1000)</f>
        <v>0.23899651441238959</v>
      </c>
      <c r="P100" s="333">
        <f>IF(P$9=0,0,P$9/OIS!P$5*1000)</f>
        <v>0.16737831794382327</v>
      </c>
      <c r="Q100" s="333">
        <f>IF(Q$9=0,0,Q$9/OIS!Q$5*1000)</f>
        <v>0.16531291674237755</v>
      </c>
      <c r="R100" s="333">
        <f>IF(R$9=0,0,R$9/OIS!R$5*1000)</f>
        <v>0.15186802266126112</v>
      </c>
      <c r="S100" s="333">
        <f>IF(S$9=0,0,S$9/OIS!S$5*1000)</f>
        <v>0.14856316126802421</v>
      </c>
      <c r="T100" s="333">
        <f>IF(T$9=0,0,T$9/OIS!T$5*1000)</f>
        <v>0.17735270164154274</v>
      </c>
      <c r="U100" s="333">
        <f>IF(U$9=0,0,U$9/OIS!U$5*1000)</f>
        <v>0.15738860478494546</v>
      </c>
      <c r="V100" s="333">
        <f>IF(V$9=0,0,V$9/OIS!V$5*1000)</f>
        <v>0.14516020317049808</v>
      </c>
      <c r="W100" s="333">
        <f>IF(W$9=0,0,W$9/OIS!W$5*1000)</f>
        <v>0.16146193497065908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0.97807522385861367</v>
      </c>
      <c r="C101" s="334">
        <f>IF(C$10=0,0,C$10/OIS!C$5*1000)</f>
        <v>0.99383978561169983</v>
      </c>
      <c r="D101" s="334">
        <f>IF(D$10=0,0,D$10/OIS!D$5*1000)</f>
        <v>1.0403298179263822</v>
      </c>
      <c r="E101" s="334">
        <f>IF(E$10=0,0,E$10/OIS!E$5*1000)</f>
        <v>0.89491071369747166</v>
      </c>
      <c r="F101" s="334">
        <f>IF(F$10=0,0,F$10/OIS!F$5*1000)</f>
        <v>0.98055754225336045</v>
      </c>
      <c r="G101" s="334">
        <f>IF(G$10=0,0,G$10/OIS!G$5*1000)</f>
        <v>1.443461421986947</v>
      </c>
      <c r="H101" s="334">
        <f>IF(H$10=0,0,H$10/OIS!H$5*1000)</f>
        <v>1.1149034294649405</v>
      </c>
      <c r="I101" s="334">
        <f>IF(I$10=0,0,I$10/OIS!I$5*1000)</f>
        <v>1.2399858255508569</v>
      </c>
      <c r="J101" s="334">
        <f>IF(J$10=0,0,J$10/OIS!J$5*1000)</f>
        <v>1.2366199325670895</v>
      </c>
      <c r="K101" s="334">
        <f>IF(K$10=0,0,K$10/OIS!K$5*1000)</f>
        <v>1.0983889476834494</v>
      </c>
      <c r="L101" s="334">
        <f>IF(L$10=0,0,L$10/OIS!L$5*1000)</f>
        <v>1.1356264026158902</v>
      </c>
      <c r="M101" s="334">
        <f>IF(M$10=0,0,M$10/OIS!M$5*1000)</f>
        <v>1.0825393126287362</v>
      </c>
      <c r="N101" s="334">
        <f>IF(N$10=0,0,N$10/OIS!N$5*1000)</f>
        <v>0.61180927645187788</v>
      </c>
      <c r="O101" s="334">
        <f>IF(O$10=0,0,O$10/OIS!O$5*1000)</f>
        <v>0.63214585387569988</v>
      </c>
      <c r="P101" s="334">
        <f>IF(P$10=0,0,P$10/OIS!P$5*1000)</f>
        <v>0.56571152972533567</v>
      </c>
      <c r="Q101" s="334">
        <f>IF(Q$10=0,0,Q$10/OIS!Q$5*1000)</f>
        <v>0.46575173954436572</v>
      </c>
      <c r="R101" s="334">
        <f>IF(R$10=0,0,R$10/OIS!R$5*1000)</f>
        <v>0.4952528443816237</v>
      </c>
      <c r="S101" s="334">
        <f>IF(S$10=0,0,S$10/OIS!S$5*1000)</f>
        <v>0.44212305682018682</v>
      </c>
      <c r="T101" s="334">
        <f>IF(T$10=0,0,T$10/OIS!T$5*1000)</f>
        <v>0.47430352955251676</v>
      </c>
      <c r="U101" s="334">
        <f>IF(U$10=0,0,U$10/OIS!U$5*1000)</f>
        <v>0.41001744615193425</v>
      </c>
      <c r="V101" s="334">
        <f>IF(V$10=0,0,V$10/OIS!V$5*1000)</f>
        <v>0.38317273576679473</v>
      </c>
      <c r="W101" s="334">
        <f>IF(W$10=0,0,W$10/OIS!W$5*1000)</f>
        <v>0.42856424199262744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10.636536881613685</v>
      </c>
      <c r="C102" s="350">
        <f>IF(C$16=0,0,C$16/OIS!C$5*1000)</f>
        <v>10.681013615478989</v>
      </c>
      <c r="D102" s="350">
        <f>IF(D$16=0,0,D$16/OIS!D$5*1000)</f>
        <v>10.903594176187118</v>
      </c>
      <c r="E102" s="350">
        <f>IF(E$16=0,0,E$16/OIS!E$5*1000)</f>
        <v>9.3127360215517889</v>
      </c>
      <c r="F102" s="350">
        <f>IF(F$16=0,0,F$16/OIS!F$5*1000)</f>
        <v>11.412638705482729</v>
      </c>
      <c r="G102" s="350">
        <f>IF(G$16=0,0,G$16/OIS!G$5*1000)</f>
        <v>18.426402605832617</v>
      </c>
      <c r="H102" s="350">
        <f>IF(H$16=0,0,H$16/OIS!H$5*1000)</f>
        <v>13.314528978652746</v>
      </c>
      <c r="I102" s="350">
        <f>IF(I$16=0,0,I$16/OIS!I$5*1000)</f>
        <v>13.940902939427074</v>
      </c>
      <c r="J102" s="350">
        <f>IF(J$16=0,0,J$16/OIS!J$5*1000)</f>
        <v>13.229396291175293</v>
      </c>
      <c r="K102" s="350">
        <f>IF(K$16=0,0,K$16/OIS!K$5*1000)</f>
        <v>11.373333943514552</v>
      </c>
      <c r="L102" s="350">
        <f>IF(L$16=0,0,L$16/OIS!L$5*1000)</f>
        <v>12.199796142602297</v>
      </c>
      <c r="M102" s="350">
        <f>IF(M$16=0,0,M$16/OIS!M$5*1000)</f>
        <v>12.371652056473092</v>
      </c>
      <c r="N102" s="350">
        <f>IF(N$16=0,0,N$16/OIS!N$5*1000)</f>
        <v>5.1482218110824611</v>
      </c>
      <c r="O102" s="350">
        <f>IF(O$16=0,0,O$16/OIS!O$5*1000)</f>
        <v>3.5378092343077179</v>
      </c>
      <c r="P102" s="350">
        <f>IF(P$16=0,0,P$16/OIS!P$5*1000)</f>
        <v>4.3742210975918097</v>
      </c>
      <c r="Q102" s="350">
        <f>IF(Q$16=0,0,Q$16/OIS!Q$5*1000)</f>
        <v>3.3451880001081395</v>
      </c>
      <c r="R102" s="350">
        <f>IF(R$16=0,0,R$16/OIS!R$5*1000)</f>
        <v>3.7873175901462943</v>
      </c>
      <c r="S102" s="350">
        <f>IF(S$16=0,0,S$16/OIS!S$5*1000)</f>
        <v>3.0328191231663624</v>
      </c>
      <c r="T102" s="350">
        <f>IF(T$16=0,0,T$16/OIS!T$5*1000)</f>
        <v>3.1138464005736983</v>
      </c>
      <c r="U102" s="350">
        <f>IF(U$16=0,0,U$16/OIS!U$5*1000)</f>
        <v>3.3565231950721803</v>
      </c>
      <c r="V102" s="350">
        <f>IF(V$16=0,0,V$16/OIS!V$5*1000)</f>
        <v>3.5206234432870924</v>
      </c>
      <c r="W102" s="350">
        <f>IF(W$16=0,0,W$16/OIS!W$5*1000)</f>
        <v>3.5500344099564471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13.484163701284844</v>
      </c>
      <c r="C103" s="350">
        <f>IF(C$27=0,0,C$27/OIS!C$5*1000)</f>
        <v>13.537645209474462</v>
      </c>
      <c r="D103" s="350">
        <f>IF(D$27=0,0,D$27/OIS!D$5*1000)</f>
        <v>13.846060093847631</v>
      </c>
      <c r="E103" s="350">
        <f>IF(E$27=0,0,E$27/OIS!E$5*1000)</f>
        <v>11.831142561953612</v>
      </c>
      <c r="F103" s="350">
        <f>IF(F$27=0,0,F$27/OIS!F$5*1000)</f>
        <v>11.786911438898628</v>
      </c>
      <c r="G103" s="350">
        <f>IF(G$27=0,0,G$27/OIS!G$5*1000)</f>
        <v>18.694784366261771</v>
      </c>
      <c r="H103" s="350">
        <f>IF(H$27=0,0,H$27/OIS!H$5*1000)</f>
        <v>14.787884966264738</v>
      </c>
      <c r="I103" s="350">
        <f>IF(I$27=0,0,I$27/OIS!I$5*1000)</f>
        <v>15.040500584182238</v>
      </c>
      <c r="J103" s="350">
        <f>IF(J$27=0,0,J$27/OIS!J$5*1000)</f>
        <v>14.31461756028675</v>
      </c>
      <c r="K103" s="350">
        <f>IF(K$27=0,0,K$27/OIS!K$5*1000)</f>
        <v>12.599236707182433</v>
      </c>
      <c r="L103" s="350">
        <f>IF(L$27=0,0,L$27/OIS!L$5*1000)</f>
        <v>13.451788035832291</v>
      </c>
      <c r="M103" s="350">
        <f>IF(M$27=0,0,M$27/OIS!M$5*1000)</f>
        <v>12.968173569907535</v>
      </c>
      <c r="N103" s="350">
        <f>IF(N$27=0,0,N$27/OIS!N$5*1000)</f>
        <v>10.15555460132429</v>
      </c>
      <c r="O103" s="350">
        <f>IF(O$27=0,0,O$27/OIS!O$5*1000)</f>
        <v>8.6141151076475513</v>
      </c>
      <c r="P103" s="350">
        <f>IF(P$27=0,0,P$27/OIS!P$5*1000)</f>
        <v>8.9249978872948823</v>
      </c>
      <c r="Q103" s="350">
        <f>IF(Q$27=0,0,Q$27/OIS!Q$5*1000)</f>
        <v>8.9062888192447538</v>
      </c>
      <c r="R103" s="350">
        <f>IF(R$27=0,0,R$27/OIS!R$5*1000)</f>
        <v>8.7814459912342784</v>
      </c>
      <c r="S103" s="350">
        <f>IF(S$27=0,0,S$27/OIS!S$5*1000)</f>
        <v>8.8111564652127718</v>
      </c>
      <c r="T103" s="350">
        <f>IF(T$27=0,0,T$27/OIS!T$5*1000)</f>
        <v>8.8291907685742537</v>
      </c>
      <c r="U103" s="350">
        <f>IF(U$27=0,0,U$27/OIS!U$5*1000)</f>
        <v>10.002542534849148</v>
      </c>
      <c r="V103" s="350">
        <f>IF(V$27=0,0,V$27/OIS!V$5*1000)</f>
        <v>9.2511086624283774</v>
      </c>
      <c r="W103" s="350">
        <f>IF(W$27=0,0,W$27/OIS!W$5*1000)</f>
        <v>9.8351469838847194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3.1134842732041124</v>
      </c>
      <c r="C104" s="350">
        <f>IF(C$35=0,0,C$35/OIS!C$5*1000)</f>
        <v>3.1261853277337623</v>
      </c>
      <c r="D104" s="350">
        <f>IF(D$35=0,0,D$35/OIS!D$5*1000)</f>
        <v>3.1941420207386249</v>
      </c>
      <c r="E104" s="350">
        <f>IF(E$35=0,0,E$35/OIS!E$5*1000)</f>
        <v>2.7285254101130825</v>
      </c>
      <c r="F104" s="350">
        <f>IF(F$35=0,0,F$35/OIS!F$5*1000)</f>
        <v>3.2104103132438682</v>
      </c>
      <c r="G104" s="350">
        <f>IF(G$35=0,0,G$35/OIS!G$5*1000)</f>
        <v>5.6339706852980056</v>
      </c>
      <c r="H104" s="350">
        <f>IF(H$35=0,0,H$35/OIS!H$5*1000)</f>
        <v>4.0664792470252511</v>
      </c>
      <c r="I104" s="350">
        <f>IF(I$35=0,0,I$35/OIS!I$5*1000)</f>
        <v>4.2939251013875426</v>
      </c>
      <c r="J104" s="350">
        <f>IF(J$35=0,0,J$35/OIS!J$5*1000)</f>
        <v>4.0778876997140268</v>
      </c>
      <c r="K104" s="350">
        <f>IF(K$35=0,0,K$35/OIS!K$5*1000)</f>
        <v>3.4864454099423199</v>
      </c>
      <c r="L104" s="350">
        <f>IF(L$35=0,0,L$35/OIS!L$5*1000)</f>
        <v>3.7486053095958152</v>
      </c>
      <c r="M104" s="350">
        <f>IF(M$35=0,0,M$35/OIS!M$5*1000)</f>
        <v>3.8393499456423186</v>
      </c>
      <c r="N104" s="350">
        <f>IF(N$35=0,0,N$35/OIS!N$5*1000)</f>
        <v>1.1896020513271641</v>
      </c>
      <c r="O104" s="350">
        <f>IF(O$35=0,0,O$35/OIS!O$5*1000)</f>
        <v>0.6893573182305921</v>
      </c>
      <c r="P104" s="350">
        <f>IF(P$35=0,0,P$35/OIS!P$5*1000)</f>
        <v>0.98498465139165947</v>
      </c>
      <c r="Q104" s="350">
        <f>IF(Q$35=0,0,Q$35/OIS!Q$5*1000)</f>
        <v>0.57367864134778934</v>
      </c>
      <c r="R104" s="350">
        <f>IF(R$35=0,0,R$35/OIS!R$5*1000)</f>
        <v>0.75910444927063803</v>
      </c>
      <c r="S104" s="350">
        <f>IF(S$35=0,0,S$35/OIS!S$5*1000)</f>
        <v>0.44991298582844852</v>
      </c>
      <c r="T104" s="350">
        <f>IF(T$35=0,0,T$35/OIS!T$5*1000)</f>
        <v>0.48833899239288492</v>
      </c>
      <c r="U104" s="350">
        <f>IF(U$35=0,0,U$35/OIS!U$5*1000)</f>
        <v>0.47187007956486243</v>
      </c>
      <c r="V104" s="350">
        <f>IF(V$35=0,0,V$35/OIS!V$5*1000)</f>
        <v>0.5870276631662632</v>
      </c>
      <c r="W104" s="350">
        <f>IF(W$35=0,0,W$35/OIS!W$5*1000)</f>
        <v>0.56675128944959352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0.3261988329923956</v>
      </c>
      <c r="C105" s="350">
        <f>IF(C$54=0,0,C$54/OIS!C$5*1000)</f>
        <v>0.32557552386196015</v>
      </c>
      <c r="D105" s="350">
        <f>IF(D$54=0,0,D$54/OIS!D$5*1000)</f>
        <v>0.35012713674856816</v>
      </c>
      <c r="E105" s="350">
        <f>IF(E$54=0,0,E$54/OIS!E$5*1000)</f>
        <v>0.30209498729427331</v>
      </c>
      <c r="F105" s="350">
        <f>IF(F$54=0,0,F$54/OIS!F$5*1000)</f>
        <v>0.32029887476881108</v>
      </c>
      <c r="G105" s="350">
        <f>IF(G$54=0,0,G$54/OIS!G$5*1000)</f>
        <v>0.39594577239912498</v>
      </c>
      <c r="H105" s="350">
        <f>IF(H$54=0,0,H$54/OIS!H$5*1000)</f>
        <v>0.3327704665557687</v>
      </c>
      <c r="I105" s="350">
        <f>IF(I$54=0,0,I$54/OIS!I$5*1000)</f>
        <v>0.33348145044120531</v>
      </c>
      <c r="J105" s="350">
        <f>IF(J$54=0,0,J$54/OIS!J$5*1000)</f>
        <v>0.34006915425011403</v>
      </c>
      <c r="K105" s="350">
        <f>IF(K$54=0,0,K$54/OIS!K$5*1000)</f>
        <v>0.31781325308748931</v>
      </c>
      <c r="L105" s="350">
        <f>IF(L$54=0,0,L$54/OIS!L$5*1000)</f>
        <v>0.35129363713008144</v>
      </c>
      <c r="M105" s="350">
        <f>IF(M$54=0,0,M$54/OIS!M$5*1000)</f>
        <v>0.27575722937604574</v>
      </c>
      <c r="N105" s="350">
        <f>IF(N$54=0,0,N$54/OIS!N$5*1000)</f>
        <v>0.20757773572890245</v>
      </c>
      <c r="O105" s="350">
        <f>IF(O$54=0,0,O$54/OIS!O$5*1000)</f>
        <v>0.21573217130420558</v>
      </c>
      <c r="P105" s="350">
        <f>IF(P$54=0,0,P$54/OIS!P$5*1000)</f>
        <v>0.18090308063927255</v>
      </c>
      <c r="Q105" s="350">
        <f>IF(Q$54=0,0,Q$54/OIS!Q$5*1000)</f>
        <v>0.17497231528570409</v>
      </c>
      <c r="R105" s="350">
        <f>IF(R$54=0,0,R$54/OIS!R$5*1000)</f>
        <v>0.16577404083642464</v>
      </c>
      <c r="S105" s="350">
        <f>IF(S$54=0,0,S$54/OIS!S$5*1000)</f>
        <v>0.15005785173297218</v>
      </c>
      <c r="T105" s="350">
        <f>IF(T$54=0,0,T$54/OIS!T$5*1000)</f>
        <v>0.17605454748464022</v>
      </c>
      <c r="U105" s="350">
        <f>IF(U$54=0,0,U$54/OIS!U$5*1000)</f>
        <v>0.15507070271324305</v>
      </c>
      <c r="V105" s="350">
        <f>IF(V$54=0,0,V$54/OIS!V$5*1000)</f>
        <v>0.1638445122497188</v>
      </c>
      <c r="W105" s="350">
        <f>IF(W$54=0,0,W$54/OIS!W$5*1000)</f>
        <v>0.16191286973164332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3.4227580460069054</v>
      </c>
      <c r="C106" s="350">
        <f>IF(C$68=0,0,C$68/OIS!C$5*1000)</f>
        <v>3.4371609868010675</v>
      </c>
      <c r="D106" s="350">
        <f>IF(D$68=0,0,D$68/OIS!D$5*1000)</f>
        <v>3.5083389934758218</v>
      </c>
      <c r="E106" s="350">
        <f>IF(E$68=0,0,E$68/OIS!E$5*1000)</f>
        <v>2.9971346785846205</v>
      </c>
      <c r="F106" s="350">
        <f>IF(F$68=0,0,F$68/OIS!F$5*1000)</f>
        <v>2.5676158789845882</v>
      </c>
      <c r="G106" s="350">
        <f>IF(G$68=0,0,G$68/OIS!G$5*1000)</f>
        <v>2.0288135242747631</v>
      </c>
      <c r="H106" s="350">
        <f>IF(H$68=0,0,H$68/OIS!H$5*1000)</f>
        <v>2.2714826417801262</v>
      </c>
      <c r="I106" s="350">
        <f>IF(I$68=0,0,I$68/OIS!I$5*1000)</f>
        <v>1.9502076456709256</v>
      </c>
      <c r="J106" s="350">
        <f>IF(J$68=0,0,J$68/OIS!J$5*1000)</f>
        <v>1.8569914608086238</v>
      </c>
      <c r="K106" s="350">
        <f>IF(K$68=0,0,K$68/OIS!K$5*1000)</f>
        <v>1.8556522298215161</v>
      </c>
      <c r="L106" s="350">
        <f>IF(L$68=0,0,L$68/OIS!L$5*1000)</f>
        <v>1.9104549385935059</v>
      </c>
      <c r="M106" s="350">
        <f>IF(M$68=0,0,M$68/OIS!M$5*1000)</f>
        <v>1.3754984509501735</v>
      </c>
      <c r="N106" s="350">
        <f>IF(N$68=0,0,N$68/OIS!N$5*1000)</f>
        <v>5.0946862764556196</v>
      </c>
      <c r="O106" s="350">
        <f>IF(O$68=0,0,O$68/OIS!O$5*1000)</f>
        <v>4.9343965010121513</v>
      </c>
      <c r="P106" s="350">
        <f>IF(P$68=0,0,P$68/OIS!P$5*1000)</f>
        <v>4.135170001103754</v>
      </c>
      <c r="Q106" s="350">
        <f>IF(Q$68=0,0,Q$68/OIS!Q$5*1000)</f>
        <v>5.2881982584283218</v>
      </c>
      <c r="R106" s="350">
        <f>IF(R$68=0,0,R$68/OIS!R$5*1000)</f>
        <v>4.6353599965764021</v>
      </c>
      <c r="S106" s="350">
        <f>IF(S$68=0,0,S$68/OIS!S$5*1000)</f>
        <v>5.5687731596913634</v>
      </c>
      <c r="T106" s="350">
        <f>IF(T$68=0,0,T$68/OIS!T$5*1000)</f>
        <v>5.4540387723977037</v>
      </c>
      <c r="U106" s="350">
        <f>IF(U$68=0,0,U$68/OIS!U$5*1000)</f>
        <v>6.5358851117041521</v>
      </c>
      <c r="V106" s="350">
        <f>IF(V$68=0,0,V$68/OIS!V$5*1000)</f>
        <v>5.6645231823968754</v>
      </c>
      <c r="W106" s="350">
        <f>IF(W$68=0,0,W$68/OIS!W$5*1000)</f>
        <v>6.1534938202701737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4.5384513990290172</v>
      </c>
      <c r="C107" s="335">
        <f>IF(C$69=0,0,C$69/OIS!C$5*1000)</f>
        <v>4.57971032151824</v>
      </c>
      <c r="D107" s="335">
        <f>IF(D$69=0,0,D$69/OIS!D$5*1000)</f>
        <v>5.2862036576326723</v>
      </c>
      <c r="E107" s="335">
        <f>IF(E$69=0,0,E$69/OIS!E$5*1000)</f>
        <v>4.7440089322714076</v>
      </c>
      <c r="F107" s="335">
        <f>IF(F$69=0,0,F$69/OIS!F$5*1000)</f>
        <v>4.9150309796634861</v>
      </c>
      <c r="G107" s="335">
        <f>IF(G$69=0,0,G$69/OIS!G$5*1000)</f>
        <v>3.9823000096947383</v>
      </c>
      <c r="H107" s="335">
        <f>IF(H$69=0,0,H$69/OIS!H$5*1000)</f>
        <v>4.3279538396844739</v>
      </c>
      <c r="I107" s="335">
        <f>IF(I$69=0,0,I$69/OIS!I$5*1000)</f>
        <v>5.0373668573998636</v>
      </c>
      <c r="J107" s="335">
        <f>IF(J$69=0,0,J$69/OIS!J$5*1000)</f>
        <v>5.5576167347638474</v>
      </c>
      <c r="K107" s="335">
        <f>IF(K$69=0,0,K$69/OIS!K$5*1000)</f>
        <v>5.4300399564972439</v>
      </c>
      <c r="L107" s="335">
        <f>IF(L$69=0,0,L$69/OIS!L$5*1000)</f>
        <v>6.209106891287707</v>
      </c>
      <c r="M107" s="335">
        <f>IF(M$69=0,0,M$69/OIS!M$5*1000)</f>
        <v>4.0231086397771421</v>
      </c>
      <c r="N107" s="335">
        <f>IF(N$69=0,0,N$69/OIS!N$5*1000)</f>
        <v>6.1011997645361031</v>
      </c>
      <c r="O107" s="335">
        <f>IF(O$69=0,0,O$69/OIS!O$5*1000)</f>
        <v>6.7920083279218746</v>
      </c>
      <c r="P107" s="335">
        <f>IF(P$69=0,0,P$69/OIS!P$5*1000)</f>
        <v>4.8748851873849146</v>
      </c>
      <c r="Q107" s="335">
        <f>IF(Q$69=0,0,Q$69/OIS!Q$5*1000)</f>
        <v>5.0183818882221098</v>
      </c>
      <c r="R107" s="335">
        <f>IF(R$69=0,0,R$69/OIS!R$5*1000)</f>
        <v>4.5347028690358666</v>
      </c>
      <c r="S107" s="335">
        <f>IF(S$69=0,0,S$69/OIS!S$5*1000)</f>
        <v>4.4454107035515573</v>
      </c>
      <c r="T107" s="335">
        <f>IF(T$69=0,0,T$69/OIS!T$5*1000)</f>
        <v>5.2926555200154013</v>
      </c>
      <c r="U107" s="335">
        <f>IF(U$69=0,0,U$69/OIS!U$5*1000)</f>
        <v>4.6545778373263484</v>
      </c>
      <c r="V107" s="335">
        <f>IF(V$69=0,0,V$69/OIS!V$5*1000)</f>
        <v>4.5043979935040248</v>
      </c>
      <c r="W107" s="335">
        <f>IF(W$69=0,0,W$69/OIS!W$5*1000)</f>
        <v>4.7636447163845572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CY: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10.82660402475382</v>
      </c>
      <c r="C5" s="225">
        <v>10.96584321999414</v>
      </c>
      <c r="D5" s="225">
        <v>10.859452794758941</v>
      </c>
      <c r="E5" s="225">
        <v>11.3146205667286</v>
      </c>
      <c r="F5" s="225">
        <v>12.690292367942069</v>
      </c>
      <c r="G5" s="225">
        <v>19.198380803549131</v>
      </c>
      <c r="H5" s="225">
        <v>15.625658808136301</v>
      </c>
      <c r="I5" s="225">
        <v>17.890243657620491</v>
      </c>
      <c r="J5" s="225">
        <v>17.907578904713301</v>
      </c>
      <c r="K5" s="225">
        <v>15.637185972723779</v>
      </c>
      <c r="L5" s="225">
        <v>14.88687280735536</v>
      </c>
      <c r="M5" s="225">
        <v>19.630841167988368</v>
      </c>
      <c r="N5" s="225">
        <v>10.10615724053002</v>
      </c>
      <c r="O5" s="225">
        <v>6.9819988363769339</v>
      </c>
      <c r="P5" s="225">
        <v>8.5608100812455845</v>
      </c>
      <c r="Q5" s="225">
        <v>7.7878803319960328</v>
      </c>
      <c r="R5" s="225">
        <v>9.0114198682395941</v>
      </c>
      <c r="S5" s="225">
        <v>9.6829699390746455</v>
      </c>
      <c r="T5" s="225">
        <v>9.1315486785869737</v>
      </c>
      <c r="U5" s="225">
        <v>10.75785414350729</v>
      </c>
      <c r="V5" s="225">
        <v>9.7240315828676493</v>
      </c>
      <c r="W5" s="225">
        <v>11.01483959242807</v>
      </c>
      <c r="DA5" s="89" t="s">
        <v>3125</v>
      </c>
    </row>
    <row r="6" spans="1:105" ht="12" customHeight="1" x14ac:dyDescent="0.25">
      <c r="A6" s="55" t="s">
        <v>92</v>
      </c>
      <c r="B6" s="261">
        <v>0.1179066904317279</v>
      </c>
      <c r="C6" s="261">
        <v>0.12274089855696881</v>
      </c>
      <c r="D6" s="261">
        <v>0.14049290771634909</v>
      </c>
      <c r="E6" s="261">
        <v>0.15876134866034461</v>
      </c>
      <c r="F6" s="261">
        <v>0.19650391687336599</v>
      </c>
      <c r="G6" s="261">
        <v>0.17273331175010309</v>
      </c>
      <c r="H6" s="261">
        <v>0.19039919159859919</v>
      </c>
      <c r="I6" s="261">
        <v>0.29346835804338761</v>
      </c>
      <c r="J6" s="261">
        <v>0.32622385805480569</v>
      </c>
      <c r="K6" s="261">
        <v>0.29551247968321392</v>
      </c>
      <c r="L6" s="261">
        <v>0.30027897951294108</v>
      </c>
      <c r="M6" s="261">
        <v>0.32013610380804391</v>
      </c>
      <c r="N6" s="261">
        <v>0.28164708481648287</v>
      </c>
      <c r="O6" s="261">
        <v>0.22171222909006769</v>
      </c>
      <c r="P6" s="261">
        <v>0.2163438152023153</v>
      </c>
      <c r="Q6" s="261">
        <v>0.19370194477715999</v>
      </c>
      <c r="R6" s="261">
        <v>0.21523998920008411</v>
      </c>
      <c r="S6" s="261">
        <v>0.22682715280381549</v>
      </c>
      <c r="T6" s="261">
        <v>0.23930831086189641</v>
      </c>
      <c r="U6" s="261">
        <v>0.2416827267873915</v>
      </c>
      <c r="V6" s="261">
        <v>0.21455888161643891</v>
      </c>
      <c r="W6" s="261">
        <v>0.2547503262847175</v>
      </c>
      <c r="DA6" s="67" t="s">
        <v>3126</v>
      </c>
    </row>
    <row r="7" spans="1:105" ht="12" customHeight="1" x14ac:dyDescent="0.25">
      <c r="A7" s="202" t="s">
        <v>93</v>
      </c>
      <c r="B7" s="226">
        <v>1.643314928351499E-2</v>
      </c>
      <c r="C7" s="226">
        <v>1.6954839720255199E-2</v>
      </c>
      <c r="D7" s="226">
        <v>1.904212544979032E-2</v>
      </c>
      <c r="E7" s="226">
        <v>2.1185695044747901E-2</v>
      </c>
      <c r="F7" s="226">
        <v>2.5172117141636519E-2</v>
      </c>
      <c r="G7" s="226">
        <v>2.260973799245369E-2</v>
      </c>
      <c r="H7" s="226">
        <v>2.4686270691179579E-2</v>
      </c>
      <c r="I7" s="226">
        <v>3.5892555243648677E-2</v>
      </c>
      <c r="J7" s="226">
        <v>3.9943798702754697E-2</v>
      </c>
      <c r="K7" s="226">
        <v>3.6542816359693919E-2</v>
      </c>
      <c r="L7" s="226">
        <v>3.7053025667487E-2</v>
      </c>
      <c r="M7" s="226">
        <v>3.859851803968635E-2</v>
      </c>
      <c r="N7" s="226">
        <v>3.3649365608264939E-2</v>
      </c>
      <c r="O7" s="226">
        <v>2.6795513184744019E-2</v>
      </c>
      <c r="P7" s="226">
        <v>2.6317785796304088E-2</v>
      </c>
      <c r="Q7" s="226">
        <v>2.3830854513370251E-2</v>
      </c>
      <c r="R7" s="226">
        <v>2.6360538500304901E-2</v>
      </c>
      <c r="S7" s="226">
        <v>2.7795845147661289E-2</v>
      </c>
      <c r="T7" s="226">
        <v>2.93041509207887E-2</v>
      </c>
      <c r="U7" s="226">
        <v>2.9522449529260461E-2</v>
      </c>
      <c r="V7" s="226">
        <v>2.656017094723585E-2</v>
      </c>
      <c r="W7" s="226">
        <v>3.1098619800376492E-2</v>
      </c>
      <c r="DA7" s="174" t="s">
        <v>3127</v>
      </c>
    </row>
    <row r="8" spans="1:105" ht="12" customHeight="1" x14ac:dyDescent="0.25">
      <c r="A8" s="202" t="s">
        <v>94</v>
      </c>
      <c r="B8" s="226">
        <v>0.16114918375337339</v>
      </c>
      <c r="C8" s="226">
        <v>0.16535678951268959</v>
      </c>
      <c r="D8" s="226">
        <v>0.18352532403097149</v>
      </c>
      <c r="E8" s="226">
        <v>0.2021642554063077</v>
      </c>
      <c r="F8" s="226">
        <v>0.2336607832013127</v>
      </c>
      <c r="G8" s="226">
        <v>0.2130282229944632</v>
      </c>
      <c r="H8" s="226">
        <v>0.23109865245849959</v>
      </c>
      <c r="I8" s="226">
        <v>0.32213533387685439</v>
      </c>
      <c r="J8" s="226">
        <v>0.35881118049623068</v>
      </c>
      <c r="K8" s="226">
        <v>0.33070124910806531</v>
      </c>
      <c r="L8" s="226">
        <v>0.33479512789948429</v>
      </c>
      <c r="M8" s="226">
        <v>0.34265826159805879</v>
      </c>
      <c r="N8" s="226">
        <v>0.29658994234178848</v>
      </c>
      <c r="O8" s="226">
        <v>0.23829094468998591</v>
      </c>
      <c r="P8" s="226">
        <v>0.23520872273385829</v>
      </c>
      <c r="Q8" s="226">
        <v>0.21480338893979589</v>
      </c>
      <c r="R8" s="226">
        <v>0.2367882895367481</v>
      </c>
      <c r="S8" s="226">
        <v>0.2497997340654933</v>
      </c>
      <c r="T8" s="226">
        <v>0.2632306677802021</v>
      </c>
      <c r="U8" s="226">
        <v>0.26472082456788248</v>
      </c>
      <c r="V8" s="226">
        <v>0.24057374972536391</v>
      </c>
      <c r="W8" s="226">
        <v>0.27872175931419613</v>
      </c>
      <c r="DA8" s="174" t="s">
        <v>3128</v>
      </c>
    </row>
    <row r="9" spans="1:105" ht="12" customHeight="1" x14ac:dyDescent="0.25">
      <c r="A9" s="202" t="s">
        <v>95</v>
      </c>
      <c r="B9" s="226">
        <v>4.1025323319010119E-2</v>
      </c>
      <c r="C9" s="226">
        <v>4.27893845548191E-2</v>
      </c>
      <c r="D9" s="226">
        <v>4.9174792208785373E-2</v>
      </c>
      <c r="E9" s="226">
        <v>5.574835419092581E-2</v>
      </c>
      <c r="F9" s="226">
        <v>6.956778901102123E-2</v>
      </c>
      <c r="G9" s="226">
        <v>6.0892064534318967E-2</v>
      </c>
      <c r="H9" s="226">
        <v>6.7246828979888165E-2</v>
      </c>
      <c r="I9" s="226">
        <v>0.1048130269478823</v>
      </c>
      <c r="J9" s="226">
        <v>0.1164874256798319</v>
      </c>
      <c r="K9" s="226">
        <v>0.10532723799863219</v>
      </c>
      <c r="L9" s="226">
        <v>0.1070688427970084</v>
      </c>
      <c r="M9" s="226">
        <v>0.11463712799851559</v>
      </c>
      <c r="N9" s="226">
        <v>0.1010210503359141</v>
      </c>
      <c r="O9" s="226">
        <v>7.9358203258880794E-2</v>
      </c>
      <c r="P9" s="226">
        <v>7.7344405484012085E-2</v>
      </c>
      <c r="Q9" s="226">
        <v>6.9105571965635937E-2</v>
      </c>
      <c r="R9" s="226">
        <v>7.6854309609436539E-2</v>
      </c>
      <c r="S9" s="226">
        <v>8.0982912912181404E-2</v>
      </c>
      <c r="T9" s="226">
        <v>8.545040678670654E-2</v>
      </c>
      <c r="U9" s="226">
        <v>8.6337320459529687E-2</v>
      </c>
      <c r="V9" s="226">
        <v>7.645846694080366E-2</v>
      </c>
      <c r="W9" s="226">
        <v>9.1016345166861801E-2</v>
      </c>
      <c r="DA9" s="174" t="s">
        <v>3129</v>
      </c>
    </row>
    <row r="10" spans="1:105" ht="12" customHeight="1" x14ac:dyDescent="0.25">
      <c r="A10" s="56" t="s">
        <v>96</v>
      </c>
      <c r="B10" s="262">
        <v>0.51628577194117209</v>
      </c>
      <c r="C10" s="262">
        <v>0.53030102902924725</v>
      </c>
      <c r="D10" s="262">
        <v>0.52850719370043731</v>
      </c>
      <c r="E10" s="262">
        <v>0.5491210816937524</v>
      </c>
      <c r="F10" s="262">
        <v>0.64711621096472383</v>
      </c>
      <c r="G10" s="262">
        <v>1.0370434591512321</v>
      </c>
      <c r="H10" s="262">
        <v>0.80903979470961929</v>
      </c>
      <c r="I10" s="262">
        <v>1.028639454784686</v>
      </c>
      <c r="J10" s="262">
        <v>1.0497569529936439</v>
      </c>
      <c r="K10" s="262">
        <v>0.89924082429244367</v>
      </c>
      <c r="L10" s="262">
        <v>0.83403880518270679</v>
      </c>
      <c r="M10" s="262">
        <v>1.1621108536171181</v>
      </c>
      <c r="N10" s="262">
        <v>0.40855921870243811</v>
      </c>
      <c r="O10" s="262">
        <v>0.3389434121440974</v>
      </c>
      <c r="P10" s="262">
        <v>0.40634841404443373</v>
      </c>
      <c r="Q10" s="262">
        <v>0.3114353334607432</v>
      </c>
      <c r="R10" s="262">
        <v>0.38851728103156968</v>
      </c>
      <c r="S10" s="262">
        <v>0.37505156175357629</v>
      </c>
      <c r="T10" s="262">
        <v>0.36169036359576417</v>
      </c>
      <c r="U10" s="262">
        <v>0.33771998978702727</v>
      </c>
      <c r="V10" s="262">
        <v>0.30085470297795769</v>
      </c>
      <c r="W10" s="262">
        <v>0.36850855854584341</v>
      </c>
      <c r="DA10" s="68" t="s">
        <v>3130</v>
      </c>
    </row>
    <row r="11" spans="1:105" ht="12" customHeight="1" x14ac:dyDescent="0.25">
      <c r="A11" s="37" t="s">
        <v>160</v>
      </c>
      <c r="B11" s="228">
        <v>0.42936327585003231</v>
      </c>
      <c r="C11" s="228">
        <v>0.43422882390180462</v>
      </c>
      <c r="D11" s="228">
        <v>0.41261493179763881</v>
      </c>
      <c r="E11" s="228">
        <v>0.42174247017858302</v>
      </c>
      <c r="F11" s="228">
        <v>0.45296819362386032</v>
      </c>
      <c r="G11" s="228">
        <v>0.89666719315315335</v>
      </c>
      <c r="H11" s="228">
        <v>0.6466428713016622</v>
      </c>
      <c r="I11" s="228">
        <v>0.67545798628205089</v>
      </c>
      <c r="J11" s="228">
        <v>0.65706838790454636</v>
      </c>
      <c r="K11" s="228">
        <v>0.55571158961501499</v>
      </c>
      <c r="L11" s="228">
        <v>0.47797639564169991</v>
      </c>
      <c r="M11" s="228">
        <v>0.76056064273543256</v>
      </c>
      <c r="N11" s="228">
        <v>0.17256441451980481</v>
      </c>
      <c r="O11" s="228">
        <v>7.5575492933838459E-2</v>
      </c>
      <c r="P11" s="228">
        <v>0.13298831725130289</v>
      </c>
      <c r="Q11" s="228">
        <v>7.9559438528870319E-2</v>
      </c>
      <c r="R11" s="228">
        <v>0.1326989466296557</v>
      </c>
      <c r="S11" s="228">
        <v>0.12676706015561259</v>
      </c>
      <c r="T11" s="228">
        <v>0.10233402442967771</v>
      </c>
      <c r="U11" s="228">
        <v>0.14726573894236011</v>
      </c>
      <c r="V11" s="228">
        <v>0.13607924905050789</v>
      </c>
      <c r="W11" s="228">
        <v>0.14276036986096521</v>
      </c>
      <c r="DA11" s="69" t="s">
        <v>3131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8.6922496091139778E-2</v>
      </c>
      <c r="C15" s="228">
        <v>9.6072205127442745E-2</v>
      </c>
      <c r="D15" s="228">
        <v>0.1158922619027984</v>
      </c>
      <c r="E15" s="228">
        <v>0.12737861151516941</v>
      </c>
      <c r="F15" s="228">
        <v>0.19414801734086359</v>
      </c>
      <c r="G15" s="228">
        <v>0.14037626599807829</v>
      </c>
      <c r="H15" s="228">
        <v>0.16239692340795719</v>
      </c>
      <c r="I15" s="228">
        <v>0.35318146850263482</v>
      </c>
      <c r="J15" s="228">
        <v>0.39268856508909772</v>
      </c>
      <c r="K15" s="228">
        <v>0.34352923467742869</v>
      </c>
      <c r="L15" s="228">
        <v>0.35606240954100682</v>
      </c>
      <c r="M15" s="228">
        <v>0.40155021088168558</v>
      </c>
      <c r="N15" s="228">
        <v>0.2359948041826333</v>
      </c>
      <c r="O15" s="228">
        <v>0.26336791921025893</v>
      </c>
      <c r="P15" s="228">
        <v>0.27336009679313078</v>
      </c>
      <c r="Q15" s="228">
        <v>0.23187589493187291</v>
      </c>
      <c r="R15" s="228">
        <v>0.25581833440191398</v>
      </c>
      <c r="S15" s="228">
        <v>0.24828450159796361</v>
      </c>
      <c r="T15" s="228">
        <v>0.25935633916608658</v>
      </c>
      <c r="U15" s="228">
        <v>0.1904542508446673</v>
      </c>
      <c r="V15" s="228">
        <v>0.16477545392744991</v>
      </c>
      <c r="W15" s="228">
        <v>0.22574818868487809</v>
      </c>
      <c r="DA15" s="69" t="s">
        <v>3135</v>
      </c>
    </row>
    <row r="16" spans="1:105" ht="12" customHeight="1" x14ac:dyDescent="0.25">
      <c r="A16" s="57" t="s">
        <v>3059</v>
      </c>
      <c r="B16" s="263">
        <v>3.4834159540766971</v>
      </c>
      <c r="C16" s="263">
        <v>3.5197872139736841</v>
      </c>
      <c r="D16" s="263">
        <v>3.3748034629591031</v>
      </c>
      <c r="E16" s="263">
        <v>3.466298231859589</v>
      </c>
      <c r="F16" s="263">
        <v>4.2904705734994799</v>
      </c>
      <c r="G16" s="263">
        <v>7.7910156796232801</v>
      </c>
      <c r="H16" s="263">
        <v>5.6231255662152311</v>
      </c>
      <c r="I16" s="263">
        <v>6.2864556104159099</v>
      </c>
      <c r="J16" s="263">
        <v>6.0440515674473589</v>
      </c>
      <c r="K16" s="263">
        <v>5.0640880315306172</v>
      </c>
      <c r="L16" s="263">
        <v>4.7189310703799734</v>
      </c>
      <c r="M16" s="263">
        <v>7.1547703229087887</v>
      </c>
      <c r="N16" s="263">
        <v>1.8128342986522441</v>
      </c>
      <c r="O16" s="263">
        <v>0.90912132351539299</v>
      </c>
      <c r="P16" s="263">
        <v>1.53456112297029</v>
      </c>
      <c r="Q16" s="263">
        <v>1.0989530390380029</v>
      </c>
      <c r="R16" s="263">
        <v>1.481829410286944</v>
      </c>
      <c r="S16" s="263">
        <v>1.327652432369713</v>
      </c>
      <c r="T16" s="263">
        <v>1.2029887952791309</v>
      </c>
      <c r="U16" s="263">
        <v>1.492164794846194</v>
      </c>
      <c r="V16" s="263">
        <v>1.482115122406475</v>
      </c>
      <c r="W16" s="263">
        <v>1.59237606600604</v>
      </c>
      <c r="DA16" s="70" t="s">
        <v>3136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0.42253229854498098</v>
      </c>
      <c r="I19" s="231">
        <v>0.42253229854549063</v>
      </c>
      <c r="J19" s="231">
        <v>0.21126614927248899</v>
      </c>
      <c r="K19" s="231">
        <v>0.42253229854447338</v>
      </c>
      <c r="L19" s="231">
        <v>0.2112661492723156</v>
      </c>
      <c r="M19" s="231">
        <v>0.2112661492730675</v>
      </c>
      <c r="N19" s="231">
        <v>0.21126614926047291</v>
      </c>
      <c r="O19" s="231">
        <v>0</v>
      </c>
      <c r="P19" s="231">
        <v>0.21126614924900211</v>
      </c>
      <c r="Q19" s="231">
        <v>0.21126614921496731</v>
      </c>
      <c r="R19" s="231">
        <v>0.211266149253583</v>
      </c>
      <c r="S19" s="231">
        <v>0.24532037122667349</v>
      </c>
      <c r="T19" s="231">
        <v>0.2561770945340569</v>
      </c>
      <c r="U19" s="231">
        <v>0.28384923908300458</v>
      </c>
      <c r="V19" s="231">
        <v>0.27518197589200488</v>
      </c>
      <c r="W19" s="231">
        <v>0.25731731382883399</v>
      </c>
      <c r="DA19" s="73" t="s">
        <v>3139</v>
      </c>
    </row>
    <row r="20" spans="1:105" ht="12" customHeight="1" x14ac:dyDescent="0.25">
      <c r="A20" s="46" t="s">
        <v>160</v>
      </c>
      <c r="B20" s="231">
        <v>3.4834159540766971</v>
      </c>
      <c r="C20" s="231">
        <v>3.5197872139736841</v>
      </c>
      <c r="D20" s="231">
        <v>3.3748034629591031</v>
      </c>
      <c r="E20" s="231">
        <v>3.466298231859589</v>
      </c>
      <c r="F20" s="231">
        <v>2.4738222691933882</v>
      </c>
      <c r="G20" s="231">
        <v>2.5799912927204809</v>
      </c>
      <c r="H20" s="231">
        <v>2.182341069543122</v>
      </c>
      <c r="I20" s="231">
        <v>1.5719717436184519</v>
      </c>
      <c r="J20" s="231">
        <v>1.83615057948298</v>
      </c>
      <c r="K20" s="231">
        <v>1.9159591157253959</v>
      </c>
      <c r="L20" s="231">
        <v>1.312559575350589</v>
      </c>
      <c r="M20" s="231">
        <v>1.499119516330782</v>
      </c>
      <c r="N20" s="231">
        <v>1.206501186570881</v>
      </c>
      <c r="O20" s="231">
        <v>0.51573499969647729</v>
      </c>
      <c r="P20" s="231">
        <v>0.46080897253669401</v>
      </c>
      <c r="Q20" s="231">
        <v>0.41718530838659479</v>
      </c>
      <c r="R20" s="231">
        <v>0.56881013149880932</v>
      </c>
      <c r="S20" s="231">
        <v>0.71430238796295398</v>
      </c>
      <c r="T20" s="231">
        <v>0.61354584157058656</v>
      </c>
      <c r="U20" s="231">
        <v>0.89268033345104381</v>
      </c>
      <c r="V20" s="231">
        <v>0.7682312022594161</v>
      </c>
      <c r="W20" s="231">
        <v>0.82370984251611001</v>
      </c>
      <c r="DA20" s="73" t="s">
        <v>3140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4.221357773357358</v>
      </c>
      <c r="H21" s="231">
        <v>3.018252198127128</v>
      </c>
      <c r="I21" s="231">
        <v>4.2919515682519673</v>
      </c>
      <c r="J21" s="231">
        <v>3.9966348386918908</v>
      </c>
      <c r="K21" s="231">
        <v>2.7255966172607491</v>
      </c>
      <c r="L21" s="231">
        <v>3.1951053457570668</v>
      </c>
      <c r="M21" s="231">
        <v>5.4443846573049388</v>
      </c>
      <c r="N21" s="231">
        <v>0.39506696282088999</v>
      </c>
      <c r="O21" s="231">
        <v>0.39338632381891581</v>
      </c>
      <c r="P21" s="231">
        <v>0.86248600118459329</v>
      </c>
      <c r="Q21" s="231">
        <v>0.47050158143644089</v>
      </c>
      <c r="R21" s="231">
        <v>0.70175312953455182</v>
      </c>
      <c r="S21" s="231">
        <v>0.36572497010792537</v>
      </c>
      <c r="T21" s="231">
        <v>0.33161189579327283</v>
      </c>
      <c r="U21" s="231">
        <v>0.31398125893100037</v>
      </c>
      <c r="V21" s="231">
        <v>0.38951111041510522</v>
      </c>
      <c r="W21" s="231">
        <v>0.51134890966109647</v>
      </c>
      <c r="DA21" s="73" t="s">
        <v>3141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1.816648304306091</v>
      </c>
      <c r="G22" s="231">
        <v>0.98966661354544083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2.3047030721596341E-3</v>
      </c>
      <c r="T22" s="231">
        <v>1.6539633812152569E-3</v>
      </c>
      <c r="U22" s="231">
        <v>1.65396338114499E-3</v>
      </c>
      <c r="V22" s="231">
        <v>4.9190833839949287E-2</v>
      </c>
      <c r="W22" s="231">
        <v>0</v>
      </c>
      <c r="DA22" s="73" t="s">
        <v>3142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3145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2.7257510706105332</v>
      </c>
      <c r="C27" s="263">
        <f t="shared" si="0"/>
        <v>2.7534435709062759</v>
      </c>
      <c r="D27" s="263">
        <f t="shared" si="0"/>
        <v>2.6465447536839219</v>
      </c>
      <c r="E27" s="263">
        <f t="shared" si="0"/>
        <v>2.7198194255676684</v>
      </c>
      <c r="F27" s="263">
        <f t="shared" si="0"/>
        <v>2.8339388261872998</v>
      </c>
      <c r="G27" s="263">
        <f t="shared" si="0"/>
        <v>4.9420316683262246</v>
      </c>
      <c r="H27" s="263">
        <f t="shared" si="0"/>
        <v>3.9129955552303648</v>
      </c>
      <c r="I27" s="263">
        <f t="shared" si="0"/>
        <v>4.2605498892854907</v>
      </c>
      <c r="J27" s="263">
        <f t="shared" si="0"/>
        <v>4.1069565382042432</v>
      </c>
      <c r="K27" s="263">
        <f t="shared" si="0"/>
        <v>3.5179563720687552</v>
      </c>
      <c r="L27" s="263">
        <f t="shared" si="0"/>
        <v>3.2806963725932592</v>
      </c>
      <c r="M27" s="263">
        <f t="shared" si="0"/>
        <v>4.7044759815033794</v>
      </c>
      <c r="N27" s="263">
        <f t="shared" si="0"/>
        <v>2.2584429850103978</v>
      </c>
      <c r="O27" s="263">
        <f t="shared" si="0"/>
        <v>1.4201245533381583</v>
      </c>
      <c r="P27" s="263">
        <f t="shared" si="0"/>
        <v>2.0021846544855979</v>
      </c>
      <c r="Q27" s="263">
        <f t="shared" si="0"/>
        <v>1.8582657243938829</v>
      </c>
      <c r="R27" s="263">
        <f t="shared" si="0"/>
        <v>2.186654986216888</v>
      </c>
      <c r="S27" s="263">
        <f t="shared" si="0"/>
        <v>2.4139258553348411</v>
      </c>
      <c r="T27" s="263">
        <f t="shared" si="0"/>
        <v>2.137838393001517</v>
      </c>
      <c r="U27" s="263">
        <f t="shared" si="0"/>
        <v>2.7714358573191049</v>
      </c>
      <c r="V27" s="263">
        <f t="shared" si="0"/>
        <v>2.4524712558001025</v>
      </c>
      <c r="W27" s="263">
        <f t="shared" si="0"/>
        <v>2.7809702288416145</v>
      </c>
      <c r="DA27" s="70"/>
    </row>
    <row r="28" spans="1:105" ht="12" customHeight="1" x14ac:dyDescent="0.25">
      <c r="A28" s="60" t="s">
        <v>3072</v>
      </c>
      <c r="B28" s="264">
        <v>2.650249063604778</v>
      </c>
      <c r="C28" s="264">
        <v>2.6779399271032172</v>
      </c>
      <c r="D28" s="264">
        <v>2.567544826584832</v>
      </c>
      <c r="E28" s="264">
        <v>2.6373118017000579</v>
      </c>
      <c r="F28" s="264">
        <v>2.753180741948539</v>
      </c>
      <c r="G28" s="264">
        <v>4.8612234559701681</v>
      </c>
      <c r="H28" s="264">
        <v>3.8287207574440112</v>
      </c>
      <c r="I28" s="264">
        <v>4.1745428111151721</v>
      </c>
      <c r="J28" s="264">
        <v>4.0104323579216423</v>
      </c>
      <c r="K28" s="264">
        <v>3.4232069344957541</v>
      </c>
      <c r="L28" s="264">
        <v>3.1860302480499598</v>
      </c>
      <c r="M28" s="264">
        <v>4.6219577237621721</v>
      </c>
      <c r="N28" s="264">
        <v>2.1921235084156958</v>
      </c>
      <c r="O28" s="264">
        <v>1.361676537052551</v>
      </c>
      <c r="P28" s="264">
        <v>1.941671124440002</v>
      </c>
      <c r="Q28" s="264">
        <v>1.7986449118201631</v>
      </c>
      <c r="R28" s="264">
        <v>2.1228484743379812</v>
      </c>
      <c r="S28" s="264">
        <v>2.3463543732686158</v>
      </c>
      <c r="T28" s="264">
        <v>2.066979294154176</v>
      </c>
      <c r="U28" s="264">
        <v>2.7013478494093341</v>
      </c>
      <c r="V28" s="264">
        <v>2.3831079792752572</v>
      </c>
      <c r="W28" s="264">
        <v>2.7075012684750992</v>
      </c>
      <c r="DA28" s="72" t="s">
        <v>3147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3148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0.23903023001002971</v>
      </c>
      <c r="I30" s="232">
        <v>0.23903023001031801</v>
      </c>
      <c r="J30" s="232">
        <v>0.11951511500501399</v>
      </c>
      <c r="K30" s="232">
        <v>0.23903023000974261</v>
      </c>
      <c r="L30" s="232">
        <v>0.11951511500491591</v>
      </c>
      <c r="M30" s="232">
        <v>0.1195151150053413</v>
      </c>
      <c r="N30" s="232">
        <v>0.1195151149982164</v>
      </c>
      <c r="O30" s="232">
        <v>0</v>
      </c>
      <c r="P30" s="232">
        <v>0.11951511499172721</v>
      </c>
      <c r="Q30" s="232">
        <v>0.1195151149724735</v>
      </c>
      <c r="R30" s="232">
        <v>0.1195151149943187</v>
      </c>
      <c r="S30" s="232">
        <v>0.13924702372327871</v>
      </c>
      <c r="T30" s="232">
        <v>0.14528805529314359</v>
      </c>
      <c r="U30" s="232">
        <v>0.160942864636759</v>
      </c>
      <c r="V30" s="232">
        <v>0.15578845806037131</v>
      </c>
      <c r="W30" s="232">
        <v>0.14556666300273721</v>
      </c>
      <c r="DA30" s="71" t="s">
        <v>3149</v>
      </c>
    </row>
    <row r="31" spans="1:105" ht="12" customHeight="1" x14ac:dyDescent="0.25">
      <c r="A31" s="59" t="s">
        <v>160</v>
      </c>
      <c r="B31" s="232">
        <v>2.650249063604778</v>
      </c>
      <c r="C31" s="232">
        <v>2.6779399271032172</v>
      </c>
      <c r="D31" s="232">
        <v>2.567544826584832</v>
      </c>
      <c r="E31" s="232">
        <v>2.6373118017000579</v>
      </c>
      <c r="F31" s="232">
        <v>2.753180741948539</v>
      </c>
      <c r="G31" s="232">
        <v>2.1675821363644312</v>
      </c>
      <c r="H31" s="232">
        <v>1.861348502926609</v>
      </c>
      <c r="I31" s="232">
        <v>1.4778119730631689</v>
      </c>
      <c r="J31" s="232">
        <v>1.6023238799737709</v>
      </c>
      <c r="K31" s="232">
        <v>1.6234180712644439</v>
      </c>
      <c r="L31" s="232">
        <v>1.2369016748897821</v>
      </c>
      <c r="M31" s="232">
        <v>1.384824138490433</v>
      </c>
      <c r="N31" s="232">
        <v>1.688070479805784</v>
      </c>
      <c r="O31" s="232">
        <v>0.97878579109207553</v>
      </c>
      <c r="P31" s="232">
        <v>0.85447051176886535</v>
      </c>
      <c r="Q31" s="232">
        <v>1.092386309071256</v>
      </c>
      <c r="R31" s="232">
        <v>1.1282054213988879</v>
      </c>
      <c r="S31" s="232">
        <v>1.6164430610645459</v>
      </c>
      <c r="T31" s="232">
        <v>1.386242693959129</v>
      </c>
      <c r="U31" s="232">
        <v>2.033241563411623</v>
      </c>
      <c r="V31" s="232">
        <v>1.697833670907408</v>
      </c>
      <c r="W31" s="232">
        <v>1.909693532513385</v>
      </c>
      <c r="DA31" s="71" t="s">
        <v>3150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2.6936413196057369</v>
      </c>
      <c r="H32" s="232">
        <v>1.7283420245073731</v>
      </c>
      <c r="I32" s="232">
        <v>2.457700608041685</v>
      </c>
      <c r="J32" s="232">
        <v>2.2885933629428581</v>
      </c>
      <c r="K32" s="232">
        <v>1.560758633221567</v>
      </c>
      <c r="L32" s="232">
        <v>1.8296134581552621</v>
      </c>
      <c r="M32" s="232">
        <v>3.117618470266398</v>
      </c>
      <c r="N32" s="232">
        <v>0.38453791361169531</v>
      </c>
      <c r="O32" s="232">
        <v>0.38289074596047512</v>
      </c>
      <c r="P32" s="232">
        <v>0.96768549767940926</v>
      </c>
      <c r="Q32" s="232">
        <v>0.58674348777643326</v>
      </c>
      <c r="R32" s="232">
        <v>0.87512793794477495</v>
      </c>
      <c r="S32" s="232">
        <v>0.59066428848079122</v>
      </c>
      <c r="T32" s="232">
        <v>0.53544854490190419</v>
      </c>
      <c r="U32" s="232">
        <v>0.50716342136095105</v>
      </c>
      <c r="V32" s="232">
        <v>0.5294858503074773</v>
      </c>
      <c r="W32" s="232">
        <v>0.65224107295897649</v>
      </c>
      <c r="DA32" s="71" t="s">
        <v>3151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3152</v>
      </c>
    </row>
    <row r="34" spans="1:105" ht="12" customHeight="1" x14ac:dyDescent="0.25">
      <c r="A34" s="60" t="s">
        <v>3079</v>
      </c>
      <c r="B34" s="264">
        <v>7.5502007005755337E-2</v>
      </c>
      <c r="C34" s="264">
        <v>7.5503643803058934E-2</v>
      </c>
      <c r="D34" s="264">
        <v>7.899992709908997E-2</v>
      </c>
      <c r="E34" s="264">
        <v>8.250762386761068E-2</v>
      </c>
      <c r="F34" s="264">
        <v>8.07580842387607E-2</v>
      </c>
      <c r="G34" s="264">
        <v>8.0808212356056883E-2</v>
      </c>
      <c r="H34" s="264">
        <v>8.4274797786353425E-2</v>
      </c>
      <c r="I34" s="264">
        <v>8.6007078170318385E-2</v>
      </c>
      <c r="J34" s="264">
        <v>9.6524180282601096E-2</v>
      </c>
      <c r="K34" s="264">
        <v>9.4749437573001027E-2</v>
      </c>
      <c r="L34" s="264">
        <v>9.4666124543299507E-2</v>
      </c>
      <c r="M34" s="264">
        <v>8.2518257741207302E-2</v>
      </c>
      <c r="N34" s="264">
        <v>6.6319476594701957E-2</v>
      </c>
      <c r="O34" s="264">
        <v>5.8448016285607349E-2</v>
      </c>
      <c r="P34" s="264">
        <v>6.0513530045596092E-2</v>
      </c>
      <c r="Q34" s="264">
        <v>5.9620812573719831E-2</v>
      </c>
      <c r="R34" s="264">
        <v>6.3806511878906874E-2</v>
      </c>
      <c r="S34" s="264">
        <v>6.7571482066225402E-2</v>
      </c>
      <c r="T34" s="264">
        <v>7.0859098847341109E-2</v>
      </c>
      <c r="U34" s="264">
        <v>7.00880079097706E-2</v>
      </c>
      <c r="V34" s="264">
        <v>6.9363276524845488E-2</v>
      </c>
      <c r="W34" s="264">
        <v>7.3468960366515165E-2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0.6372491214891417</v>
      </c>
      <c r="C35" s="263">
        <f t="shared" si="1"/>
        <v>0.64380289784493205</v>
      </c>
      <c r="D35" s="263">
        <f t="shared" si="1"/>
        <v>0.61811608587017941</v>
      </c>
      <c r="E35" s="263">
        <f t="shared" si="1"/>
        <v>0.63502887822972087</v>
      </c>
      <c r="F35" s="263">
        <f t="shared" si="1"/>
        <v>0.75998288366497124</v>
      </c>
      <c r="G35" s="263">
        <f t="shared" si="1"/>
        <v>1.5032865332337044</v>
      </c>
      <c r="H35" s="263">
        <f t="shared" si="1"/>
        <v>1.0830313137483401</v>
      </c>
      <c r="I35" s="263">
        <f t="shared" si="1"/>
        <v>1.2242184807385432</v>
      </c>
      <c r="J35" s="263">
        <f t="shared" si="1"/>
        <v>1.1778753974802609</v>
      </c>
      <c r="K35" s="263">
        <f t="shared" si="1"/>
        <v>0.98027691820096219</v>
      </c>
      <c r="L35" s="263">
        <f t="shared" si="1"/>
        <v>0.91720136120994644</v>
      </c>
      <c r="M35" s="263">
        <f t="shared" si="1"/>
        <v>1.4058019679465619</v>
      </c>
      <c r="N35" s="263">
        <f t="shared" si="1"/>
        <v>0.2588442332519128</v>
      </c>
      <c r="O35" s="263">
        <f t="shared" si="1"/>
        <v>0.10823423560937404</v>
      </c>
      <c r="P35" s="263">
        <f t="shared" si="1"/>
        <v>0.21441400091201632</v>
      </c>
      <c r="Q35" s="263">
        <f t="shared" si="1"/>
        <v>0.11542294284505361</v>
      </c>
      <c r="R35" s="263">
        <f t="shared" si="1"/>
        <v>0.18309102868960969</v>
      </c>
      <c r="S35" s="263">
        <f t="shared" si="1"/>
        <v>0.12101653276537451</v>
      </c>
      <c r="T35" s="263">
        <f t="shared" si="1"/>
        <v>0.11669406239588744</v>
      </c>
      <c r="U35" s="263">
        <f t="shared" si="1"/>
        <v>0.12848350527403257</v>
      </c>
      <c r="V35" s="263">
        <f t="shared" si="1"/>
        <v>0.15182202002393558</v>
      </c>
      <c r="W35" s="263">
        <f t="shared" si="1"/>
        <v>0.15471312845969626</v>
      </c>
      <c r="DA35" s="70"/>
    </row>
    <row r="36" spans="1:105" ht="12" customHeight="1" x14ac:dyDescent="0.25">
      <c r="A36" s="60" t="s">
        <v>3082</v>
      </c>
      <c r="B36" s="264">
        <v>0.30054078625975122</v>
      </c>
      <c r="C36" s="264">
        <v>0.30367793283661793</v>
      </c>
      <c r="D36" s="264">
        <v>0.2911732019760121</v>
      </c>
      <c r="E36" s="264">
        <v>0.29905990543308958</v>
      </c>
      <c r="F36" s="264">
        <v>0.33462678891806108</v>
      </c>
      <c r="G36" s="264">
        <v>0.70996160641881978</v>
      </c>
      <c r="H36" s="264">
        <v>0.51855857657380966</v>
      </c>
      <c r="I36" s="264">
        <v>0.58804379377882521</v>
      </c>
      <c r="J36" s="264">
        <v>0.56456688821580503</v>
      </c>
      <c r="K36" s="264">
        <v>0.46828541974802662</v>
      </c>
      <c r="L36" s="264">
        <v>0.43863434971388271</v>
      </c>
      <c r="M36" s="264">
        <v>0.67678656382980307</v>
      </c>
      <c r="N36" s="264">
        <v>0.12065423519339891</v>
      </c>
      <c r="O36" s="264">
        <v>4.8825236089266588E-2</v>
      </c>
      <c r="P36" s="264">
        <v>0.1002343132386395</v>
      </c>
      <c r="Q36" s="264">
        <v>5.2400409115526549E-2</v>
      </c>
      <c r="R36" s="264">
        <v>8.4791299516997876E-2</v>
      </c>
      <c r="S36" s="264">
        <v>5.4404146889260367E-2</v>
      </c>
      <c r="T36" s="264">
        <v>5.2127664710300017E-2</v>
      </c>
      <c r="U36" s="264">
        <v>5.7829356300412332E-2</v>
      </c>
      <c r="V36" s="264">
        <v>6.9178691499787309E-2</v>
      </c>
      <c r="W36" s="264">
        <v>7.0458807018480618E-2</v>
      </c>
      <c r="DA36" s="72" t="s">
        <v>3154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4.1261170656493207E-2</v>
      </c>
      <c r="I38" s="232">
        <v>4.1261170656542993E-2</v>
      </c>
      <c r="J38" s="232">
        <v>2.0630585328246461E-2</v>
      </c>
      <c r="K38" s="232">
        <v>4.1261170656443649E-2</v>
      </c>
      <c r="L38" s="232">
        <v>2.063058532822953E-2</v>
      </c>
      <c r="M38" s="232">
        <v>2.0630585328302951E-2</v>
      </c>
      <c r="N38" s="232">
        <v>2.063058532707307E-2</v>
      </c>
      <c r="O38" s="232">
        <v>0</v>
      </c>
      <c r="P38" s="232">
        <v>2.0630585325952931E-2</v>
      </c>
      <c r="Q38" s="232">
        <v>2.063058532262935E-2</v>
      </c>
      <c r="R38" s="232">
        <v>2.0630585326400261E-2</v>
      </c>
      <c r="S38" s="232">
        <v>2.40366886188993E-2</v>
      </c>
      <c r="T38" s="232">
        <v>2.507948573512598E-2</v>
      </c>
      <c r="U38" s="232">
        <v>2.778180401467864E-2</v>
      </c>
      <c r="V38" s="232">
        <v>2.6892055260421242E-2</v>
      </c>
      <c r="W38" s="232">
        <v>2.5127578732615351E-2</v>
      </c>
      <c r="DA38" s="71" t="s">
        <v>3156</v>
      </c>
    </row>
    <row r="39" spans="1:105" ht="12" customHeight="1" x14ac:dyDescent="0.25">
      <c r="A39" s="59" t="s">
        <v>160</v>
      </c>
      <c r="B39" s="232">
        <v>0.30054078625975122</v>
      </c>
      <c r="C39" s="232">
        <v>0.30367793283661793</v>
      </c>
      <c r="D39" s="232">
        <v>0.2911732019760121</v>
      </c>
      <c r="E39" s="232">
        <v>0.29905990543308958</v>
      </c>
      <c r="F39" s="232">
        <v>0.33462678891806108</v>
      </c>
      <c r="G39" s="232">
        <v>0.24498780720116289</v>
      </c>
      <c r="H39" s="232">
        <v>0.17895265168687721</v>
      </c>
      <c r="I39" s="232">
        <v>0.1225366848293723</v>
      </c>
      <c r="J39" s="232">
        <v>0.14888149618908911</v>
      </c>
      <c r="K39" s="232">
        <v>0.15760758026166971</v>
      </c>
      <c r="L39" s="232">
        <v>0.10217763172789961</v>
      </c>
      <c r="M39" s="232">
        <v>0.1179956473245623</v>
      </c>
      <c r="N39" s="232">
        <v>6.832518434253855E-2</v>
      </c>
      <c r="O39" s="232">
        <v>1.726109202905925E-2</v>
      </c>
      <c r="P39" s="232">
        <v>1.635511014797747E-2</v>
      </c>
      <c r="Q39" s="232">
        <v>0</v>
      </c>
      <c r="R39" s="232">
        <v>1.6776020595648498E-2</v>
      </c>
      <c r="S39" s="232">
        <v>1.1844303109960959E-2</v>
      </c>
      <c r="T39" s="232">
        <v>1.026492324102251E-2</v>
      </c>
      <c r="U39" s="232">
        <v>1.417002440082993E-2</v>
      </c>
      <c r="V39" s="232">
        <v>1.7994271787715781E-2</v>
      </c>
      <c r="W39" s="232">
        <v>1.1479421848743549E-2</v>
      </c>
      <c r="DA39" s="71" t="s">
        <v>3157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0.46497379921765691</v>
      </c>
      <c r="H40" s="232">
        <v>0.29834475423043921</v>
      </c>
      <c r="I40" s="232">
        <v>0.42424593829291002</v>
      </c>
      <c r="J40" s="232">
        <v>0.39505480669846937</v>
      </c>
      <c r="K40" s="232">
        <v>0.26941666882991322</v>
      </c>
      <c r="L40" s="232">
        <v>0.3158261326577535</v>
      </c>
      <c r="M40" s="232">
        <v>0.53816033117693785</v>
      </c>
      <c r="N40" s="232">
        <v>3.1698465523787328E-2</v>
      </c>
      <c r="O40" s="232">
        <v>3.1564144060207328E-2</v>
      </c>
      <c r="P40" s="232">
        <v>6.3248617764709053E-2</v>
      </c>
      <c r="Q40" s="232">
        <v>3.1769823792897188E-2</v>
      </c>
      <c r="R40" s="232">
        <v>4.7384693594949123E-2</v>
      </c>
      <c r="S40" s="232">
        <v>1.852315516040013E-2</v>
      </c>
      <c r="T40" s="232">
        <v>1.6783255734151521E-2</v>
      </c>
      <c r="U40" s="232">
        <v>1.587752788490376E-2</v>
      </c>
      <c r="V40" s="232">
        <v>2.429236445165028E-2</v>
      </c>
      <c r="W40" s="232">
        <v>3.3851806437121733E-2</v>
      </c>
      <c r="DA40" s="71" t="s">
        <v>3158</v>
      </c>
    </row>
    <row r="41" spans="1:105" ht="12" customHeight="1" x14ac:dyDescent="0.25">
      <c r="A41" s="59" t="s">
        <v>162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3159</v>
      </c>
    </row>
    <row r="42" spans="1:105" ht="12" customHeight="1" x14ac:dyDescent="0.25">
      <c r="A42" s="60" t="s">
        <v>3089</v>
      </c>
      <c r="B42" s="264">
        <v>0.32729591987018047</v>
      </c>
      <c r="C42" s="264">
        <v>0.33071234559868617</v>
      </c>
      <c r="D42" s="264">
        <v>0.31709440228827751</v>
      </c>
      <c r="E42" s="264">
        <v>0.32568320614033269</v>
      </c>
      <c r="F42" s="264">
        <v>0.4152884334672392</v>
      </c>
      <c r="G42" s="264">
        <v>0.78325101634158467</v>
      </c>
      <c r="H42" s="264">
        <v>0.55396666677274453</v>
      </c>
      <c r="I42" s="264">
        <v>0.62545266279538869</v>
      </c>
      <c r="J42" s="264">
        <v>0.60127537646365703</v>
      </c>
      <c r="K42" s="264">
        <v>0.50017961295669122</v>
      </c>
      <c r="L42" s="264">
        <v>0.46676551217194229</v>
      </c>
      <c r="M42" s="264">
        <v>0.71872831179457197</v>
      </c>
      <c r="N42" s="264">
        <v>0.1299223177031141</v>
      </c>
      <c r="O42" s="264">
        <v>5.2122610349551103E-2</v>
      </c>
      <c r="P42" s="264">
        <v>0.10663580238834371</v>
      </c>
      <c r="Q42" s="264">
        <v>5.5589938567458287E-2</v>
      </c>
      <c r="R42" s="264">
        <v>9.0345326154148267E-2</v>
      </c>
      <c r="S42" s="264">
        <v>5.8188624960775287E-2</v>
      </c>
      <c r="T42" s="264">
        <v>5.5732787868041089E-2</v>
      </c>
      <c r="U42" s="264">
        <v>6.191666677535141E-2</v>
      </c>
      <c r="V42" s="264">
        <v>7.3996194557526471E-2</v>
      </c>
      <c r="W42" s="264">
        <v>7.5095354701082973E-2</v>
      </c>
      <c r="DA42" s="72" t="s">
        <v>3160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4.4095813144149378E-2</v>
      </c>
      <c r="I45" s="231">
        <v>4.4095813144202557E-2</v>
      </c>
      <c r="J45" s="231">
        <v>2.2047906572074529E-2</v>
      </c>
      <c r="K45" s="231">
        <v>4.409581314409642E-2</v>
      </c>
      <c r="L45" s="231">
        <v>2.2047906572056439E-2</v>
      </c>
      <c r="M45" s="231">
        <v>2.2047906572134911E-2</v>
      </c>
      <c r="N45" s="231">
        <v>2.2047906570820511E-2</v>
      </c>
      <c r="O45" s="231">
        <v>0</v>
      </c>
      <c r="P45" s="231">
        <v>2.2047906569623431E-2</v>
      </c>
      <c r="Q45" s="231">
        <v>2.2047906566071529E-2</v>
      </c>
      <c r="R45" s="231">
        <v>2.2047906570101489E-2</v>
      </c>
      <c r="S45" s="231">
        <v>2.560183277660881E-2</v>
      </c>
      <c r="T45" s="231">
        <v>2.6734849220484629E-2</v>
      </c>
      <c r="U45" s="231">
        <v>2.9622736654250571E-2</v>
      </c>
      <c r="V45" s="231">
        <v>2.871821404270682E-2</v>
      </c>
      <c r="W45" s="231">
        <v>2.685384343025032E-2</v>
      </c>
      <c r="DA45" s="73" t="s">
        <v>3163</v>
      </c>
    </row>
    <row r="46" spans="1:105" ht="12" customHeight="1" x14ac:dyDescent="0.25">
      <c r="A46" s="64" t="s">
        <v>160</v>
      </c>
      <c r="B46" s="231">
        <v>0.32729591987018047</v>
      </c>
      <c r="C46" s="231">
        <v>0.33071234559868617</v>
      </c>
      <c r="D46" s="231">
        <v>0.31709440228827751</v>
      </c>
      <c r="E46" s="231">
        <v>0.32568320614033269</v>
      </c>
      <c r="F46" s="231">
        <v>0.2257015440124692</v>
      </c>
      <c r="G46" s="231">
        <v>0.2394242877204838</v>
      </c>
      <c r="H46" s="231">
        <v>0.1948836078988736</v>
      </c>
      <c r="I46" s="231">
        <v>0.13344530530511489</v>
      </c>
      <c r="J46" s="231">
        <v>0.16213541880050131</v>
      </c>
      <c r="K46" s="231">
        <v>0.17163832770329299</v>
      </c>
      <c r="L46" s="231">
        <v>0.1112738220416977</v>
      </c>
      <c r="M46" s="231">
        <v>0.12850000964059499</v>
      </c>
      <c r="N46" s="231">
        <v>7.4407717960660785E-2</v>
      </c>
      <c r="O46" s="231">
        <v>1.8797731462418071E-2</v>
      </c>
      <c r="P46" s="231">
        <v>1.781109608142822E-2</v>
      </c>
      <c r="Q46" s="231">
        <v>0</v>
      </c>
      <c r="R46" s="231">
        <v>1.8269477367602122E-2</v>
      </c>
      <c r="S46" s="231">
        <v>1.28554503433938E-2</v>
      </c>
      <c r="T46" s="231">
        <v>1.1150547227470199E-2</v>
      </c>
      <c r="U46" s="231">
        <v>1.539631172718567E-2</v>
      </c>
      <c r="V46" s="231">
        <v>1.9581640449635489E-2</v>
      </c>
      <c r="W46" s="231">
        <v>1.2501357903266831E-2</v>
      </c>
      <c r="DA46" s="73" t="s">
        <v>3164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0.44054431869366872</v>
      </c>
      <c r="H47" s="231">
        <v>0.31498724572972148</v>
      </c>
      <c r="I47" s="231">
        <v>0.44791154434607122</v>
      </c>
      <c r="J47" s="231">
        <v>0.41709205109108122</v>
      </c>
      <c r="K47" s="231">
        <v>0.28444547210930182</v>
      </c>
      <c r="L47" s="231">
        <v>0.33344378355818821</v>
      </c>
      <c r="M47" s="231">
        <v>0.56818039558184208</v>
      </c>
      <c r="N47" s="231">
        <v>3.3466693171632783E-2</v>
      </c>
      <c r="O47" s="231">
        <v>3.3324878887133029E-2</v>
      </c>
      <c r="P47" s="231">
        <v>6.6776799737292003E-2</v>
      </c>
      <c r="Q47" s="231">
        <v>3.3542032001386772E-2</v>
      </c>
      <c r="R47" s="231">
        <v>5.002794221644466E-2</v>
      </c>
      <c r="S47" s="231">
        <v>1.949082116016989E-2</v>
      </c>
      <c r="T47" s="231">
        <v>1.767478246106351E-2</v>
      </c>
      <c r="U47" s="231">
        <v>1.6725009434899771E-2</v>
      </c>
      <c r="V47" s="231">
        <v>2.5628428343596361E-2</v>
      </c>
      <c r="W47" s="231">
        <v>3.5740153367565829E-2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0.18958688945477001</v>
      </c>
      <c r="G48" s="231">
        <v>0.1032824099274321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2.4052068060278559E-4</v>
      </c>
      <c r="T48" s="231">
        <v>1.7260895902273689E-4</v>
      </c>
      <c r="U48" s="231">
        <v>1.726089590154038E-4</v>
      </c>
      <c r="V48" s="231">
        <v>6.7911721587802796E-5</v>
      </c>
      <c r="W48" s="231">
        <v>0</v>
      </c>
      <c r="DA48" s="73" t="s">
        <v>3166</v>
      </c>
    </row>
    <row r="49" spans="1:105" ht="12" customHeight="1" x14ac:dyDescent="0.25">
      <c r="A49" s="64" t="s">
        <v>162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3169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3170</v>
      </c>
    </row>
    <row r="53" spans="1:105" ht="12" customHeight="1" x14ac:dyDescent="0.25">
      <c r="A53" s="60" t="s">
        <v>3101</v>
      </c>
      <c r="B53" s="264">
        <v>9.4124153592099833E-3</v>
      </c>
      <c r="C53" s="264">
        <v>9.4126194096278686E-3</v>
      </c>
      <c r="D53" s="264">
        <v>9.8484816058897837E-3</v>
      </c>
      <c r="E53" s="264">
        <v>1.0285766656298561E-2</v>
      </c>
      <c r="F53" s="264">
        <v>1.006766127967091E-2</v>
      </c>
      <c r="G53" s="264">
        <v>1.007391047330003E-2</v>
      </c>
      <c r="H53" s="264">
        <v>1.0506070401785771E-2</v>
      </c>
      <c r="I53" s="264">
        <v>1.072202416432943E-2</v>
      </c>
      <c r="J53" s="264">
        <v>1.2033132800798971E-2</v>
      </c>
      <c r="K53" s="264">
        <v>1.181188549624437E-2</v>
      </c>
      <c r="L53" s="264">
        <v>1.180149932412149E-2</v>
      </c>
      <c r="M53" s="264">
        <v>1.028709232218664E-2</v>
      </c>
      <c r="N53" s="264">
        <v>8.2676803553997803E-3</v>
      </c>
      <c r="O53" s="264">
        <v>7.2863891705563563E-3</v>
      </c>
      <c r="P53" s="264">
        <v>7.5438852850330954E-3</v>
      </c>
      <c r="Q53" s="264">
        <v>7.4325951620687778E-3</v>
      </c>
      <c r="R53" s="264">
        <v>7.9544030184635611E-3</v>
      </c>
      <c r="S53" s="264">
        <v>8.4237609153388487E-3</v>
      </c>
      <c r="T53" s="264">
        <v>8.833609817546325E-3</v>
      </c>
      <c r="U53" s="264">
        <v>8.7374821982688262E-3</v>
      </c>
      <c r="V53" s="264">
        <v>8.6471339666218082E-3</v>
      </c>
      <c r="W53" s="264">
        <v>9.1589667401326697E-3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0.16966654528279956</v>
      </c>
      <c r="C54" s="263">
        <f t="shared" si="2"/>
        <v>0.1701691229756328</v>
      </c>
      <c r="D54" s="263">
        <f t="shared" si="2"/>
        <v>0.17381528315908862</v>
      </c>
      <c r="E54" s="263">
        <f t="shared" si="2"/>
        <v>0.18072944420945822</v>
      </c>
      <c r="F54" s="263">
        <f t="shared" si="2"/>
        <v>0.19101998200167217</v>
      </c>
      <c r="G54" s="263">
        <f t="shared" si="2"/>
        <v>0.24494611276831962</v>
      </c>
      <c r="H54" s="263">
        <f t="shared" si="2"/>
        <v>0.21698513769007233</v>
      </c>
      <c r="I54" s="263">
        <f t="shared" si="2"/>
        <v>0.23023981920729669</v>
      </c>
      <c r="J54" s="263">
        <f t="shared" si="2"/>
        <v>0.24366420423472457</v>
      </c>
      <c r="K54" s="263">
        <f t="shared" si="2"/>
        <v>0.2260081347474811</v>
      </c>
      <c r="L54" s="263">
        <f t="shared" si="2"/>
        <v>0.22098415968058038</v>
      </c>
      <c r="M54" s="263">
        <f t="shared" si="2"/>
        <v>0.23826229272083088</v>
      </c>
      <c r="N54" s="263">
        <f t="shared" si="2"/>
        <v>0.12597426720538102</v>
      </c>
      <c r="O54" s="263">
        <f t="shared" si="2"/>
        <v>0.10189420305721189</v>
      </c>
      <c r="P54" s="263">
        <f t="shared" si="2"/>
        <v>0.11320264331640276</v>
      </c>
      <c r="Q54" s="263">
        <f t="shared" si="2"/>
        <v>0.10429311467717034</v>
      </c>
      <c r="R54" s="263">
        <f t="shared" si="2"/>
        <v>0.11612983079021308</v>
      </c>
      <c r="S54" s="263">
        <f t="shared" si="2"/>
        <v>0.11749649534509678</v>
      </c>
      <c r="T54" s="263">
        <f t="shared" si="2"/>
        <v>0.12243950217215707</v>
      </c>
      <c r="U54" s="263">
        <f t="shared" si="2"/>
        <v>0.12210077007283007</v>
      </c>
      <c r="V54" s="263">
        <f t="shared" si="2"/>
        <v>0.12269953962277587</v>
      </c>
      <c r="W54" s="263">
        <f t="shared" si="2"/>
        <v>0.12948216783290989</v>
      </c>
      <c r="DA54" s="70"/>
    </row>
    <row r="55" spans="1:105" ht="12" customHeight="1" x14ac:dyDescent="0.25">
      <c r="A55" s="60" t="s">
        <v>3104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3172</v>
      </c>
    </row>
    <row r="56" spans="1:105" ht="12" customHeight="1" x14ac:dyDescent="0.25">
      <c r="A56" s="60" t="s">
        <v>3106</v>
      </c>
      <c r="B56" s="264">
        <v>4.7894384034262272E-2</v>
      </c>
      <c r="C56" s="264">
        <v>4.8394321845679211E-2</v>
      </c>
      <c r="D56" s="264">
        <v>4.6401559433840292E-2</v>
      </c>
      <c r="E56" s="264">
        <v>4.7658389858883328E-2</v>
      </c>
      <c r="F56" s="264">
        <v>6.077064365897486E-2</v>
      </c>
      <c r="G56" s="264">
        <v>0.1146159261220533</v>
      </c>
      <c r="H56" s="264">
        <v>8.1063926159292421E-2</v>
      </c>
      <c r="I56" s="264">
        <v>9.1524727955838797E-2</v>
      </c>
      <c r="J56" s="264">
        <v>8.7986779065618664E-2</v>
      </c>
      <c r="K56" s="264">
        <v>7.3193073957531496E-2</v>
      </c>
      <c r="L56" s="264">
        <v>6.8303468930438371E-2</v>
      </c>
      <c r="M56" s="264">
        <v>0.10517408770338429</v>
      </c>
      <c r="N56" s="264">
        <v>1.9011998014403921E-2</v>
      </c>
      <c r="O56" s="264">
        <v>7.6272882287679719E-3</v>
      </c>
      <c r="P56" s="264">
        <v>1.560439883703648E-2</v>
      </c>
      <c r="Q56" s="264">
        <v>8.1346747837459533E-3</v>
      </c>
      <c r="R56" s="264">
        <v>1.3220555111850279E-2</v>
      </c>
      <c r="S56" s="264">
        <v>8.5149498698377825E-3</v>
      </c>
      <c r="T56" s="264">
        <v>8.155578433457971E-3</v>
      </c>
      <c r="U56" s="264">
        <v>9.0604875790579811E-3</v>
      </c>
      <c r="V56" s="264">
        <v>1.082812813742946E-2</v>
      </c>
      <c r="W56" s="264">
        <v>1.098897217743928E-2</v>
      </c>
      <c r="DA56" s="72" t="s">
        <v>3173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6.4526982489321741E-3</v>
      </c>
      <c r="I59" s="231">
        <v>6.4526982489399604E-3</v>
      </c>
      <c r="J59" s="231">
        <v>3.2263491244660641E-3</v>
      </c>
      <c r="K59" s="231">
        <v>6.4526982489244242E-3</v>
      </c>
      <c r="L59" s="231">
        <v>3.2263491244634169E-3</v>
      </c>
      <c r="M59" s="231">
        <v>3.2263491244748999E-3</v>
      </c>
      <c r="N59" s="231">
        <v>3.2263491242825598E-3</v>
      </c>
      <c r="O59" s="231">
        <v>0</v>
      </c>
      <c r="P59" s="231">
        <v>3.2263491241073861E-3</v>
      </c>
      <c r="Q59" s="231">
        <v>3.2263491235876231E-3</v>
      </c>
      <c r="R59" s="231">
        <v>3.2263491241773432E-3</v>
      </c>
      <c r="S59" s="231">
        <v>3.7464078729433051E-3</v>
      </c>
      <c r="T59" s="231">
        <v>3.9122062266216716E-3</v>
      </c>
      <c r="U59" s="231">
        <v>4.3348011366204486E-3</v>
      </c>
      <c r="V59" s="231">
        <v>4.2024391036866648E-3</v>
      </c>
      <c r="W59" s="231">
        <v>3.9296190754669362E-3</v>
      </c>
      <c r="DA59" s="73" t="s">
        <v>3176</v>
      </c>
    </row>
    <row r="60" spans="1:105" ht="12" customHeight="1" x14ac:dyDescent="0.25">
      <c r="A60" s="64" t="s">
        <v>160</v>
      </c>
      <c r="B60" s="231">
        <v>4.7894384034262272E-2</v>
      </c>
      <c r="C60" s="231">
        <v>4.8394321845679211E-2</v>
      </c>
      <c r="D60" s="231">
        <v>4.6401559433840292E-2</v>
      </c>
      <c r="E60" s="231">
        <v>4.7658389858883328E-2</v>
      </c>
      <c r="F60" s="231">
        <v>3.3027715195309462E-2</v>
      </c>
      <c r="G60" s="231">
        <v>3.5035813424630788E-2</v>
      </c>
      <c r="H60" s="231">
        <v>2.8518016241673359E-2</v>
      </c>
      <c r="I60" s="231">
        <v>1.952752940637819E-2</v>
      </c>
      <c r="J60" s="231">
        <v>2.3725856456344559E-2</v>
      </c>
      <c r="K60" s="231">
        <v>2.5116451146964099E-2</v>
      </c>
      <c r="L60" s="231">
        <v>1.628309686212737E-2</v>
      </c>
      <c r="M60" s="231">
        <v>1.8803866582187051E-2</v>
      </c>
      <c r="N60" s="231">
        <v>1.088834783071687E-2</v>
      </c>
      <c r="O60" s="231">
        <v>2.7507393614655648E-3</v>
      </c>
      <c r="P60" s="231">
        <v>2.6063614729246341E-3</v>
      </c>
      <c r="Q60" s="231">
        <v>0</v>
      </c>
      <c r="R60" s="231">
        <v>2.6734380480400218E-3</v>
      </c>
      <c r="S60" s="231">
        <v>1.881184085411471E-3</v>
      </c>
      <c r="T60" s="231">
        <v>1.6316995070285709E-3</v>
      </c>
      <c r="U60" s="231">
        <v>2.2529974307822988E-3</v>
      </c>
      <c r="V60" s="231">
        <v>2.8654515708221402E-3</v>
      </c>
      <c r="W60" s="231">
        <v>1.8293684706069931E-3</v>
      </c>
      <c r="DA60" s="73" t="s">
        <v>3177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6.4466427788027386E-2</v>
      </c>
      <c r="H61" s="231">
        <v>4.6093211668686893E-2</v>
      </c>
      <c r="I61" s="231">
        <v>6.5544500300520642E-2</v>
      </c>
      <c r="J61" s="231">
        <v>6.103457348480805E-2</v>
      </c>
      <c r="K61" s="231">
        <v>4.1623924561642961E-2</v>
      </c>
      <c r="L61" s="231">
        <v>4.8794022943847583E-2</v>
      </c>
      <c r="M61" s="231">
        <v>8.3143871996722379E-2</v>
      </c>
      <c r="N61" s="231">
        <v>4.8973010594044941E-3</v>
      </c>
      <c r="O61" s="231">
        <v>4.8765488673024066E-3</v>
      </c>
      <c r="P61" s="231">
        <v>9.7716882400044596E-3</v>
      </c>
      <c r="Q61" s="231">
        <v>4.9083256601583298E-3</v>
      </c>
      <c r="R61" s="231">
        <v>7.3207679396329189E-3</v>
      </c>
      <c r="S61" s="231">
        <v>2.8521616589616159E-3</v>
      </c>
      <c r="T61" s="231">
        <v>2.586414212703861E-3</v>
      </c>
      <c r="U61" s="231">
        <v>2.4474305245524401E-3</v>
      </c>
      <c r="V61" s="231">
        <v>3.7502996975019979E-3</v>
      </c>
      <c r="W61" s="231">
        <v>5.2299846313653506E-3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2.7742928463665401E-2</v>
      </c>
      <c r="G62" s="231">
        <v>1.5113684909395089E-2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3.5196252521391377E-5</v>
      </c>
      <c r="T62" s="231">
        <v>2.525848710386687E-5</v>
      </c>
      <c r="U62" s="231">
        <v>2.5258487102793791E-5</v>
      </c>
      <c r="V62" s="231">
        <v>9.9377654186591793E-6</v>
      </c>
      <c r="W62" s="231">
        <v>0</v>
      </c>
      <c r="DA62" s="73" t="s">
        <v>3179</v>
      </c>
    </row>
    <row r="63" spans="1:105" ht="12" customHeight="1" x14ac:dyDescent="0.25">
      <c r="A63" s="64" t="s">
        <v>162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3182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3183</v>
      </c>
    </row>
    <row r="67" spans="1:105" ht="12" customHeight="1" x14ac:dyDescent="0.25">
      <c r="A67" s="60" t="s">
        <v>3118</v>
      </c>
      <c r="B67" s="264">
        <v>0.12177216124853731</v>
      </c>
      <c r="C67" s="264">
        <v>0.12177480112995361</v>
      </c>
      <c r="D67" s="264">
        <v>0.12741372372524831</v>
      </c>
      <c r="E67" s="264">
        <v>0.1330710543505749</v>
      </c>
      <c r="F67" s="264">
        <v>0.13024933834269731</v>
      </c>
      <c r="G67" s="264">
        <v>0.13033018664626631</v>
      </c>
      <c r="H67" s="264">
        <v>0.13592121153077991</v>
      </c>
      <c r="I67" s="264">
        <v>0.13871509125145789</v>
      </c>
      <c r="J67" s="264">
        <v>0.1556774251691059</v>
      </c>
      <c r="K67" s="264">
        <v>0.15281506078994961</v>
      </c>
      <c r="L67" s="264">
        <v>0.15268069075014201</v>
      </c>
      <c r="M67" s="264">
        <v>0.13308820501744659</v>
      </c>
      <c r="N67" s="264">
        <v>0.10696226919097709</v>
      </c>
      <c r="O67" s="264">
        <v>9.4266914828443918E-2</v>
      </c>
      <c r="P67" s="264">
        <v>9.759824447936627E-2</v>
      </c>
      <c r="Q67" s="264">
        <v>9.6158439893424388E-2</v>
      </c>
      <c r="R67" s="264">
        <v>0.1029092756783628</v>
      </c>
      <c r="S67" s="264">
        <v>0.108981545475259</v>
      </c>
      <c r="T67" s="264">
        <v>0.1142839237386991</v>
      </c>
      <c r="U67" s="264">
        <v>0.1130402824937721</v>
      </c>
      <c r="V67" s="264">
        <v>0.11187141148534641</v>
      </c>
      <c r="W67" s="264">
        <v>0.1184931956554706</v>
      </c>
      <c r="DA67" s="72" t="s">
        <v>3184</v>
      </c>
    </row>
    <row r="68" spans="1:105" ht="12" customHeight="1" x14ac:dyDescent="0.25">
      <c r="A68" s="57" t="s">
        <v>3120</v>
      </c>
      <c r="B68" s="263">
        <v>1.0529162292574901</v>
      </c>
      <c r="C68" s="263">
        <v>1.063937806822489</v>
      </c>
      <c r="D68" s="263">
        <v>1.019983859430234</v>
      </c>
      <c r="E68" s="263">
        <v>1.04786885894367</v>
      </c>
      <c r="F68" s="263">
        <v>0.94343980839828023</v>
      </c>
      <c r="G68" s="263">
        <v>0.86664618655237746</v>
      </c>
      <c r="H68" s="263">
        <v>0.95502548277938282</v>
      </c>
      <c r="I68" s="263">
        <v>0.88934685556515569</v>
      </c>
      <c r="J68" s="263">
        <v>0.85679728189100435</v>
      </c>
      <c r="K68" s="263">
        <v>0.82268358818029685</v>
      </c>
      <c r="L68" s="263">
        <v>0.74693889401186486</v>
      </c>
      <c r="M68" s="263">
        <v>0.81212425133334776</v>
      </c>
      <c r="N68" s="263">
        <v>1.686591495734048</v>
      </c>
      <c r="O68" s="263">
        <v>1.2068161185220021</v>
      </c>
      <c r="P68" s="263">
        <v>1.408474712875768</v>
      </c>
      <c r="Q68" s="263">
        <v>1.6336439952555371</v>
      </c>
      <c r="R68" s="263">
        <v>1.7314657505827999</v>
      </c>
      <c r="S68" s="263">
        <v>2.2414851396932329</v>
      </c>
      <c r="T68" s="263">
        <v>1.9405020580046231</v>
      </c>
      <c r="U68" s="263">
        <v>2.647548802494573</v>
      </c>
      <c r="V68" s="263">
        <v>2.2086679976388019</v>
      </c>
      <c r="W68" s="263">
        <v>2.560652363839651</v>
      </c>
      <c r="DA68" s="70" t="s">
        <v>3185</v>
      </c>
    </row>
    <row r="69" spans="1:105" ht="12" customHeight="1" x14ac:dyDescent="0.25">
      <c r="A69" s="41" t="s">
        <v>3122</v>
      </c>
      <c r="B69" s="352">
        <v>1.904804985308354</v>
      </c>
      <c r="C69" s="352">
        <v>1.936559666097144</v>
      </c>
      <c r="D69" s="352">
        <v>2.1054470065500812</v>
      </c>
      <c r="E69" s="352">
        <v>2.2778949929224139</v>
      </c>
      <c r="F69" s="352">
        <v>2.4994194769983111</v>
      </c>
      <c r="G69" s="352">
        <v>2.344147826622649</v>
      </c>
      <c r="H69" s="352">
        <v>2.5120250140351281</v>
      </c>
      <c r="I69" s="352">
        <v>3.214484273511633</v>
      </c>
      <c r="J69" s="352">
        <v>3.587010699528439</v>
      </c>
      <c r="K69" s="352">
        <v>3.3588483205536219</v>
      </c>
      <c r="L69" s="352">
        <v>3.3888861684201101</v>
      </c>
      <c r="M69" s="352">
        <v>3.3372654865140401</v>
      </c>
      <c r="N69" s="352">
        <v>2.8420032988711448</v>
      </c>
      <c r="O69" s="352">
        <v>2.33070809996702</v>
      </c>
      <c r="P69" s="352">
        <v>2.3264098034245868</v>
      </c>
      <c r="Q69" s="352">
        <v>2.1644244221296809</v>
      </c>
      <c r="R69" s="352">
        <v>2.368488453794996</v>
      </c>
      <c r="S69" s="352">
        <v>2.500936276883658</v>
      </c>
      <c r="T69" s="352">
        <v>2.6321019677883002</v>
      </c>
      <c r="U69" s="352">
        <v>2.6361371023694669</v>
      </c>
      <c r="V69" s="352">
        <v>2.4472496751677579</v>
      </c>
      <c r="W69" s="352">
        <v>2.7725500283361622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0.99999999999999933</v>
      </c>
      <c r="C73" s="234">
        <f t="shared" si="3"/>
        <v>0.99999999999999967</v>
      </c>
      <c r="D73" s="234">
        <f t="shared" si="3"/>
        <v>1.0000000000000002</v>
      </c>
      <c r="E73" s="234">
        <f t="shared" si="3"/>
        <v>0.99999999999999989</v>
      </c>
      <c r="F73" s="234">
        <f t="shared" si="3"/>
        <v>1.0000000000000007</v>
      </c>
      <c r="G73" s="234">
        <f t="shared" si="3"/>
        <v>0.99999999999999978</v>
      </c>
      <c r="H73" s="234">
        <f t="shared" si="3"/>
        <v>1.0000000000000002</v>
      </c>
      <c r="I73" s="234">
        <f t="shared" si="3"/>
        <v>0.99999999999999978</v>
      </c>
      <c r="J73" s="234">
        <f t="shared" si="3"/>
        <v>1</v>
      </c>
      <c r="K73" s="234">
        <f t="shared" si="3"/>
        <v>1.0000000000000002</v>
      </c>
      <c r="L73" s="234">
        <f t="shared" si="3"/>
        <v>1.0000000000000002</v>
      </c>
      <c r="M73" s="234">
        <f t="shared" si="3"/>
        <v>1</v>
      </c>
      <c r="N73" s="234">
        <f t="shared" si="3"/>
        <v>0.99999999999999933</v>
      </c>
      <c r="O73" s="234">
        <f t="shared" si="3"/>
        <v>1.0000000000000002</v>
      </c>
      <c r="P73" s="234">
        <f t="shared" si="3"/>
        <v>1</v>
      </c>
      <c r="Q73" s="234">
        <f t="shared" si="3"/>
        <v>1</v>
      </c>
      <c r="R73" s="234">
        <f t="shared" si="3"/>
        <v>1.0000000000000002</v>
      </c>
      <c r="S73" s="234">
        <f t="shared" si="3"/>
        <v>0.99999999999999978</v>
      </c>
      <c r="T73" s="234">
        <f t="shared" si="3"/>
        <v>1</v>
      </c>
      <c r="U73" s="234">
        <f t="shared" si="3"/>
        <v>1.0000000000000002</v>
      </c>
      <c r="V73" s="234">
        <f t="shared" si="3"/>
        <v>0.99999999999999989</v>
      </c>
      <c r="W73" s="234">
        <f t="shared" si="3"/>
        <v>0.99999999999999989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1.0890459294728747E-2</v>
      </c>
      <c r="C74" s="301">
        <f t="shared" si="4"/>
        <v>1.1193019642408712E-2</v>
      </c>
      <c r="D74" s="301">
        <f t="shared" si="4"/>
        <v>1.2937383712755277E-2</v>
      </c>
      <c r="E74" s="301">
        <f t="shared" si="4"/>
        <v>1.4031522111063361E-2</v>
      </c>
      <c r="F74" s="301">
        <f t="shared" si="4"/>
        <v>1.5484585474939078E-2</v>
      </c>
      <c r="G74" s="301">
        <f t="shared" si="4"/>
        <v>8.9972854230587276E-3</v>
      </c>
      <c r="H74" s="301">
        <f t="shared" si="4"/>
        <v>1.2185034495918859E-2</v>
      </c>
      <c r="I74" s="301">
        <f t="shared" si="4"/>
        <v>1.6403821192138009E-2</v>
      </c>
      <c r="J74" s="301">
        <f t="shared" si="4"/>
        <v>1.8217083380765844E-2</v>
      </c>
      <c r="K74" s="301">
        <f t="shared" si="4"/>
        <v>1.8898060060082524E-2</v>
      </c>
      <c r="L74" s="301">
        <f t="shared" si="4"/>
        <v>2.0170722447805031E-2</v>
      </c>
      <c r="M74" s="301">
        <f t="shared" si="4"/>
        <v>1.6307813866381009E-2</v>
      </c>
      <c r="N74" s="301">
        <f t="shared" si="4"/>
        <v>2.7868860350495774E-2</v>
      </c>
      <c r="O74" s="301">
        <f t="shared" si="4"/>
        <v>3.1754836155933469E-2</v>
      </c>
      <c r="P74" s="301">
        <f t="shared" si="4"/>
        <v>2.5271418609818946E-2</v>
      </c>
      <c r="Q74" s="301">
        <f t="shared" si="4"/>
        <v>2.4872229222802425E-2</v>
      </c>
      <c r="R74" s="301">
        <f t="shared" si="4"/>
        <v>2.3885246980743763E-2</v>
      </c>
      <c r="S74" s="301">
        <f t="shared" si="4"/>
        <v>2.3425369925861018E-2</v>
      </c>
      <c r="T74" s="301">
        <f t="shared" si="4"/>
        <v>2.6206760680481556E-2</v>
      </c>
      <c r="U74" s="301">
        <f t="shared" si="4"/>
        <v>2.2465700274738785E-2</v>
      </c>
      <c r="V74" s="301">
        <f t="shared" si="4"/>
        <v>2.206480715205213E-2</v>
      </c>
      <c r="W74" s="301">
        <f t="shared" si="4"/>
        <v>2.3127919761976423E-2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1.5178489252901863E-3</v>
      </c>
      <c r="C75" s="235">
        <f t="shared" si="5"/>
        <v>1.5461501117708173E-3</v>
      </c>
      <c r="D75" s="235">
        <f t="shared" si="5"/>
        <v>1.7535069040477392E-3</v>
      </c>
      <c r="E75" s="235">
        <f t="shared" si="5"/>
        <v>1.8724176316655158E-3</v>
      </c>
      <c r="F75" s="235">
        <f t="shared" si="5"/>
        <v>1.9835726720706416E-3</v>
      </c>
      <c r="G75" s="235">
        <f t="shared" si="5"/>
        <v>1.1776898387323327E-3</v>
      </c>
      <c r="H75" s="235">
        <f t="shared" si="5"/>
        <v>1.5798547116826463E-3</v>
      </c>
      <c r="I75" s="235">
        <f t="shared" si="5"/>
        <v>2.0062641924029892E-3</v>
      </c>
      <c r="J75" s="235">
        <f t="shared" si="5"/>
        <v>2.2305527126417648E-3</v>
      </c>
      <c r="K75" s="235">
        <f t="shared" si="5"/>
        <v>2.3369176796538839E-3</v>
      </c>
      <c r="L75" s="235">
        <f t="shared" si="5"/>
        <v>2.4889730803086935E-3</v>
      </c>
      <c r="M75" s="235">
        <f t="shared" si="5"/>
        <v>1.9662182434967792E-3</v>
      </c>
      <c r="N75" s="235">
        <f t="shared" si="5"/>
        <v>3.3295905463766747E-3</v>
      </c>
      <c r="O75" s="235">
        <f t="shared" si="5"/>
        <v>3.8377997207814803E-3</v>
      </c>
      <c r="P75" s="235">
        <f t="shared" si="5"/>
        <v>3.0742167559538818E-3</v>
      </c>
      <c r="Q75" s="235">
        <f t="shared" si="5"/>
        <v>3.0599923852787816E-3</v>
      </c>
      <c r="R75" s="235">
        <f t="shared" si="5"/>
        <v>2.9252369644002067E-3</v>
      </c>
      <c r="S75" s="235">
        <f t="shared" si="5"/>
        <v>2.8705908747577507E-3</v>
      </c>
      <c r="T75" s="235">
        <f t="shared" si="5"/>
        <v>3.2091107381933444E-3</v>
      </c>
      <c r="U75" s="235">
        <f t="shared" si="5"/>
        <v>2.7442693622201793E-3</v>
      </c>
      <c r="V75" s="235">
        <f t="shared" si="5"/>
        <v>2.7313949693490371E-3</v>
      </c>
      <c r="W75" s="235">
        <f t="shared" si="5"/>
        <v>2.8233384189956441E-3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1.4884555063150347E-2</v>
      </c>
      <c r="C76" s="235">
        <f t="shared" si="6"/>
        <v>1.507925894938866E-2</v>
      </c>
      <c r="D76" s="235">
        <f t="shared" si="6"/>
        <v>1.6900052654544959E-2</v>
      </c>
      <c r="E76" s="235">
        <f t="shared" si="6"/>
        <v>1.7867524077721637E-2</v>
      </c>
      <c r="F76" s="235">
        <f t="shared" si="6"/>
        <v>1.8412561068457439E-2</v>
      </c>
      <c r="G76" s="235">
        <f t="shared" si="6"/>
        <v>1.109615572137633E-2</v>
      </c>
      <c r="H76" s="235">
        <f t="shared" si="6"/>
        <v>1.4789690168978105E-2</v>
      </c>
      <c r="I76" s="235">
        <f t="shared" si="6"/>
        <v>1.8006201594668515E-2</v>
      </c>
      <c r="J76" s="235">
        <f t="shared" si="6"/>
        <v>2.0036833700718251E-2</v>
      </c>
      <c r="K76" s="235">
        <f t="shared" si="6"/>
        <v>2.1148386268789881E-2</v>
      </c>
      <c r="L76" s="235">
        <f t="shared" si="6"/>
        <v>2.2489285173046384E-2</v>
      </c>
      <c r="M76" s="235">
        <f t="shared" si="6"/>
        <v>1.745509826429776E-2</v>
      </c>
      <c r="N76" s="235">
        <f t="shared" si="6"/>
        <v>2.9347449805385548E-2</v>
      </c>
      <c r="O76" s="235">
        <f t="shared" si="6"/>
        <v>3.4129330335672003E-2</v>
      </c>
      <c r="P76" s="235">
        <f t="shared" si="6"/>
        <v>2.7475054405089173E-2</v>
      </c>
      <c r="Q76" s="235">
        <f t="shared" si="6"/>
        <v>2.7581752644206568E-2</v>
      </c>
      <c r="R76" s="235">
        <f t="shared" si="6"/>
        <v>2.6276468414405969E-2</v>
      </c>
      <c r="S76" s="235">
        <f t="shared" si="6"/>
        <v>2.5797842566612932E-2</v>
      </c>
      <c r="T76" s="235">
        <f t="shared" si="6"/>
        <v>2.8826508738595994E-2</v>
      </c>
      <c r="U76" s="235">
        <f t="shared" si="6"/>
        <v>2.4607214509191871E-2</v>
      </c>
      <c r="V76" s="235">
        <f t="shared" si="6"/>
        <v>2.4740124265867296E-2</v>
      </c>
      <c r="W76" s="235">
        <f t="shared" si="6"/>
        <v>2.530420502045239E-2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3.7893067138329161E-3</v>
      </c>
      <c r="C77" s="235">
        <f t="shared" si="7"/>
        <v>3.9020605799653194E-3</v>
      </c>
      <c r="D77" s="235">
        <f t="shared" si="7"/>
        <v>4.528293749066107E-3</v>
      </c>
      <c r="E77" s="235">
        <f t="shared" si="7"/>
        <v>4.9271077065418866E-3</v>
      </c>
      <c r="F77" s="235">
        <f t="shared" si="7"/>
        <v>5.4819689723431281E-3</v>
      </c>
      <c r="G77" s="235">
        <f t="shared" si="7"/>
        <v>3.1717291764033601E-3</v>
      </c>
      <c r="H77" s="235">
        <f t="shared" si="7"/>
        <v>4.3036155982666569E-3</v>
      </c>
      <c r="I77" s="235">
        <f t="shared" si="7"/>
        <v>5.858669616455244E-3</v>
      </c>
      <c r="J77" s="235">
        <f t="shared" si="7"/>
        <v>6.5049232115443724E-3</v>
      </c>
      <c r="K77" s="235">
        <f t="shared" si="7"/>
        <v>6.7356900520564485E-3</v>
      </c>
      <c r="L77" s="235">
        <f t="shared" si="7"/>
        <v>7.1921648140976556E-3</v>
      </c>
      <c r="M77" s="235">
        <f t="shared" si="7"/>
        <v>5.839644211754519E-3</v>
      </c>
      <c r="N77" s="235">
        <f t="shared" si="7"/>
        <v>9.9959903583111114E-3</v>
      </c>
      <c r="O77" s="235">
        <f t="shared" si="7"/>
        <v>1.1366115222680412E-2</v>
      </c>
      <c r="P77" s="235">
        <f t="shared" si="7"/>
        <v>9.0347063829219528E-3</v>
      </c>
      <c r="Q77" s="235">
        <f t="shared" si="7"/>
        <v>8.8734763529583136E-3</v>
      </c>
      <c r="R77" s="235">
        <f t="shared" si="7"/>
        <v>8.5285460818784638E-3</v>
      </c>
      <c r="S77" s="235">
        <f t="shared" si="7"/>
        <v>8.363437398001522E-3</v>
      </c>
      <c r="T77" s="235">
        <f t="shared" si="7"/>
        <v>9.3577124532099893E-3</v>
      </c>
      <c r="U77" s="235">
        <f t="shared" si="7"/>
        <v>8.0255150616293704E-3</v>
      </c>
      <c r="V77" s="235">
        <f t="shared" si="7"/>
        <v>7.8628361384091485E-3</v>
      </c>
      <c r="W77" s="235">
        <f t="shared" si="7"/>
        <v>8.26306587609584E-3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4.7686769624227722E-2</v>
      </c>
      <c r="C78" s="302">
        <f t="shared" si="8"/>
        <v>4.8359348058373081E-2</v>
      </c>
      <c r="D78" s="302">
        <f t="shared" si="8"/>
        <v>4.8667939691722666E-2</v>
      </c>
      <c r="E78" s="302">
        <f t="shared" si="8"/>
        <v>4.8531992606847089E-2</v>
      </c>
      <c r="F78" s="302">
        <f t="shared" si="8"/>
        <v>5.0993010421056507E-2</v>
      </c>
      <c r="G78" s="302">
        <f t="shared" si="8"/>
        <v>5.4017235607677801E-2</v>
      </c>
      <c r="H78" s="302">
        <f t="shared" si="8"/>
        <v>5.1776363777273265E-2</v>
      </c>
      <c r="I78" s="302">
        <f t="shared" si="8"/>
        <v>5.7497230024954347E-2</v>
      </c>
      <c r="J78" s="302">
        <f t="shared" si="8"/>
        <v>5.8620819630583694E-2</v>
      </c>
      <c r="K78" s="302">
        <f t="shared" si="8"/>
        <v>5.750656325639443E-2</v>
      </c>
      <c r="L78" s="302">
        <f t="shared" si="8"/>
        <v>5.6025117966388607E-2</v>
      </c>
      <c r="M78" s="302">
        <f t="shared" si="8"/>
        <v>5.9198219967881445E-2</v>
      </c>
      <c r="N78" s="302">
        <f t="shared" si="8"/>
        <v>4.0426762515028025E-2</v>
      </c>
      <c r="O78" s="302">
        <f t="shared" si="8"/>
        <v>4.854532635814364E-2</v>
      </c>
      <c r="P78" s="302">
        <f t="shared" si="8"/>
        <v>4.7466117130040418E-2</v>
      </c>
      <c r="Q78" s="302">
        <f t="shared" si="8"/>
        <v>3.9989743060281767E-2</v>
      </c>
      <c r="R78" s="302">
        <f t="shared" si="8"/>
        <v>4.31138806883124E-2</v>
      </c>
      <c r="S78" s="302">
        <f t="shared" si="8"/>
        <v>3.8733112269624392E-2</v>
      </c>
      <c r="T78" s="302">
        <f t="shared" si="8"/>
        <v>3.9608874280428474E-2</v>
      </c>
      <c r="U78" s="302">
        <f t="shared" si="8"/>
        <v>3.139287680255938E-2</v>
      </c>
      <c r="V78" s="302">
        <f t="shared" si="8"/>
        <v>3.0939297184926936E-2</v>
      </c>
      <c r="W78" s="302">
        <f t="shared" si="8"/>
        <v>3.3455644583255416E-2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0.32174594601522838</v>
      </c>
      <c r="C79" s="303">
        <f t="shared" si="9"/>
        <v>0.32097734240409515</v>
      </c>
      <c r="D79" s="303">
        <f t="shared" si="9"/>
        <v>0.31077104221935314</v>
      </c>
      <c r="E79" s="303">
        <f t="shared" si="9"/>
        <v>0.30635567595191582</v>
      </c>
      <c r="F79" s="303">
        <f t="shared" si="9"/>
        <v>0.33809075859733301</v>
      </c>
      <c r="G79" s="303">
        <f t="shared" si="9"/>
        <v>0.40581629041252193</v>
      </c>
      <c r="H79" s="303">
        <f t="shared" si="9"/>
        <v>0.3598648629961933</v>
      </c>
      <c r="I79" s="303">
        <f t="shared" si="9"/>
        <v>0.35139016162801923</v>
      </c>
      <c r="J79" s="303">
        <f t="shared" si="9"/>
        <v>0.33751360804315966</v>
      </c>
      <c r="K79" s="303">
        <f t="shared" si="9"/>
        <v>0.32384906340335118</v>
      </c>
      <c r="L79" s="303">
        <f t="shared" si="9"/>
        <v>0.31698605418650633</v>
      </c>
      <c r="M79" s="303">
        <f t="shared" si="9"/>
        <v>0.36446580468370016</v>
      </c>
      <c r="N79" s="303">
        <f t="shared" si="9"/>
        <v>0.17937918988455887</v>
      </c>
      <c r="O79" s="303">
        <f t="shared" si="9"/>
        <v>0.13020932039959349</v>
      </c>
      <c r="P79" s="303">
        <f t="shared" si="9"/>
        <v>0.17925419538649709</v>
      </c>
      <c r="Q79" s="303">
        <f t="shared" si="9"/>
        <v>0.14111067353244003</v>
      </c>
      <c r="R79" s="303">
        <f t="shared" si="9"/>
        <v>0.16443905976566417</v>
      </c>
      <c r="S79" s="303">
        <f t="shared" si="9"/>
        <v>0.13711210927260095</v>
      </c>
      <c r="T79" s="303">
        <f t="shared" si="9"/>
        <v>0.13173984365873007</v>
      </c>
      <c r="U79" s="303">
        <f t="shared" si="9"/>
        <v>0.13870468728624319</v>
      </c>
      <c r="V79" s="303">
        <f t="shared" si="9"/>
        <v>0.152417761067102</v>
      </c>
      <c r="W79" s="303">
        <f t="shared" si="9"/>
        <v>0.14456643264244057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0.25176417871923717</v>
      </c>
      <c r="C80" s="303">
        <f t="shared" si="10"/>
        <v>0.25109273547572636</v>
      </c>
      <c r="D80" s="303">
        <f t="shared" si="10"/>
        <v>0.24370885013296567</v>
      </c>
      <c r="E80" s="303">
        <f t="shared" si="10"/>
        <v>0.24038096633708422</v>
      </c>
      <c r="F80" s="303">
        <f t="shared" si="10"/>
        <v>0.22331548746239543</v>
      </c>
      <c r="G80" s="303">
        <f t="shared" si="10"/>
        <v>0.25741919169623984</v>
      </c>
      <c r="H80" s="303">
        <f t="shared" si="10"/>
        <v>0.25042115684702287</v>
      </c>
      <c r="I80" s="303">
        <f t="shared" si="10"/>
        <v>0.23814934949031147</v>
      </c>
      <c r="J80" s="303">
        <f t="shared" si="10"/>
        <v>0.22934180885408725</v>
      </c>
      <c r="K80" s="303">
        <f t="shared" si="10"/>
        <v>0.22497375027739575</v>
      </c>
      <c r="L80" s="303">
        <f t="shared" si="10"/>
        <v>0.22037511941207161</v>
      </c>
      <c r="M80" s="303">
        <f t="shared" si="10"/>
        <v>0.23964719296771028</v>
      </c>
      <c r="N80" s="303">
        <f t="shared" si="10"/>
        <v>0.22347198161068321</v>
      </c>
      <c r="O80" s="303">
        <f t="shared" si="10"/>
        <v>0.20339799341402967</v>
      </c>
      <c r="P80" s="303">
        <f t="shared" si="10"/>
        <v>0.23387794326518727</v>
      </c>
      <c r="Q80" s="303">
        <f t="shared" si="10"/>
        <v>0.23860994842965308</v>
      </c>
      <c r="R80" s="303">
        <f t="shared" si="10"/>
        <v>0.24265376801758734</v>
      </c>
      <c r="S80" s="303">
        <f t="shared" si="10"/>
        <v>0.24929601873426122</v>
      </c>
      <c r="T80" s="303">
        <f t="shared" si="10"/>
        <v>0.23411564327687825</v>
      </c>
      <c r="U80" s="303">
        <f t="shared" si="10"/>
        <v>0.25761976508965362</v>
      </c>
      <c r="V80" s="303">
        <f t="shared" si="10"/>
        <v>0.25220724911270398</v>
      </c>
      <c r="W80" s="303">
        <f t="shared" si="10"/>
        <v>0.25247487314779749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0.2447904308262572</v>
      </c>
      <c r="C81" s="304">
        <f t="shared" si="11"/>
        <v>0.24420738773836384</v>
      </c>
      <c r="D81" s="304">
        <f t="shared" si="11"/>
        <v>0.23643408881743996</v>
      </c>
      <c r="E81" s="304">
        <f t="shared" si="11"/>
        <v>0.23308884165813301</v>
      </c>
      <c r="F81" s="304">
        <f t="shared" si="11"/>
        <v>0.21695171885114028</v>
      </c>
      <c r="G81" s="304">
        <f t="shared" si="11"/>
        <v>0.25321007566802156</v>
      </c>
      <c r="H81" s="304">
        <f t="shared" si="11"/>
        <v>0.24502779719280646</v>
      </c>
      <c r="I81" s="304">
        <f t="shared" si="11"/>
        <v>0.23334186448248806</v>
      </c>
      <c r="J81" s="304">
        <f t="shared" si="11"/>
        <v>0.22395167874235031</v>
      </c>
      <c r="K81" s="304">
        <f t="shared" si="11"/>
        <v>0.21891451188640429</v>
      </c>
      <c r="L81" s="304">
        <f t="shared" si="11"/>
        <v>0.21401608580116266</v>
      </c>
      <c r="M81" s="304">
        <f t="shared" si="11"/>
        <v>0.23544369210724952</v>
      </c>
      <c r="N81" s="304">
        <f t="shared" si="11"/>
        <v>0.21690969735008092</v>
      </c>
      <c r="O81" s="304">
        <f t="shared" si="11"/>
        <v>0.19502674935407835</v>
      </c>
      <c r="P81" s="304">
        <f t="shared" si="11"/>
        <v>0.22680927459116018</v>
      </c>
      <c r="Q81" s="304">
        <f t="shared" si="11"/>
        <v>0.23095435922795832</v>
      </c>
      <c r="R81" s="304">
        <f t="shared" si="11"/>
        <v>0.2355731400131382</v>
      </c>
      <c r="S81" s="304">
        <f t="shared" si="11"/>
        <v>0.24231763477857554</v>
      </c>
      <c r="T81" s="304">
        <f t="shared" si="11"/>
        <v>0.22635583151422489</v>
      </c>
      <c r="U81" s="304">
        <f t="shared" si="11"/>
        <v>0.25110471041659216</v>
      </c>
      <c r="V81" s="304">
        <f t="shared" si="11"/>
        <v>0.24507406819553651</v>
      </c>
      <c r="W81" s="304">
        <f t="shared" si="11"/>
        <v>0.24580487493765379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6.9737478929799632E-3</v>
      </c>
      <c r="C82" s="304">
        <f t="shared" si="12"/>
        <v>6.8853477373625339E-3</v>
      </c>
      <c r="D82" s="304">
        <f t="shared" si="12"/>
        <v>7.2747613155257169E-3</v>
      </c>
      <c r="E82" s="304">
        <f t="shared" si="12"/>
        <v>7.2921246789512213E-3</v>
      </c>
      <c r="F82" s="304">
        <f t="shared" si="12"/>
        <v>6.3637686112551634E-3</v>
      </c>
      <c r="G82" s="304">
        <f t="shared" si="12"/>
        <v>4.2091160282182851E-3</v>
      </c>
      <c r="H82" s="304">
        <f t="shared" si="12"/>
        <v>5.3933596542163993E-3</v>
      </c>
      <c r="I82" s="304">
        <f t="shared" si="12"/>
        <v>4.8074850078234114E-3</v>
      </c>
      <c r="J82" s="304">
        <f t="shared" si="12"/>
        <v>5.3901301117369807E-3</v>
      </c>
      <c r="K82" s="304">
        <f t="shared" si="12"/>
        <v>6.0592383909914577E-3</v>
      </c>
      <c r="L82" s="304">
        <f t="shared" si="12"/>
        <v>6.3590336109089702E-3</v>
      </c>
      <c r="M82" s="304">
        <f t="shared" si="12"/>
        <v>4.2035008604607441E-3</v>
      </c>
      <c r="N82" s="304">
        <f t="shared" si="12"/>
        <v>6.5622842606022835E-3</v>
      </c>
      <c r="O82" s="304">
        <f t="shared" si="12"/>
        <v>8.3712440599513077E-3</v>
      </c>
      <c r="P82" s="304">
        <f t="shared" si="12"/>
        <v>7.0686686740271043E-3</v>
      </c>
      <c r="Q82" s="304">
        <f t="shared" si="12"/>
        <v>7.6555892016947598E-3</v>
      </c>
      <c r="R82" s="304">
        <f t="shared" si="12"/>
        <v>7.0806280044491653E-3</v>
      </c>
      <c r="S82" s="304">
        <f t="shared" si="12"/>
        <v>6.9783839556856958E-3</v>
      </c>
      <c r="T82" s="304">
        <f t="shared" si="12"/>
        <v>7.7598117626533781E-3</v>
      </c>
      <c r="U82" s="304">
        <f t="shared" si="12"/>
        <v>6.5150546730614453E-3</v>
      </c>
      <c r="V82" s="304">
        <f t="shared" si="12"/>
        <v>7.1331809171674889E-3</v>
      </c>
      <c r="W82" s="304">
        <f t="shared" si="12"/>
        <v>6.6699982101436983E-3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5.8859557441293946E-2</v>
      </c>
      <c r="C83" s="303">
        <f t="shared" si="13"/>
        <v>5.8709839720403743E-2</v>
      </c>
      <c r="D83" s="303">
        <f t="shared" si="13"/>
        <v>5.6919634677034425E-2</v>
      </c>
      <c r="E83" s="303">
        <f t="shared" si="13"/>
        <v>5.6124628703596642E-2</v>
      </c>
      <c r="F83" s="303">
        <f t="shared" si="13"/>
        <v>5.9886948356274512E-2</v>
      </c>
      <c r="G83" s="303">
        <f t="shared" si="13"/>
        <v>7.8302777125652048E-2</v>
      </c>
      <c r="H83" s="303">
        <f t="shared" si="13"/>
        <v>6.9311081666803345E-2</v>
      </c>
      <c r="I83" s="303">
        <f t="shared" si="13"/>
        <v>6.8429391134484499E-2</v>
      </c>
      <c r="J83" s="303">
        <f t="shared" si="13"/>
        <v>6.5775245428081983E-2</v>
      </c>
      <c r="K83" s="303">
        <f t="shared" si="13"/>
        <v>6.268883160377299E-2</v>
      </c>
      <c r="L83" s="303">
        <f t="shared" si="13"/>
        <v>6.1611419206643071E-2</v>
      </c>
      <c r="M83" s="303">
        <f t="shared" si="13"/>
        <v>7.1611906790778571E-2</v>
      </c>
      <c r="N83" s="303">
        <f t="shared" si="13"/>
        <v>2.5612527797790097E-2</v>
      </c>
      <c r="O83" s="303">
        <f t="shared" si="13"/>
        <v>1.5501898259487314E-2</v>
      </c>
      <c r="P83" s="303">
        <f t="shared" si="13"/>
        <v>2.5045994348331508E-2</v>
      </c>
      <c r="Q83" s="303">
        <f t="shared" si="13"/>
        <v>1.4820841862559889E-2</v>
      </c>
      <c r="R83" s="303">
        <f t="shared" si="13"/>
        <v>2.0317667067640145E-2</v>
      </c>
      <c r="S83" s="303">
        <f t="shared" si="13"/>
        <v>1.2497873434164506E-2</v>
      </c>
      <c r="T83" s="303">
        <f t="shared" si="13"/>
        <v>1.2779219221546635E-2</v>
      </c>
      <c r="U83" s="303">
        <f t="shared" si="13"/>
        <v>1.1943228041586387E-2</v>
      </c>
      <c r="V83" s="303">
        <f t="shared" si="13"/>
        <v>1.5613073521009971E-2</v>
      </c>
      <c r="W83" s="303">
        <f t="shared" si="13"/>
        <v>1.4045881209750045E-2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2.7759469688980801E-2</v>
      </c>
      <c r="C84" s="304">
        <f t="shared" si="14"/>
        <v>2.7693076286456356E-2</v>
      </c>
      <c r="D84" s="304">
        <f t="shared" si="14"/>
        <v>2.6812879753622575E-2</v>
      </c>
      <c r="E84" s="304">
        <f t="shared" si="14"/>
        <v>2.6431280100765842E-2</v>
      </c>
      <c r="F84" s="304">
        <f t="shared" si="14"/>
        <v>2.6368721792682077E-2</v>
      </c>
      <c r="G84" s="304">
        <f t="shared" si="14"/>
        <v>3.6980285664902107E-2</v>
      </c>
      <c r="H84" s="304">
        <f t="shared" si="14"/>
        <v>3.3186349640745745E-2</v>
      </c>
      <c r="I84" s="304">
        <f t="shared" si="14"/>
        <v>3.286952402844124E-2</v>
      </c>
      <c r="J84" s="304">
        <f t="shared" si="14"/>
        <v>3.1526701136981181E-2</v>
      </c>
      <c r="K84" s="304">
        <f t="shared" si="14"/>
        <v>2.9946911200318598E-2</v>
      </c>
      <c r="L84" s="304">
        <f t="shared" si="14"/>
        <v>2.946450576894569E-2</v>
      </c>
      <c r="M84" s="304">
        <f t="shared" si="14"/>
        <v>3.4475678247217742E-2</v>
      </c>
      <c r="N84" s="304">
        <f t="shared" si="14"/>
        <v>1.193868572611593E-2</v>
      </c>
      <c r="O84" s="304">
        <f t="shared" si="14"/>
        <v>6.9930169330424509E-3</v>
      </c>
      <c r="P84" s="304">
        <f t="shared" si="14"/>
        <v>1.170850799017557E-2</v>
      </c>
      <c r="Q84" s="304">
        <f t="shared" si="14"/>
        <v>6.7284558675410888E-3</v>
      </c>
      <c r="R84" s="304">
        <f t="shared" si="14"/>
        <v>9.4093162627835805E-3</v>
      </c>
      <c r="S84" s="304">
        <f t="shared" si="14"/>
        <v>5.6185392737529774E-3</v>
      </c>
      <c r="T84" s="304">
        <f t="shared" si="14"/>
        <v>5.7085239913944492E-3</v>
      </c>
      <c r="U84" s="304">
        <f t="shared" si="14"/>
        <v>5.3755475328984828E-3</v>
      </c>
      <c r="V84" s="304">
        <f t="shared" si="14"/>
        <v>7.1141985615997229E-3</v>
      </c>
      <c r="W84" s="304">
        <f t="shared" si="14"/>
        <v>6.3967165774176243E-3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3.0230709382356179E-2</v>
      </c>
      <c r="C85" s="304">
        <f t="shared" si="15"/>
        <v>3.0158405419812569E-2</v>
      </c>
      <c r="D85" s="304">
        <f t="shared" si="15"/>
        <v>2.919985088395206E-2</v>
      </c>
      <c r="E85" s="304">
        <f t="shared" si="15"/>
        <v>2.8784279969407547E-2</v>
      </c>
      <c r="F85" s="304">
        <f t="shared" si="15"/>
        <v>3.2724890918694002E-2</v>
      </c>
      <c r="G85" s="304">
        <f t="shared" si="15"/>
        <v>4.0797764371711391E-2</v>
      </c>
      <c r="H85" s="304">
        <f t="shared" si="15"/>
        <v>3.5452371869549165E-2</v>
      </c>
      <c r="I85" s="304">
        <f t="shared" si="15"/>
        <v>3.4960544683748464E-2</v>
      </c>
      <c r="J85" s="304">
        <f t="shared" si="15"/>
        <v>3.3576586743694341E-2</v>
      </c>
      <c r="K85" s="304">
        <f t="shared" si="15"/>
        <v>3.1986548847673962E-2</v>
      </c>
      <c r="L85" s="304">
        <f t="shared" si="15"/>
        <v>3.1354168078961561E-2</v>
      </c>
      <c r="M85" s="304">
        <f t="shared" si="15"/>
        <v>3.6612201466261582E-2</v>
      </c>
      <c r="N85" s="304">
        <f t="shared" si="15"/>
        <v>1.285575858468439E-2</v>
      </c>
      <c r="O85" s="304">
        <f t="shared" si="15"/>
        <v>7.4652848805970761E-3</v>
      </c>
      <c r="P85" s="304">
        <f t="shared" si="15"/>
        <v>1.2456274742264621E-2</v>
      </c>
      <c r="Q85" s="304">
        <f t="shared" si="15"/>
        <v>7.1380062607113264E-3</v>
      </c>
      <c r="R85" s="304">
        <f t="shared" si="15"/>
        <v>1.0025648285745394E-2</v>
      </c>
      <c r="S85" s="304">
        <f t="shared" si="15"/>
        <v>6.0093778382974191E-3</v>
      </c>
      <c r="T85" s="304">
        <f t="shared" si="15"/>
        <v>6.1033226487344581E-3</v>
      </c>
      <c r="U85" s="304">
        <f t="shared" si="15"/>
        <v>5.7554848717409042E-3</v>
      </c>
      <c r="V85" s="304">
        <f t="shared" si="15"/>
        <v>7.6096209609085559E-3</v>
      </c>
      <c r="W85" s="304">
        <f t="shared" si="15"/>
        <v>6.8176530462328083E-3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8.6937836995696412E-4</v>
      </c>
      <c r="C86" s="304">
        <f t="shared" si="16"/>
        <v>8.5835801413481261E-4</v>
      </c>
      <c r="D86" s="304">
        <f t="shared" si="16"/>
        <v>9.0690403945978954E-4</v>
      </c>
      <c r="E86" s="304">
        <f t="shared" si="16"/>
        <v>9.0906863342324947E-4</v>
      </c>
      <c r="F86" s="304">
        <f t="shared" si="16"/>
        <v>7.9333564489842713E-4</v>
      </c>
      <c r="G86" s="304">
        <f t="shared" si="16"/>
        <v>5.2472708903855605E-4</v>
      </c>
      <c r="H86" s="304">
        <f t="shared" si="16"/>
        <v>6.7236015650842492E-4</v>
      </c>
      <c r="I86" s="304">
        <f t="shared" si="16"/>
        <v>5.9932242229480753E-4</v>
      </c>
      <c r="J86" s="304">
        <f t="shared" si="16"/>
        <v>6.7195754740646894E-4</v>
      </c>
      <c r="K86" s="304">
        <f t="shared" si="16"/>
        <v>7.553715557804359E-4</v>
      </c>
      <c r="L86" s="304">
        <f t="shared" si="16"/>
        <v>7.9274535873582281E-4</v>
      </c>
      <c r="M86" s="304">
        <f t="shared" si="16"/>
        <v>5.2402707729924485E-4</v>
      </c>
      <c r="N86" s="304">
        <f t="shared" si="16"/>
        <v>8.1808348698977689E-4</v>
      </c>
      <c r="O86" s="304">
        <f t="shared" si="16"/>
        <v>1.0435964458477874E-3</v>
      </c>
      <c r="P86" s="304">
        <f t="shared" si="16"/>
        <v>8.812116158913167E-4</v>
      </c>
      <c r="Q86" s="304">
        <f t="shared" si="16"/>
        <v>9.5437973430747419E-4</v>
      </c>
      <c r="R86" s="304">
        <f t="shared" si="16"/>
        <v>8.8270251911117263E-4</v>
      </c>
      <c r="S86" s="304">
        <f t="shared" si="16"/>
        <v>8.6995632211410814E-4</v>
      </c>
      <c r="T86" s="304">
        <f t="shared" si="16"/>
        <v>9.6737258141772818E-4</v>
      </c>
      <c r="U86" s="304">
        <f t="shared" si="16"/>
        <v>8.1219563694699996E-4</v>
      </c>
      <c r="V86" s="304">
        <f t="shared" si="16"/>
        <v>8.8925399850169344E-4</v>
      </c>
      <c r="W86" s="304">
        <f t="shared" si="16"/>
        <v>8.3151158609961215E-4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1.5671261726657407E-2</v>
      </c>
      <c r="C87" s="303">
        <f t="shared" si="17"/>
        <v>1.5518106502321828E-2</v>
      </c>
      <c r="D87" s="303">
        <f t="shared" si="17"/>
        <v>1.6005897023004371E-2</v>
      </c>
      <c r="E87" s="303">
        <f t="shared" si="17"/>
        <v>1.5973089255940695E-2</v>
      </c>
      <c r="F87" s="303">
        <f t="shared" si="17"/>
        <v>1.5052449263046339E-2</v>
      </c>
      <c r="G87" s="303">
        <f t="shared" si="17"/>
        <v>1.2758686020179232E-2</v>
      </c>
      <c r="H87" s="303">
        <f t="shared" si="17"/>
        <v>1.388646330720391E-2</v>
      </c>
      <c r="I87" s="303">
        <f t="shared" si="17"/>
        <v>1.2869574255866784E-2</v>
      </c>
      <c r="J87" s="303">
        <f t="shared" si="17"/>
        <v>1.3606764238274097E-2</v>
      </c>
      <c r="K87" s="303">
        <f t="shared" si="17"/>
        <v>1.4453248502749223E-2</v>
      </c>
      <c r="L87" s="303">
        <f t="shared" si="17"/>
        <v>1.4844229714342405E-2</v>
      </c>
      <c r="M87" s="303">
        <f t="shared" si="17"/>
        <v>1.213714128100433E-2</v>
      </c>
      <c r="N87" s="303">
        <f t="shared" si="17"/>
        <v>1.2465100651726478E-2</v>
      </c>
      <c r="O87" s="303">
        <f t="shared" si="17"/>
        <v>1.4593844176302721E-2</v>
      </c>
      <c r="P87" s="303">
        <f t="shared" si="17"/>
        <v>1.3223356463005653E-2</v>
      </c>
      <c r="Q87" s="303">
        <f t="shared" si="17"/>
        <v>1.339172024108902E-2</v>
      </c>
      <c r="R87" s="303">
        <f t="shared" si="17"/>
        <v>1.2886962597260422E-2</v>
      </c>
      <c r="S87" s="303">
        <f t="shared" si="17"/>
        <v>1.2134344739722009E-2</v>
      </c>
      <c r="T87" s="303">
        <f t="shared" si="17"/>
        <v>1.3408404913754838E-2</v>
      </c>
      <c r="U87" s="303">
        <f t="shared" si="17"/>
        <v>1.1349918714646435E-2</v>
      </c>
      <c r="V87" s="303">
        <f t="shared" si="17"/>
        <v>1.2618175761476842E-2</v>
      </c>
      <c r="W87" s="303">
        <f t="shared" si="17"/>
        <v>1.1755247704371457E-2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0</v>
      </c>
      <c r="C88" s="304">
        <f t="shared" si="18"/>
        <v>0</v>
      </c>
      <c r="D88" s="304">
        <f t="shared" si="18"/>
        <v>0</v>
      </c>
      <c r="E88" s="304">
        <f t="shared" si="18"/>
        <v>0</v>
      </c>
      <c r="F88" s="304">
        <f t="shared" si="18"/>
        <v>0</v>
      </c>
      <c r="G88" s="304">
        <f t="shared" si="18"/>
        <v>0</v>
      </c>
      <c r="H88" s="304">
        <f t="shared" si="18"/>
        <v>0</v>
      </c>
      <c r="I88" s="304">
        <f t="shared" si="18"/>
        <v>0</v>
      </c>
      <c r="J88" s="304">
        <f t="shared" si="18"/>
        <v>0</v>
      </c>
      <c r="K88" s="304">
        <f t="shared" si="18"/>
        <v>0</v>
      </c>
      <c r="L88" s="304">
        <f t="shared" si="18"/>
        <v>0</v>
      </c>
      <c r="M88" s="304">
        <f t="shared" si="18"/>
        <v>0</v>
      </c>
      <c r="N88" s="304">
        <f t="shared" si="18"/>
        <v>0</v>
      </c>
      <c r="O88" s="304">
        <f t="shared" si="18"/>
        <v>0</v>
      </c>
      <c r="P88" s="304">
        <f t="shared" si="18"/>
        <v>0</v>
      </c>
      <c r="Q88" s="304">
        <f t="shared" si="18"/>
        <v>0</v>
      </c>
      <c r="R88" s="304">
        <f t="shared" si="18"/>
        <v>0</v>
      </c>
      <c r="S88" s="304">
        <f t="shared" si="18"/>
        <v>0</v>
      </c>
      <c r="T88" s="304">
        <f t="shared" si="18"/>
        <v>0</v>
      </c>
      <c r="U88" s="304">
        <f t="shared" si="18"/>
        <v>0</v>
      </c>
      <c r="V88" s="304">
        <f t="shared" si="18"/>
        <v>0</v>
      </c>
      <c r="W88" s="304">
        <f t="shared" si="18"/>
        <v>0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4.4237679631357269E-3</v>
      </c>
      <c r="C89" s="304">
        <f t="shared" si="19"/>
        <v>4.4131874653689489E-3</v>
      </c>
      <c r="D89" s="304">
        <f t="shared" si="19"/>
        <v>4.2729187474561253E-3</v>
      </c>
      <c r="E89" s="304">
        <f t="shared" si="19"/>
        <v>4.2121067673295222E-3</v>
      </c>
      <c r="F89" s="304">
        <f t="shared" si="19"/>
        <v>4.788750479263369E-3</v>
      </c>
      <c r="G89" s="304">
        <f t="shared" si="19"/>
        <v>5.9700829614164489E-3</v>
      </c>
      <c r="H89" s="304">
        <f t="shared" si="19"/>
        <v>5.1878725341860362E-3</v>
      </c>
      <c r="I89" s="304">
        <f t="shared" si="19"/>
        <v>5.1159017008051266E-3</v>
      </c>
      <c r="J89" s="304">
        <f t="shared" si="19"/>
        <v>4.9133821793442113E-3</v>
      </c>
      <c r="K89" s="304">
        <f t="shared" si="19"/>
        <v>4.6807062399336734E-3</v>
      </c>
      <c r="L89" s="304">
        <f t="shared" si="19"/>
        <v>4.5881676974287543E-3</v>
      </c>
      <c r="M89" s="304">
        <f t="shared" si="19"/>
        <v>5.3575945525395846E-3</v>
      </c>
      <c r="N89" s="304">
        <f t="shared" si="19"/>
        <v>1.8812291914633648E-3</v>
      </c>
      <c r="O89" s="304">
        <f t="shared" si="19"/>
        <v>1.0924218705149324E-3</v>
      </c>
      <c r="P89" s="304">
        <f t="shared" si="19"/>
        <v>1.8227712902101976E-3</v>
      </c>
      <c r="Q89" s="304">
        <f t="shared" si="19"/>
        <v>1.0445300180493447E-3</v>
      </c>
      <c r="R89" s="304">
        <f t="shared" si="19"/>
        <v>1.4670890165095539E-3</v>
      </c>
      <c r="S89" s="304">
        <f t="shared" si="19"/>
        <v>8.7937377926544658E-4</v>
      </c>
      <c r="T89" s="304">
        <f t="shared" si="19"/>
        <v>8.9312105980252792E-4</v>
      </c>
      <c r="U89" s="304">
        <f t="shared" si="19"/>
        <v>8.4222071225294279E-4</v>
      </c>
      <c r="V89" s="304">
        <f t="shared" si="19"/>
        <v>1.1135430860289544E-3</v>
      </c>
      <c r="W89" s="304">
        <f t="shared" si="19"/>
        <v>9.9765158495757197E-4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1.1247493763521679E-2</v>
      </c>
      <c r="C90" s="304">
        <f t="shared" si="20"/>
        <v>1.1104919036952881E-2</v>
      </c>
      <c r="D90" s="304">
        <f t="shared" si="20"/>
        <v>1.1732978275548244E-2</v>
      </c>
      <c r="E90" s="304">
        <f t="shared" si="20"/>
        <v>1.1760982488611174E-2</v>
      </c>
      <c r="F90" s="304">
        <f t="shared" si="20"/>
        <v>1.0263698783782969E-2</v>
      </c>
      <c r="G90" s="304">
        <f t="shared" si="20"/>
        <v>6.7886030587627818E-3</v>
      </c>
      <c r="H90" s="304">
        <f t="shared" si="20"/>
        <v>8.6985907730178745E-3</v>
      </c>
      <c r="I90" s="304">
        <f t="shared" si="20"/>
        <v>7.7536725550616577E-3</v>
      </c>
      <c r="J90" s="304">
        <f t="shared" si="20"/>
        <v>8.6933820589298865E-3</v>
      </c>
      <c r="K90" s="304">
        <f t="shared" si="20"/>
        <v>9.7725422628155492E-3</v>
      </c>
      <c r="L90" s="304">
        <f t="shared" si="20"/>
        <v>1.0256062016913653E-2</v>
      </c>
      <c r="M90" s="304">
        <f t="shared" si="20"/>
        <v>6.7795467284647451E-3</v>
      </c>
      <c r="N90" s="304">
        <f t="shared" si="20"/>
        <v>1.0583871460263112E-2</v>
      </c>
      <c r="O90" s="304">
        <f t="shared" si="20"/>
        <v>1.3501422305787788E-2</v>
      </c>
      <c r="P90" s="304">
        <f t="shared" si="20"/>
        <v>1.1400585172795456E-2</v>
      </c>
      <c r="Q90" s="304">
        <f t="shared" si="20"/>
        <v>1.2347190223039674E-2</v>
      </c>
      <c r="R90" s="304">
        <f t="shared" si="20"/>
        <v>1.1419873580750868E-2</v>
      </c>
      <c r="S90" s="304">
        <f t="shared" si="20"/>
        <v>1.1254970960456565E-2</v>
      </c>
      <c r="T90" s="304">
        <f t="shared" si="20"/>
        <v>1.2515283853952308E-2</v>
      </c>
      <c r="U90" s="304">
        <f t="shared" si="20"/>
        <v>1.0507698002393493E-2</v>
      </c>
      <c r="V90" s="304">
        <f t="shared" si="20"/>
        <v>1.1504632675447888E-2</v>
      </c>
      <c r="W90" s="304">
        <f t="shared" si="20"/>
        <v>1.0757596119413883E-2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9.7252677464707754E-2</v>
      </c>
      <c r="C91" s="303">
        <f t="shared" si="21"/>
        <v>9.7022890577406734E-2</v>
      </c>
      <c r="D91" s="303">
        <f t="shared" si="21"/>
        <v>9.3925898358571541E-2</v>
      </c>
      <c r="E91" s="303">
        <f t="shared" si="21"/>
        <v>9.261193097583835E-2</v>
      </c>
      <c r="F91" s="303">
        <f t="shared" si="21"/>
        <v>7.4343425749715322E-2</v>
      </c>
      <c r="G91" s="303">
        <f t="shared" si="21"/>
        <v>4.5141629151983685E-2</v>
      </c>
      <c r="H91" s="303">
        <f t="shared" si="21"/>
        <v>6.1119053891161366E-2</v>
      </c>
      <c r="I91" s="303">
        <f t="shared" si="21"/>
        <v>4.9711276860465302E-2</v>
      </c>
      <c r="J91" s="303">
        <f t="shared" si="21"/>
        <v>4.7845512028736284E-2</v>
      </c>
      <c r="K91" s="303">
        <f t="shared" si="21"/>
        <v>5.2610718425637353E-2</v>
      </c>
      <c r="L91" s="303">
        <f t="shared" si="21"/>
        <v>5.017433168655909E-2</v>
      </c>
      <c r="M91" s="303">
        <f t="shared" si="21"/>
        <v>4.1369814180844323E-2</v>
      </c>
      <c r="N91" s="303">
        <f t="shared" si="21"/>
        <v>0.16688751773721602</v>
      </c>
      <c r="O91" s="303">
        <f t="shared" si="21"/>
        <v>0.17284679456466903</v>
      </c>
      <c r="P91" s="303">
        <f t="shared" si="21"/>
        <v>0.16452586840599986</v>
      </c>
      <c r="Q91" s="303">
        <f t="shared" si="21"/>
        <v>0.20976747530952808</v>
      </c>
      <c r="R91" s="303">
        <f t="shared" si="21"/>
        <v>0.19214128027540756</v>
      </c>
      <c r="S91" s="303">
        <f t="shared" si="21"/>
        <v>0.23148735912604113</v>
      </c>
      <c r="T91" s="303">
        <f t="shared" si="21"/>
        <v>0.21250525253783115</v>
      </c>
      <c r="U91" s="303">
        <f t="shared" si="21"/>
        <v>0.24610380166684578</v>
      </c>
      <c r="V91" s="303">
        <f t="shared" si="21"/>
        <v>0.22713500864499028</v>
      </c>
      <c r="W91" s="303">
        <f t="shared" si="21"/>
        <v>0.23247295998753537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0.17593743901164485</v>
      </c>
      <c r="C92" s="237">
        <f t="shared" si="22"/>
        <v>0.17659924797813942</v>
      </c>
      <c r="D92" s="237">
        <f t="shared" si="22"/>
        <v>0.1938815008769342</v>
      </c>
      <c r="E92" s="237">
        <f t="shared" si="22"/>
        <v>0.20132314464178472</v>
      </c>
      <c r="F92" s="237">
        <f t="shared" si="22"/>
        <v>0.196955231962369</v>
      </c>
      <c r="G92" s="237">
        <f t="shared" si="22"/>
        <v>0.12210132982617447</v>
      </c>
      <c r="H92" s="237">
        <f t="shared" si="22"/>
        <v>0.16076282253949598</v>
      </c>
      <c r="I92" s="237">
        <f t="shared" si="22"/>
        <v>0.17967806001023345</v>
      </c>
      <c r="J92" s="237">
        <f t="shared" si="22"/>
        <v>0.20030684877140664</v>
      </c>
      <c r="K92" s="237">
        <f t="shared" si="22"/>
        <v>0.21479877047011658</v>
      </c>
      <c r="L92" s="237">
        <f t="shared" si="22"/>
        <v>0.22764258231223128</v>
      </c>
      <c r="M92" s="237">
        <f t="shared" si="22"/>
        <v>0.17000114554215101</v>
      </c>
      <c r="N92" s="237">
        <f t="shared" si="22"/>
        <v>0.28121502874242782</v>
      </c>
      <c r="O92" s="237">
        <f t="shared" si="22"/>
        <v>0.33381674139270701</v>
      </c>
      <c r="P92" s="237">
        <f t="shared" si="22"/>
        <v>0.27175112884715436</v>
      </c>
      <c r="Q92" s="237">
        <f t="shared" si="22"/>
        <v>0.27792214695920209</v>
      </c>
      <c r="R92" s="237">
        <f t="shared" si="22"/>
        <v>0.26283188314669959</v>
      </c>
      <c r="S92" s="237">
        <f t="shared" si="22"/>
        <v>0.25828194165835244</v>
      </c>
      <c r="T92" s="237">
        <f t="shared" si="22"/>
        <v>0.28824266950034971</v>
      </c>
      <c r="U92" s="237">
        <f t="shared" si="22"/>
        <v>0.2450430231906853</v>
      </c>
      <c r="V92" s="237">
        <f t="shared" si="22"/>
        <v>0.25167027218211235</v>
      </c>
      <c r="W92" s="237">
        <f t="shared" si="22"/>
        <v>0.25171043164732931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0.3678406074153982</v>
      </c>
      <c r="C96" s="322">
        <f>IF(C$5=0,0,C$5/OIS_fec!C$5)</f>
        <v>0.36825897656151824</v>
      </c>
      <c r="D96" s="322">
        <f>IF(D$5=0,0,D$5/OIS_fec!D$5)</f>
        <v>0.37224660320615666</v>
      </c>
      <c r="E96" s="322">
        <f>IF(E$5=0,0,E$5/OIS_fec!E$5)</f>
        <v>0.37404504565189362</v>
      </c>
      <c r="F96" s="322">
        <f>IF(F$5=0,0,F$5/OIS_fec!F$5)</f>
        <v>0.37155251584992122</v>
      </c>
      <c r="G96" s="322">
        <f>IF(G$5=0,0,G$5/OIS_fec!G$5)</f>
        <v>0.34093785519280478</v>
      </c>
      <c r="H96" s="322">
        <f>IF(H$5=0,0,H$5/OIS_fec!H$5)</f>
        <v>0.35250891378699489</v>
      </c>
      <c r="I96" s="322">
        <f>IF(I$5=0,0,I$5/OIS_fec!I$5)</f>
        <v>0.35534271748280327</v>
      </c>
      <c r="J96" s="322">
        <f>IF(J$5=0,0,J$5/OIS_fec!J$5)</f>
        <v>0.3607580084929719</v>
      </c>
      <c r="K96" s="322">
        <f>IF(K$5=0,0,K$5/OIS_fec!K$5)</f>
        <v>0.36739459966989685</v>
      </c>
      <c r="L96" s="322">
        <f>IF(L$5=0,0,L$5/OIS_fec!L$5)</f>
        <v>0.36683569920136178</v>
      </c>
      <c r="M96" s="322">
        <f>IF(M$5=0,0,M$5/OIS_fec!M$5)</f>
        <v>0.3509282184807121</v>
      </c>
      <c r="N96" s="322">
        <f>IF(N$5=0,0,N$5/OIS_fec!N$5)</f>
        <v>0.39602077134719987</v>
      </c>
      <c r="O96" s="322">
        <f>IF(O$5=0,0,O$5/OIS_fec!O$5)</f>
        <v>0.41062896765596307</v>
      </c>
      <c r="P96" s="322">
        <f>IF(P$5=0,0,P$5/OIS_fec!P$5)</f>
        <v>0.38835666403328861</v>
      </c>
      <c r="Q96" s="322">
        <f>IF(Q$5=0,0,Q$5/OIS_fec!Q$5)</f>
        <v>0.39395172986318039</v>
      </c>
      <c r="R96" s="322">
        <f>IF(R$5=0,0,R$5/OIS_fec!R$5)</f>
        <v>0.38801629427590123</v>
      </c>
      <c r="S96" s="322">
        <f>IF(S$5=0,0,S$5/OIS_fec!S$5)</f>
        <v>0.39156098884366508</v>
      </c>
      <c r="T96" s="322">
        <f>IF(T$5=0,0,T$5/OIS_fec!T$5)</f>
        <v>0.39886092110646998</v>
      </c>
      <c r="U96" s="322">
        <f>IF(U$5=0,0,U$5/OIS_fec!U$5)</f>
        <v>0.38801607619590917</v>
      </c>
      <c r="V96" s="322">
        <f>IF(V$5=0,0,V$5/OIS_fec!V$5)</f>
        <v>0.38731077988811469</v>
      </c>
      <c r="W96" s="322">
        <f>IF(W$5=0,0,W$5/OIS_fec!W$5)</f>
        <v>0.38807322791022858</v>
      </c>
      <c r="DA96" s="95"/>
    </row>
    <row r="97" spans="1:105" ht="12" customHeight="1" x14ac:dyDescent="0.25">
      <c r="A97" s="55" t="s">
        <v>92</v>
      </c>
      <c r="B97" s="332">
        <f>IF(B$6=0,0,B$6/OIS_fec!B$6)</f>
        <v>0.51829663189421737</v>
      </c>
      <c r="C97" s="332">
        <f>IF(C$6=0,0,C$6/OIS_fec!C$6)</f>
        <v>0.51931515933940031</v>
      </c>
      <c r="D97" s="332">
        <f>IF(D$6=0,0,D$6/OIS_fec!D$6)</f>
        <v>0.52141740475399001</v>
      </c>
      <c r="E97" s="332">
        <f>IF(E$6=0,0,E$6/OIS_fec!E$6)</f>
        <v>0.52307970033437468</v>
      </c>
      <c r="F97" s="332">
        <f>IF(F$6=0,0,F$6/OIS_fec!F$6)</f>
        <v>0.52756817995437977</v>
      </c>
      <c r="G97" s="332">
        <f>IF(G$6=0,0,G$6/OIS_fec!G$6)</f>
        <v>0.52514142009768983</v>
      </c>
      <c r="H97" s="332">
        <f>IF(H$6=0,0,H$6/OIS_fec!H$6)</f>
        <v>0.52617197578374908</v>
      </c>
      <c r="I97" s="332">
        <f>IF(I$6=0,0,I$6/OIS_fec!I$6)</f>
        <v>0.5325188186410561</v>
      </c>
      <c r="J97" s="332">
        <f>IF(J$6=0,0,J$6/OIS_fec!J$6)</f>
        <v>0.53238129619011332</v>
      </c>
      <c r="K97" s="332">
        <f>IF(K$6=0,0,K$6/OIS_fec!K$6)</f>
        <v>0.53133438855857129</v>
      </c>
      <c r="L97" s="332">
        <f>IF(L$6=0,0,L$6/OIS_fec!L$6)</f>
        <v>0.53154156192221702</v>
      </c>
      <c r="M97" s="332">
        <f>IF(M$6=0,0,M$6/OIS_fec!M$6)</f>
        <v>0.53399159127985985</v>
      </c>
      <c r="N97" s="332">
        <f>IF(N$6=0,0,N$6/OIS_fec!N$6)</f>
        <v>0.5349535220801287</v>
      </c>
      <c r="O97" s="332">
        <f>IF(O$6=0,0,O$6/OIS_fec!O$6)</f>
        <v>0.53381840224923716</v>
      </c>
      <c r="P97" s="332">
        <f>IF(P$6=0,0,P$6/OIS_fec!P$6)</f>
        <v>0.53316603472751445</v>
      </c>
      <c r="Q97" s="332">
        <f>IF(Q$6=0,0,Q$6/OIS_fec!Q$6)</f>
        <v>0.53199797984501007</v>
      </c>
      <c r="R97" s="332">
        <f>IF(R$6=0,0,R$6/OIS_fec!R$6)</f>
        <v>0.5324933383943935</v>
      </c>
      <c r="S97" s="332">
        <f>IF(S$6=0,0,S$6/OIS_fec!S$6)</f>
        <v>0.53240820153485269</v>
      </c>
      <c r="T97" s="332">
        <f>IF(T$6=0,0,T$6/OIS_fec!T$6)</f>
        <v>0.53243281738993697</v>
      </c>
      <c r="U97" s="332">
        <f>IF(U$6=0,0,U$6/OIS_fec!U$6)</f>
        <v>0.53263555821697728</v>
      </c>
      <c r="V97" s="332">
        <f>IF(V$6=0,0,V$6/OIS_fec!V$6)</f>
        <v>0.53115148554301939</v>
      </c>
      <c r="W97" s="332">
        <f>IF(W$6=0,0,W$6/OIS_fec!W$6)</f>
        <v>0.53269237373150324</v>
      </c>
      <c r="DA97" s="67"/>
    </row>
    <row r="98" spans="1:105" ht="12" customHeight="1" x14ac:dyDescent="0.25">
      <c r="A98" s="202" t="s">
        <v>93</v>
      </c>
      <c r="B98" s="333">
        <f>IF(B$7=0,0,B$7/OIS_fec!B$7)</f>
        <v>0.13200172727662599</v>
      </c>
      <c r="C98" s="333">
        <f>IF(C$7=0,0,C$7/OIS_fec!C$7)</f>
        <v>0.13224787088743722</v>
      </c>
      <c r="D98" s="333">
        <f>IF(D$7=0,0,D$7/OIS_fec!D$7)</f>
        <v>0.13277239339374705</v>
      </c>
      <c r="E98" s="333">
        <f>IF(E$7=0,0,E$7/OIS_fec!E$7)</f>
        <v>0.13320419242943202</v>
      </c>
      <c r="F98" s="333">
        <f>IF(F$7=0,0,F$7/OIS_fec!F$7)</f>
        <v>0.13442624960601199</v>
      </c>
      <c r="G98" s="333">
        <f>IF(G$7=0,0,G$7/OIS_fec!G$7)</f>
        <v>0.13375745568228245</v>
      </c>
      <c r="H98" s="333">
        <f>IF(H$7=0,0,H$7/OIS_fec!H$7)</f>
        <v>0.13404064832375404</v>
      </c>
      <c r="I98" s="333">
        <f>IF(I$7=0,0,I$7/OIS_fec!I$7)</f>
        <v>0.13590042443309666</v>
      </c>
      <c r="J98" s="333">
        <f>IF(J$7=0,0,J$7/OIS_fec!J$7)</f>
        <v>0.1358591546556063</v>
      </c>
      <c r="K98" s="333">
        <f>IF(K$7=0,0,K$7/OIS_fec!K$7)</f>
        <v>0.13553634620912083</v>
      </c>
      <c r="L98" s="333">
        <f>IF(L$7=0,0,L$7/OIS_fec!L$7)</f>
        <v>0.13560137366951705</v>
      </c>
      <c r="M98" s="333">
        <f>IF(M$7=0,0,M$7/OIS_fec!M$7)</f>
        <v>0.13636995670965443</v>
      </c>
      <c r="N98" s="333">
        <f>IF(N$7=0,0,N$7/OIS_fec!N$7)</f>
        <v>0.13668151895634884</v>
      </c>
      <c r="O98" s="333">
        <f>IF(O$7=0,0,O$7/OIS_fec!O$7)</f>
        <v>0.13630709443141303</v>
      </c>
      <c r="P98" s="333">
        <f>IF(P$7=0,0,P$7/OIS_fec!P$7)</f>
        <v>0.13609652764695929</v>
      </c>
      <c r="Q98" s="333">
        <f>IF(Q$7=0,0,Q$7/OIS_fec!Q$7)</f>
        <v>0.13572961800683708</v>
      </c>
      <c r="R98" s="333">
        <f>IF(R$7=0,0,R$7/OIS_fec!R$7)</f>
        <v>0.1358820020627575</v>
      </c>
      <c r="S98" s="333">
        <f>IF(S$7=0,0,S$7/OIS_fec!S$7)</f>
        <v>0.13585756811759045</v>
      </c>
      <c r="T98" s="333">
        <f>IF(T$7=0,0,T$7/OIS_fec!T$7)</f>
        <v>0.1358698179396638</v>
      </c>
      <c r="U98" s="333">
        <f>IF(U$7=0,0,U$7/OIS_fec!U$7)</f>
        <v>0.1359381403386189</v>
      </c>
      <c r="V98" s="333">
        <f>IF(V$7=0,0,V$7/OIS_fec!V$7)</f>
        <v>0.13548658233173119</v>
      </c>
      <c r="W98" s="333">
        <f>IF(W$7=0,0,W$7/OIS_fec!W$7)</f>
        <v>0.13595695153151202</v>
      </c>
      <c r="DA98" s="174"/>
    </row>
    <row r="99" spans="1:105" ht="12" customHeight="1" x14ac:dyDescent="0.25">
      <c r="A99" s="202" t="s">
        <v>94</v>
      </c>
      <c r="B99" s="333">
        <f>IF(B$8=0,0,B$8/OIS_fec!B$8)</f>
        <v>0.71592994689977185</v>
      </c>
      <c r="C99" s="333">
        <f>IF(C$8=0,0,C$8/OIS_fec!C$8)</f>
        <v>0.71711510510617693</v>
      </c>
      <c r="D99" s="333">
        <f>IF(D$8=0,0,D$8/OIS_fec!D$8)</f>
        <v>0.71972849163476849</v>
      </c>
      <c r="E99" s="333">
        <f>IF(E$8=0,0,E$8/OIS_fec!E$8)</f>
        <v>0.72197317863972854</v>
      </c>
      <c r="F99" s="333">
        <f>IF(F$8=0,0,F$8/OIS_fec!F$8)</f>
        <v>0.72834082436887648</v>
      </c>
      <c r="G99" s="333">
        <f>IF(G$8=0,0,G$8/OIS_fec!G$8)</f>
        <v>0.72488857585328859</v>
      </c>
      <c r="H99" s="333">
        <f>IF(H$8=0,0,H$8/OIS_fec!H$8)</f>
        <v>0.72638353968398783</v>
      </c>
      <c r="I99" s="333">
        <f>IF(I$8=0,0,I$8/OIS_fec!I$8)</f>
        <v>0.73651283114629795</v>
      </c>
      <c r="J99" s="333">
        <f>IF(J$8=0,0,J$8/OIS_fec!J$8)</f>
        <v>0.73629938133795103</v>
      </c>
      <c r="K99" s="333">
        <f>IF(K$8=0,0,K$8/OIS_fec!K$8)</f>
        <v>0.73446587067549796</v>
      </c>
      <c r="L99" s="333">
        <f>IF(L$8=0,0,L$8/OIS_fec!L$8)</f>
        <v>0.73485702928158592</v>
      </c>
      <c r="M99" s="333">
        <f>IF(M$8=0,0,M$8/OIS_fec!M$8)</f>
        <v>0.73927193179874962</v>
      </c>
      <c r="N99" s="333">
        <f>IF(N$8=0,0,N$8/OIS_fec!N$8)</f>
        <v>0.74109949274919451</v>
      </c>
      <c r="O99" s="333">
        <f>IF(O$8=0,0,O$8/OIS_fec!O$8)</f>
        <v>0.73880472673159359</v>
      </c>
      <c r="P99" s="333">
        <f>IF(P$8=0,0,P$8/OIS_fec!P$8)</f>
        <v>0.73754034845710481</v>
      </c>
      <c r="Q99" s="333">
        <f>IF(Q$8=0,0,Q$8/OIS_fec!Q$8)</f>
        <v>0.73541012963439711</v>
      </c>
      <c r="R99" s="333">
        <f>IF(R$8=0,0,R$8/OIS_fec!R$8)</f>
        <v>0.73626012315108125</v>
      </c>
      <c r="S99" s="333">
        <f>IF(S$8=0,0,S$8/OIS_fec!S$8)</f>
        <v>0.73614983410989931</v>
      </c>
      <c r="T99" s="333">
        <f>IF(T$8=0,0,T$8/OIS_fec!T$8)</f>
        <v>0.73628440757114477</v>
      </c>
      <c r="U99" s="333">
        <f>IF(U$8=0,0,U$8/OIS_fec!U$8)</f>
        <v>0.73674626119446573</v>
      </c>
      <c r="V99" s="333">
        <f>IF(V$8=0,0,V$8/OIS_fec!V$8)</f>
        <v>0.7342719802565093</v>
      </c>
      <c r="W99" s="333">
        <f>IF(W$8=0,0,W$8/OIS_fec!W$8)</f>
        <v>0.73686855439166721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0.51516159128675876</v>
      </c>
      <c r="C100" s="333">
        <f>IF(C$9=0,0,C$9/OIS_fec!C$9)</f>
        <v>0.51617142499059188</v>
      </c>
      <c r="D100" s="333">
        <f>IF(D$9=0,0,D$9/OIS_fec!D$9)</f>
        <v>0.51824088366514354</v>
      </c>
      <c r="E100" s="333">
        <f>IF(E$9=0,0,E$9/OIS_fec!E$9)</f>
        <v>0.51986267947979059</v>
      </c>
      <c r="F100" s="333">
        <f>IF(F$9=0,0,F$9/OIS_fec!F$9)</f>
        <v>0.52420321299068251</v>
      </c>
      <c r="G100" s="333">
        <f>IF(G$9=0,0,G$9/OIS_fec!G$9)</f>
        <v>0.52186103717069443</v>
      </c>
      <c r="H100" s="333">
        <f>IF(H$9=0,0,H$9/OIS_fec!H$9)</f>
        <v>0.52285550593730534</v>
      </c>
      <c r="I100" s="333">
        <f>IF(I$9=0,0,I$9/OIS_fec!I$9)</f>
        <v>0.52890683651701387</v>
      </c>
      <c r="J100" s="333">
        <f>IF(J$9=0,0,J$9/OIS_fec!J$9)</f>
        <v>0.5287759628921469</v>
      </c>
      <c r="K100" s="333">
        <f>IF(K$9=0,0,K$9/OIS_fec!K$9)</f>
        <v>0.527787959826443</v>
      </c>
      <c r="L100" s="333">
        <f>IF(L$9=0,0,L$9/OIS_fec!L$9)</f>
        <v>0.52798234121612386</v>
      </c>
      <c r="M100" s="333">
        <f>IF(M$9=0,0,M$9/OIS_fec!M$9)</f>
        <v>0.53028738109888451</v>
      </c>
      <c r="N100" s="333">
        <f>IF(N$9=0,0,N$9/OIS_fec!N$9)</f>
        <v>0.53118720627366989</v>
      </c>
      <c r="O100" s="333">
        <f>IF(O$9=0,0,O$9/OIS_fec!O$9)</f>
        <v>0.53013107906330659</v>
      </c>
      <c r="P100" s="333">
        <f>IF(P$9=0,0,P$9/OIS_fec!P$9)</f>
        <v>0.52952152003685371</v>
      </c>
      <c r="Q100" s="333">
        <f>IF(Q$9=0,0,Q$9/OIS_fec!Q$9)</f>
        <v>0.52842367303340054</v>
      </c>
      <c r="R100" s="333">
        <f>IF(R$9=0,0,R$9/OIS_fec!R$9)</f>
        <v>0.52889167353292754</v>
      </c>
      <c r="S100" s="333">
        <f>IF(S$9=0,0,S$9/OIS_fec!S$9)</f>
        <v>0.52880972517452385</v>
      </c>
      <c r="T100" s="333">
        <f>IF(T$9=0,0,T$9/OIS_fec!T$9)</f>
        <v>0.52882903811816395</v>
      </c>
      <c r="U100" s="333">
        <f>IF(U$9=0,0,U$9/OIS_fec!U$9)</f>
        <v>0.52901569902648071</v>
      </c>
      <c r="V100" s="333">
        <f>IF(V$9=0,0,V$9/OIS_fec!V$9)</f>
        <v>0.52760978585778262</v>
      </c>
      <c r="W100" s="333">
        <f>IF(W$9=0,0,W$9/OIS_fec!W$9)</f>
        <v>0.52906830998072707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0.66953605339973499</v>
      </c>
      <c r="C101" s="334">
        <f>IF(C$10=0,0,C$10/OIS_fec!C$10)</f>
        <v>0.67261014276893716</v>
      </c>
      <c r="D101" s="334">
        <f>IF(D$10=0,0,D$10/OIS_fec!D$10)</f>
        <v>0.68180753483036383</v>
      </c>
      <c r="E101" s="334">
        <f>IF(E$10=0,0,E$10/OIS_fec!E$10)</f>
        <v>0.68479632884251707</v>
      </c>
      <c r="F101" s="334">
        <f>IF(F$10=0,0,F$10/OIS_fec!F$10)</f>
        <v>0.7008074971723276</v>
      </c>
      <c r="G101" s="334">
        <f>IF(G$10=0,0,G$10/OIS_fec!G$10)</f>
        <v>0.65624463344114259</v>
      </c>
      <c r="H101" s="334">
        <f>IF(H$10=0,0,H$10/OIS_fec!H$10)</f>
        <v>0.67344290817319885</v>
      </c>
      <c r="I101" s="334">
        <f>IF(I$10=0,0,I$10/OIS_fec!I$10)</f>
        <v>0.70978991941489178</v>
      </c>
      <c r="J101" s="334">
        <f>IF(J$10=0,0,J$10/OIS_fec!J$10)</f>
        <v>0.71789021322844304</v>
      </c>
      <c r="K101" s="334">
        <f>IF(K$10=0,0,K$10/OIS_fec!K$10)</f>
        <v>0.72053868691465406</v>
      </c>
      <c r="L101" s="334">
        <f>IF(L$10=0,0,L$10/OIS_fec!L$10)</f>
        <v>0.73295310578039818</v>
      </c>
      <c r="M101" s="334">
        <f>IF(M$10=0,0,M$10/OIS_fec!M$10)</f>
        <v>0.70943922253885772</v>
      </c>
      <c r="N101" s="334">
        <f>IF(N$10=0,0,N$10/OIS_fec!N$10)</f>
        <v>0.78811028308519415</v>
      </c>
      <c r="O101" s="334">
        <f>IF(O$10=0,0,O$10/OIS_fec!O$10)</f>
        <v>0.85603773579859865</v>
      </c>
      <c r="P101" s="334">
        <f>IF(P$10=0,0,P$10/OIS_fec!P$10)</f>
        <v>0.82310918363812702</v>
      </c>
      <c r="Q101" s="334">
        <f>IF(Q$10=0,0,Q$10/OIS_fec!Q$10)</f>
        <v>0.84525818682899045</v>
      </c>
      <c r="R101" s="334">
        <f>IF(R$10=0,0,R$10/OIS_fec!R$10)</f>
        <v>0.8198760591161367</v>
      </c>
      <c r="S101" s="334">
        <f>IF(S$10=0,0,S$10/OIS_fec!S$10)</f>
        <v>0.82293396210393932</v>
      </c>
      <c r="T101" s="334">
        <f>IF(T$10=0,0,T$10/OIS_fec!T$10)</f>
        <v>0.83698861382841894</v>
      </c>
      <c r="U101" s="334">
        <f>IF(U$10=0,0,U$10/OIS_fec!U$10)</f>
        <v>0.79432404834101911</v>
      </c>
      <c r="V101" s="334">
        <f>IF(V$10=0,0,V$10/OIS_fec!V$10)</f>
        <v>0.78649692443051777</v>
      </c>
      <c r="W101" s="334">
        <f>IF(W$10=0,0,W$10/OIS_fec!W$10)</f>
        <v>0.80703831977230855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0.41539489528127355</v>
      </c>
      <c r="C102" s="350">
        <f>IF(C$16=0,0,C$16/OIS_fec!C$16)</f>
        <v>0.41539499680106867</v>
      </c>
      <c r="D102" s="350">
        <f>IF(D$16=0,0,D$16/OIS_fec!D$16)</f>
        <v>0.41539450467438493</v>
      </c>
      <c r="E102" s="350">
        <f>IF(E$16=0,0,E$16/OIS_fec!E$16)</f>
        <v>0.41539536514733155</v>
      </c>
      <c r="F102" s="350">
        <f>IF(F$16=0,0,F$16/OIS_fec!F$16)</f>
        <v>0.39921642673491181</v>
      </c>
      <c r="G102" s="350">
        <f>IF(G$16=0,0,G$16/OIS_fec!G$16)</f>
        <v>0.38621355483291997</v>
      </c>
      <c r="H102" s="350">
        <f>IF(H$16=0,0,H$16/OIS_fec!H$16)</f>
        <v>0.39194048482298577</v>
      </c>
      <c r="I102" s="350">
        <f>IF(I$16=0,0,I$16/OIS_fec!I$16)</f>
        <v>0.38583206679948656</v>
      </c>
      <c r="J102" s="350">
        <f>IF(J$16=0,0,J$16/OIS_fec!J$16)</f>
        <v>0.38636132815579416</v>
      </c>
      <c r="K102" s="350">
        <f>IF(K$16=0,0,K$16/OIS_fec!K$16)</f>
        <v>0.39187801409640755</v>
      </c>
      <c r="L102" s="350">
        <f>IF(L$16=0,0,L$16/OIS_fec!L$16)</f>
        <v>0.38602592557531101</v>
      </c>
      <c r="M102" s="350">
        <f>IF(M$16=0,0,M$16/OIS_fec!M$16)</f>
        <v>0.38218999564107309</v>
      </c>
      <c r="N102" s="350">
        <f>IF(N$16=0,0,N$16/OIS_fec!N$16)</f>
        <v>0.41557450532565049</v>
      </c>
      <c r="O102" s="350">
        <f>IF(O$16=0,0,O$16/OIS_fec!O$16)</f>
        <v>0.41027064049367323</v>
      </c>
      <c r="P102" s="350">
        <f>IF(P$16=0,0,P$16/OIS_fec!P$16)</f>
        <v>0.40201047447081628</v>
      </c>
      <c r="Q102" s="350">
        <f>IF(Q$16=0,0,Q$16/OIS_fec!Q$16)</f>
        <v>0.41527385773676462</v>
      </c>
      <c r="R102" s="350">
        <f>IF(R$16=0,0,R$16/OIS_fec!R$16)</f>
        <v>0.40891338618006023</v>
      </c>
      <c r="S102" s="350">
        <f>IF(S$16=0,0,S$16/OIS_fec!S$16)</f>
        <v>0.42467339809846977</v>
      </c>
      <c r="T102" s="350">
        <f>IF(T$16=0,0,T$16/OIS_fec!T$16)</f>
        <v>0.42403662062310421</v>
      </c>
      <c r="U102" s="350">
        <f>IF(U$16=0,0,U$16/OIS_fec!U$16)</f>
        <v>0.4287167151968988</v>
      </c>
      <c r="V102" s="350">
        <f>IF(V$16=0,0,V$16/OIS_fec!V$16)</f>
        <v>0.42169377068051839</v>
      </c>
      <c r="W102" s="350">
        <f>IF(W$16=0,0,W$16/OIS_fec!W$16)</f>
        <v>0.42099369188573088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0.25640013175295717</v>
      </c>
      <c r="C103" s="350">
        <f>IF(C$27=0,0,C$27/OIS_fec!C$27)</f>
        <v>0.25638367780330518</v>
      </c>
      <c r="D103" s="350">
        <f>IF(D$27=0,0,D$27/OIS_fec!D$27)</f>
        <v>0.25652811507342066</v>
      </c>
      <c r="E103" s="350">
        <f>IF(E$27=0,0,E$27/OIS_fec!E$27)</f>
        <v>0.25655849380004025</v>
      </c>
      <c r="F103" s="350">
        <f>IF(F$27=0,0,F$27/OIS_fec!F$27)</f>
        <v>0.25531715419013956</v>
      </c>
      <c r="G103" s="350">
        <f>IF(G$27=0,0,G$27/OIS_fec!G$27)</f>
        <v>0.24146770447541266</v>
      </c>
      <c r="H103" s="350">
        <f>IF(H$27=0,0,H$27/OIS_fec!H$27)</f>
        <v>0.24556781284419488</v>
      </c>
      <c r="I103" s="350">
        <f>IF(I$27=0,0,I$27/OIS_fec!I$27)</f>
        <v>0.24237439264814664</v>
      </c>
      <c r="J103" s="350">
        <f>IF(J$27=0,0,J$27/OIS_fec!J$27)</f>
        <v>0.2426307679178582</v>
      </c>
      <c r="K103" s="350">
        <f>IF(K$27=0,0,K$27/OIS_fec!K$27)</f>
        <v>0.24574441526981511</v>
      </c>
      <c r="L103" s="350">
        <f>IF(L$27=0,0,L$27/OIS_fec!L$27)</f>
        <v>0.2433948787781087</v>
      </c>
      <c r="M103" s="350">
        <f>IF(M$27=0,0,M$27/OIS_fec!M$27)</f>
        <v>0.23974179682395672</v>
      </c>
      <c r="N103" s="350">
        <f>IF(N$27=0,0,N$27/OIS_fec!N$27)</f>
        <v>0.26245419757128274</v>
      </c>
      <c r="O103" s="350">
        <f>IF(O$27=0,0,O$27/OIS_fec!O$27)</f>
        <v>0.26320781003185784</v>
      </c>
      <c r="P103" s="350">
        <f>IF(P$27=0,0,P$27/OIS_fec!P$27)</f>
        <v>0.25706912233033019</v>
      </c>
      <c r="Q103" s="350">
        <f>IF(Q$27=0,0,Q$27/OIS_fec!Q$27)</f>
        <v>0.26374669729564298</v>
      </c>
      <c r="R103" s="350">
        <f>IF(R$27=0,0,R$27/OIS_fec!R$27)</f>
        <v>0.2602430096752712</v>
      </c>
      <c r="S103" s="350">
        <f>IF(S$27=0,0,S$27/OIS_fec!S$27)</f>
        <v>0.26577136364242815</v>
      </c>
      <c r="T103" s="350">
        <f>IF(T$27=0,0,T$27/OIS_fec!T$27)</f>
        <v>0.26576203464082659</v>
      </c>
      <c r="U103" s="350">
        <f>IF(U$27=0,0,U$27/OIS_fec!U$27)</f>
        <v>0.26720076960736588</v>
      </c>
      <c r="V103" s="350">
        <f>IF(V$27=0,0,V$27/OIS_fec!V$27)</f>
        <v>0.26554918166619307</v>
      </c>
      <c r="W103" s="350">
        <f>IF(W$27=0,0,W$27/OIS_fec!W$27)</f>
        <v>0.2653859914449902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0.25960833872533406</v>
      </c>
      <c r="C104" s="350">
        <f>IF(C$35=0,0,C$35/OIS_fec!C$35)</f>
        <v>0.25959452425512886</v>
      </c>
      <c r="D104" s="350">
        <f>IF(D$35=0,0,D$35/OIS_fec!D$35)</f>
        <v>0.25971543662850599</v>
      </c>
      <c r="E104" s="350">
        <f>IF(E$35=0,0,E$35/OIS_fec!E$35)</f>
        <v>0.25973979078089776</v>
      </c>
      <c r="F104" s="350">
        <f>IF(F$35=0,0,F$35/OIS_fec!F$35)</f>
        <v>0.25138121072908554</v>
      </c>
      <c r="G104" s="350">
        <f>IF(G$35=0,0,G$35/OIS_fec!G$35)</f>
        <v>0.2437256143060417</v>
      </c>
      <c r="H104" s="350">
        <f>IF(H$35=0,0,H$35/OIS_fec!H$35)</f>
        <v>0.24716706725537585</v>
      </c>
      <c r="I104" s="350">
        <f>IF(I$35=0,0,I$35/OIS_fec!I$35)</f>
        <v>0.24394270547298758</v>
      </c>
      <c r="J104" s="350">
        <f>IF(J$35=0,0,J$35/OIS_fec!J$35)</f>
        <v>0.24426970302478501</v>
      </c>
      <c r="K104" s="350">
        <f>IF(K$35=0,0,K$35/OIS_fec!K$35)</f>
        <v>0.24745905508160665</v>
      </c>
      <c r="L104" s="350">
        <f>IF(L$35=0,0,L$35/OIS_fec!L$35)</f>
        <v>0.24418579020378067</v>
      </c>
      <c r="M104" s="350">
        <f>IF(M$35=0,0,M$35/OIS_fec!M$35)</f>
        <v>0.24197904773280673</v>
      </c>
      <c r="N104" s="350">
        <f>IF(N$35=0,0,N$35/OIS_fec!N$35)</f>
        <v>0.25679397317406571</v>
      </c>
      <c r="O104" s="350">
        <f>IF(O$35=0,0,O$35/OIS_fec!O$35)</f>
        <v>0.25067052476381668</v>
      </c>
      <c r="P104" s="350">
        <f>IF(P$35=0,0,P$35/OIS_fec!P$35)</f>
        <v>0.24944659835543184</v>
      </c>
      <c r="Q104" s="350">
        <f>IF(Q$35=0,0,Q$35/OIS_fec!Q$35)</f>
        <v>0.25433108862663784</v>
      </c>
      <c r="R104" s="350">
        <f>IF(R$35=0,0,R$35/OIS_fec!R$35)</f>
        <v>0.25207534515011076</v>
      </c>
      <c r="S104" s="350">
        <f>IF(S$35=0,0,S$35/OIS_fec!S$35)</f>
        <v>0.26093560854879794</v>
      </c>
      <c r="T104" s="350">
        <f>IF(T$35=0,0,T$35/OIS_fec!T$35)</f>
        <v>0.26228069421393835</v>
      </c>
      <c r="U104" s="350">
        <f>IF(U$35=0,0,U$35/OIS_fec!U$35)</f>
        <v>0.26258397354146185</v>
      </c>
      <c r="V104" s="350">
        <f>IF(V$35=0,0,V$35/OIS_fec!V$35)</f>
        <v>0.25906635913202081</v>
      </c>
      <c r="W104" s="350">
        <f>IF(W$35=0,0,W$35/OIS_fec!W$35)</f>
        <v>0.25621063979154285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0.65973554418236102</v>
      </c>
      <c r="C105" s="350">
        <f>IF(C$54=0,0,C$54/OIS_fec!C$54)</f>
        <v>0.65884967083355528</v>
      </c>
      <c r="D105" s="350">
        <f>IF(D$54=0,0,D$54/OIS_fec!D$54)</f>
        <v>0.66626059424027484</v>
      </c>
      <c r="E105" s="350">
        <f>IF(E$54=0,0,E$54/OIS_fec!E$54)</f>
        <v>0.66766468799998335</v>
      </c>
      <c r="F105" s="350">
        <f>IF(F$54=0,0,F$54/OIS_fec!F$54)</f>
        <v>0.63330502081268114</v>
      </c>
      <c r="G105" s="350">
        <f>IF(G$54=0,0,G$54/OIS_fec!G$54)</f>
        <v>0.56507856171600324</v>
      </c>
      <c r="H105" s="350">
        <f>IF(H$54=0,0,H$54/OIS_fec!H$54)</f>
        <v>0.60513652028966469</v>
      </c>
      <c r="I105" s="350">
        <f>IF(I$54=0,0,I$54/OIS_fec!I$54)</f>
        <v>0.59073421192399711</v>
      </c>
      <c r="J105" s="350">
        <f>IF(J$54=0,0,J$54/OIS_fec!J$54)</f>
        <v>0.60594053689740723</v>
      </c>
      <c r="K105" s="350">
        <f>IF(K$54=0,0,K$54/OIS_fec!K$54)</f>
        <v>0.62587774668867058</v>
      </c>
      <c r="L105" s="350">
        <f>IF(L$54=0,0,L$54/OIS_fec!L$54)</f>
        <v>0.62779271769594669</v>
      </c>
      <c r="M105" s="350">
        <f>IF(M$54=0,0,M$54/OIS_fec!M$54)</f>
        <v>0.57100475470572631</v>
      </c>
      <c r="N105" s="350">
        <f>IF(N$54=0,0,N$54/OIS_fec!N$54)</f>
        <v>0.71622439263148141</v>
      </c>
      <c r="O105" s="350">
        <f>IF(O$54=0,0,O$54/OIS_fec!O$54)</f>
        <v>0.75408025385415678</v>
      </c>
      <c r="P105" s="350">
        <f>IF(P$54=0,0,P$54/OIS_fec!P$54)</f>
        <v>0.71707488774469896</v>
      </c>
      <c r="Q105" s="350">
        <f>IF(Q$54=0,0,Q$54/OIS_fec!Q$54)</f>
        <v>0.75346361912283522</v>
      </c>
      <c r="R105" s="350">
        <f>IF(R$54=0,0,R$54/OIS_fec!R$54)</f>
        <v>0.73213659002319931</v>
      </c>
      <c r="S105" s="350">
        <f>IF(S$54=0,0,S$54/OIS_fec!S$54)</f>
        <v>0.75959720793347885</v>
      </c>
      <c r="T105" s="350">
        <f>IF(T$54=0,0,T$54/OIS_fec!T$54)</f>
        <v>0.76333166092484683</v>
      </c>
      <c r="U105" s="350">
        <f>IF(U$54=0,0,U$54/OIS_fec!U$54)</f>
        <v>0.75933239430799904</v>
      </c>
      <c r="V105" s="350">
        <f>IF(V$54=0,0,V$54/OIS_fec!V$54)</f>
        <v>0.75014610222188316</v>
      </c>
      <c r="W105" s="350">
        <f>IF(W$54=0,0,W$54/OIS_fec!W$54)</f>
        <v>0.75056982638429615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0.39018780230260669</v>
      </c>
      <c r="C106" s="350">
        <f>IF(C$68=0,0,C$68/OIS_fec!C$68)</f>
        <v>0.3901878023026068</v>
      </c>
      <c r="D106" s="350">
        <f>IF(D$68=0,0,D$68/OIS_fec!D$68)</f>
        <v>0.39018780230260663</v>
      </c>
      <c r="E106" s="350">
        <f>IF(E$68=0,0,E$68/OIS_fec!E$68)</f>
        <v>0.39018780230260669</v>
      </c>
      <c r="F106" s="350">
        <f>IF(F$68=0,0,F$68/OIS_fec!F$68)</f>
        <v>0.39018780230260675</v>
      </c>
      <c r="G106" s="350">
        <f>IF(G$68=0,0,G$68/OIS_fec!G$68)</f>
        <v>0.39018780230260663</v>
      </c>
      <c r="H106" s="350">
        <f>IF(H$68=0,0,H$68/OIS_fec!H$68)</f>
        <v>0.39018780230260669</v>
      </c>
      <c r="I106" s="350">
        <f>IF(I$68=0,0,I$68/OIS_fec!I$68)</f>
        <v>0.39018780230260669</v>
      </c>
      <c r="J106" s="350">
        <f>IF(J$68=0,0,J$68/OIS_fec!J$68)</f>
        <v>0.39018780230260675</v>
      </c>
      <c r="K106" s="350">
        <f>IF(K$68=0,0,K$68/OIS_fec!K$68)</f>
        <v>0.3901878023026068</v>
      </c>
      <c r="L106" s="350">
        <f>IF(L$68=0,0,L$68/OIS_fec!L$68)</f>
        <v>0.39018780230260675</v>
      </c>
      <c r="M106" s="350">
        <f>IF(M$68=0,0,M$68/OIS_fec!M$68)</f>
        <v>0.39018780230260663</v>
      </c>
      <c r="N106" s="350">
        <f>IF(N$68=0,0,N$68/OIS_fec!N$68)</f>
        <v>0.39069737888038397</v>
      </c>
      <c r="O106" s="350">
        <f>IF(O$68=0,0,O$68/OIS_fec!O$68)</f>
        <v>0.39047215049491368</v>
      </c>
      <c r="P106" s="350">
        <f>IF(P$68=0,0,P$68/OIS_fec!P$68)</f>
        <v>0.39030992425355854</v>
      </c>
      <c r="Q106" s="350">
        <f>IF(Q$68=0,0,Q$68/OIS_fec!Q$68)</f>
        <v>0.3905041738705925</v>
      </c>
      <c r="R106" s="350">
        <f>IF(R$68=0,0,R$68/OIS_fec!R$68)</f>
        <v>0.39038693931741747</v>
      </c>
      <c r="S106" s="350">
        <f>IF(S$68=0,0,S$68/OIS_fec!S$68)</f>
        <v>0.39047524678939133</v>
      </c>
      <c r="T106" s="350">
        <f>IF(T$68=0,0,T$68/OIS_fec!T$68)</f>
        <v>0.39051242372136524</v>
      </c>
      <c r="U106" s="350">
        <f>IF(U$68=0,0,U$68/OIS_fec!U$68)</f>
        <v>0.39064551685572863</v>
      </c>
      <c r="V106" s="350">
        <f>IF(V$68=0,0,V$68/OIS_fec!V$68)</f>
        <v>0.39057271770172702</v>
      </c>
      <c r="W106" s="350">
        <f>IF(W$68=0,0,W$68/OIS_fec!W$68)</f>
        <v>0.39056323856072839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0.53235201098899898</v>
      </c>
      <c r="C107" s="335">
        <f>IF(C$69=0,0,C$69/OIS_fec!C$69)</f>
        <v>0.53302821020109903</v>
      </c>
      <c r="D107" s="335">
        <f>IF(D$69=0,0,D$69/OIS_fec!D$69)</f>
        <v>0.53454265177825055</v>
      </c>
      <c r="E107" s="335">
        <f>IF(E$69=0,0,E$69/OIS_fec!E$69)</f>
        <v>0.53587218535520287</v>
      </c>
      <c r="F107" s="335">
        <f>IF(F$69=0,0,F$69/OIS_fec!F$69)</f>
        <v>0.54001078615617648</v>
      </c>
      <c r="G107" s="335">
        <f>IF(G$69=0,0,G$69/OIS_fec!G$69)</f>
        <v>0.53768139665467374</v>
      </c>
      <c r="H107" s="335">
        <f>IF(H$69=0,0,H$69/OIS_fec!H$69)</f>
        <v>0.53865350576127125</v>
      </c>
      <c r="I107" s="335">
        <f>IF(I$69=0,0,I$69/OIS_fec!I$69)</f>
        <v>0.54599805358170217</v>
      </c>
      <c r="J107" s="335">
        <f>IF(J$69=0,0,J$69/OIS_fec!J$69)</f>
        <v>0.54582018700829738</v>
      </c>
      <c r="K107" s="335">
        <f>IF(K$69=0,0,K$69/OIS_fec!K$69)</f>
        <v>0.54440839050158218</v>
      </c>
      <c r="L107" s="335">
        <f>IF(L$69=0,0,L$69/OIS_fec!L$69)</f>
        <v>0.54469483595834178</v>
      </c>
      <c r="M107" s="335">
        <f>IF(M$69=0,0,M$69/OIS_fec!M$69)</f>
        <v>0.54820161628366959</v>
      </c>
      <c r="N107" s="335">
        <f>IF(N$69=0,0,N$69/OIS_fec!N$69)</f>
        <v>0.54974004071232396</v>
      </c>
      <c r="O107" s="335">
        <f>IF(O$69=0,0,O$69/OIS_fec!O$69)</f>
        <v>0.54786389659688262</v>
      </c>
      <c r="P107" s="335">
        <f>IF(P$69=0,0,P$69/OIS_fec!P$69)</f>
        <v>0.54685946835557908</v>
      </c>
      <c r="Q107" s="335">
        <f>IF(Q$69=0,0,Q$69/OIS_fec!Q$69)</f>
        <v>0.54519856827099611</v>
      </c>
      <c r="R107" s="335">
        <f>IF(R$69=0,0,R$69/OIS_fec!R$69)</f>
        <v>0.54586755148406596</v>
      </c>
      <c r="S107" s="335">
        <f>IF(S$69=0,0,S$69/OIS_fec!S$69)</f>
        <v>0.54576779749027493</v>
      </c>
      <c r="T107" s="335">
        <f>IF(T$69=0,0,T$69/OIS_fec!T$69)</f>
        <v>0.54584338305725211</v>
      </c>
      <c r="U107" s="335">
        <f>IF(U$69=0,0,U$69/OIS_fec!U$69)</f>
        <v>0.54617394221460891</v>
      </c>
      <c r="V107" s="335">
        <f>IF(V$69=0,0,V$69/OIS_fec!V$69)</f>
        <v>0.54422231680115485</v>
      </c>
      <c r="W107" s="335">
        <f>IF(W$69=0,0,W$69/OIS_fec!W$69)</f>
        <v>0.5462639462730049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CY: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76.641282860855398</v>
      </c>
      <c r="C5" s="225">
        <v>77.443813076556182</v>
      </c>
      <c r="D5" s="225">
        <v>74.233692213944693</v>
      </c>
      <c r="E5" s="225">
        <v>76.240000956887286</v>
      </c>
      <c r="F5" s="225">
        <v>86.295974298372784</v>
      </c>
      <c r="G5" s="225">
        <v>160.00304358581511</v>
      </c>
      <c r="H5" s="225">
        <v>119.5399444262889</v>
      </c>
      <c r="I5" s="225">
        <v>133.41509287235891</v>
      </c>
      <c r="J5" s="225">
        <v>128.55762903851979</v>
      </c>
      <c r="K5" s="225">
        <v>106.88398686842299</v>
      </c>
      <c r="L5" s="225">
        <v>101.3871799208805</v>
      </c>
      <c r="M5" s="225">
        <v>151.18837119591089</v>
      </c>
      <c r="N5" s="225">
        <v>56.913767283349181</v>
      </c>
      <c r="O5" s="225">
        <v>34.746545158548599</v>
      </c>
      <c r="P5" s="225">
        <v>50.401774438071023</v>
      </c>
      <c r="Q5" s="225">
        <v>44.277074996016893</v>
      </c>
      <c r="R5" s="225">
        <v>53.66276099873437</v>
      </c>
      <c r="S5" s="225">
        <v>56.941337157748492</v>
      </c>
      <c r="T5" s="225">
        <v>50.15065931727159</v>
      </c>
      <c r="U5" s="225">
        <v>65.245259516634547</v>
      </c>
      <c r="V5" s="225">
        <v>57.830589718183809</v>
      </c>
      <c r="W5" s="225">
        <v>65.678241237920815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2.1076887150239001</v>
      </c>
      <c r="C10" s="262">
        <v>2.131592592517046</v>
      </c>
      <c r="D10" s="262">
        <v>2.0255278599310542</v>
      </c>
      <c r="E10" s="262">
        <v>2.0708393674540759</v>
      </c>
      <c r="F10" s="262">
        <v>2.2302214516602379</v>
      </c>
      <c r="G10" s="262">
        <v>4.4441574044224037</v>
      </c>
      <c r="H10" s="262">
        <v>3.196066233706258</v>
      </c>
      <c r="I10" s="262">
        <v>3.3426078471629088</v>
      </c>
      <c r="J10" s="262">
        <v>3.2538019446466269</v>
      </c>
      <c r="K10" s="262">
        <v>2.7491176276068958</v>
      </c>
      <c r="L10" s="262">
        <v>2.365400899415615</v>
      </c>
      <c r="M10" s="262">
        <v>3.7710813756089379</v>
      </c>
      <c r="N10" s="262">
        <v>0.83179865967884981</v>
      </c>
      <c r="O10" s="262">
        <v>0.35057650724218598</v>
      </c>
      <c r="P10" s="262">
        <v>0.62568285629481679</v>
      </c>
      <c r="Q10" s="262">
        <v>0.35950878967044109</v>
      </c>
      <c r="R10" s="262">
        <v>0.61822529971867002</v>
      </c>
      <c r="S10" s="262">
        <v>0.57891495355546307</v>
      </c>
      <c r="T10" s="262">
        <v>0.46698976336628839</v>
      </c>
      <c r="U10" s="262">
        <v>0.67243860056444704</v>
      </c>
      <c r="V10" s="262">
        <v>0.6203508457693192</v>
      </c>
      <c r="W10" s="262">
        <v>0.64829888690733117</v>
      </c>
      <c r="DA10" s="68" t="s">
        <v>3192</v>
      </c>
    </row>
    <row r="11" spans="1:105" ht="12" customHeight="1" x14ac:dyDescent="0.25">
      <c r="A11" s="37" t="s">
        <v>160</v>
      </c>
      <c r="B11" s="228">
        <v>2.1076887150239001</v>
      </c>
      <c r="C11" s="228">
        <v>2.131592592517046</v>
      </c>
      <c r="D11" s="228">
        <v>2.0255278599310542</v>
      </c>
      <c r="E11" s="228">
        <v>2.0708393674540759</v>
      </c>
      <c r="F11" s="228">
        <v>2.2302214516602379</v>
      </c>
      <c r="G11" s="228">
        <v>4.4441574044224037</v>
      </c>
      <c r="H11" s="228">
        <v>3.196066233706258</v>
      </c>
      <c r="I11" s="228">
        <v>3.3426078471629088</v>
      </c>
      <c r="J11" s="228">
        <v>3.2538019446466269</v>
      </c>
      <c r="K11" s="228">
        <v>2.7491176276068958</v>
      </c>
      <c r="L11" s="228">
        <v>2.365400899415615</v>
      </c>
      <c r="M11" s="228">
        <v>3.7710813756089379</v>
      </c>
      <c r="N11" s="228">
        <v>0.83179865967884981</v>
      </c>
      <c r="O11" s="228">
        <v>0.35057650724218598</v>
      </c>
      <c r="P11" s="228">
        <v>0.62568285629481679</v>
      </c>
      <c r="Q11" s="228">
        <v>0.35950878967044109</v>
      </c>
      <c r="R11" s="228">
        <v>0.61822529971867002</v>
      </c>
      <c r="S11" s="228">
        <v>0.57891495355546307</v>
      </c>
      <c r="T11" s="228">
        <v>0.46698976336628839</v>
      </c>
      <c r="U11" s="228">
        <v>0.67243860056444704</v>
      </c>
      <c r="V11" s="228">
        <v>0.6203508457693192</v>
      </c>
      <c r="W11" s="228">
        <v>0.64829888690733117</v>
      </c>
      <c r="DA11" s="69" t="s">
        <v>3193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26.01624446258494</v>
      </c>
      <c r="C16" s="263">
        <v>26.287880472140269</v>
      </c>
      <c r="D16" s="263">
        <v>25.20508478559816</v>
      </c>
      <c r="E16" s="263">
        <v>25.888369739305531</v>
      </c>
      <c r="F16" s="263">
        <v>33.181417666126698</v>
      </c>
      <c r="G16" s="263">
        <v>63.911498492344819</v>
      </c>
      <c r="H16" s="263">
        <v>45.170677788479892</v>
      </c>
      <c r="I16" s="263">
        <v>51.682246069436147</v>
      </c>
      <c r="J16" s="263">
        <v>49.787129246577727</v>
      </c>
      <c r="K16" s="263">
        <v>40.643270567140952</v>
      </c>
      <c r="L16" s="263">
        <v>38.881796931109442</v>
      </c>
      <c r="M16" s="263">
        <v>59.870875714267029</v>
      </c>
      <c r="N16" s="263">
        <v>13.447378788728599</v>
      </c>
      <c r="O16" s="263">
        <v>7.01824759797789</v>
      </c>
      <c r="P16" s="263">
        <v>11.925017661547921</v>
      </c>
      <c r="Q16" s="263">
        <v>8.1493709460095705</v>
      </c>
      <c r="R16" s="263">
        <v>11.265325986589261</v>
      </c>
      <c r="S16" s="263">
        <v>9.560762138362346</v>
      </c>
      <c r="T16" s="263">
        <v>8.6394676111177162</v>
      </c>
      <c r="U16" s="263">
        <v>10.59959471278901</v>
      </c>
      <c r="V16" s="263">
        <v>10.63543781665987</v>
      </c>
      <c r="W16" s="263">
        <v>11.54574408287956</v>
      </c>
      <c r="DA16" s="70" t="s">
        <v>3198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2.6421364953118172</v>
      </c>
      <c r="I19" s="231">
        <v>2.6421364953150039</v>
      </c>
      <c r="J19" s="231">
        <v>1.321068247655899</v>
      </c>
      <c r="K19" s="231">
        <v>2.6421364953086441</v>
      </c>
      <c r="L19" s="231">
        <v>1.321068247654815</v>
      </c>
      <c r="M19" s="231">
        <v>1.321068247659517</v>
      </c>
      <c r="N19" s="231">
        <v>1.3210682475807609</v>
      </c>
      <c r="O19" s="231">
        <v>0</v>
      </c>
      <c r="P19" s="231">
        <v>1.3210682475090341</v>
      </c>
      <c r="Q19" s="231">
        <v>1.3210682472962101</v>
      </c>
      <c r="R19" s="231">
        <v>1.321068247537678</v>
      </c>
      <c r="S19" s="231">
        <v>1.5340126851685769</v>
      </c>
      <c r="T19" s="231">
        <v>1.601900856010708</v>
      </c>
      <c r="U19" s="231">
        <v>1.7749375286345299</v>
      </c>
      <c r="V19" s="231">
        <v>1.720740269702441</v>
      </c>
      <c r="W19" s="231">
        <v>1.609030760687258</v>
      </c>
      <c r="DA19" s="73" t="s">
        <v>3201</v>
      </c>
    </row>
    <row r="20" spans="1:105" ht="12" customHeight="1" x14ac:dyDescent="0.25">
      <c r="A20" s="46" t="s">
        <v>160</v>
      </c>
      <c r="B20" s="231">
        <v>26.01624446258494</v>
      </c>
      <c r="C20" s="231">
        <v>26.287880472140269</v>
      </c>
      <c r="D20" s="231">
        <v>25.20508478559816</v>
      </c>
      <c r="E20" s="231">
        <v>25.888369739305531</v>
      </c>
      <c r="F20" s="231">
        <v>18.43077298173586</v>
      </c>
      <c r="G20" s="231">
        <v>19.248867699832871</v>
      </c>
      <c r="H20" s="231">
        <v>16.230780148632821</v>
      </c>
      <c r="I20" s="231">
        <v>11.644719866183401</v>
      </c>
      <c r="J20" s="231">
        <v>13.643739512644039</v>
      </c>
      <c r="K20" s="231">
        <v>14.25325479867112</v>
      </c>
      <c r="L20" s="231">
        <v>9.7220618992523935</v>
      </c>
      <c r="M20" s="231">
        <v>11.113371443925249</v>
      </c>
      <c r="N20" s="231">
        <v>8.7443703644080486</v>
      </c>
      <c r="O20" s="231">
        <v>3.6506900938008711</v>
      </c>
      <c r="P20" s="231">
        <v>3.2694840381464272</v>
      </c>
      <c r="Q20" s="231">
        <v>2.8496162426283251</v>
      </c>
      <c r="R20" s="231">
        <v>4.0100467137082436</v>
      </c>
      <c r="S20" s="231">
        <v>4.9668026471340809</v>
      </c>
      <c r="T20" s="231">
        <v>4.2664925624740118</v>
      </c>
      <c r="U20" s="231">
        <v>6.2002890020024726</v>
      </c>
      <c r="V20" s="231">
        <v>5.2826180894724937</v>
      </c>
      <c r="W20" s="231">
        <v>5.6181510441477442</v>
      </c>
      <c r="DA20" s="73" t="s">
        <v>3202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36.780312294069972</v>
      </c>
      <c r="H21" s="231">
        <v>26.29776114453524</v>
      </c>
      <c r="I21" s="231">
        <v>37.395389707937738</v>
      </c>
      <c r="J21" s="231">
        <v>34.822321486277787</v>
      </c>
      <c r="K21" s="231">
        <v>23.747879273161178</v>
      </c>
      <c r="L21" s="231">
        <v>27.838666784202228</v>
      </c>
      <c r="M21" s="231">
        <v>47.436436022682273</v>
      </c>
      <c r="N21" s="231">
        <v>3.3819401767397901</v>
      </c>
      <c r="O21" s="231">
        <v>3.367557504177018</v>
      </c>
      <c r="P21" s="231">
        <v>7.3344653758924609</v>
      </c>
      <c r="Q21" s="231">
        <v>3.9786864560850361</v>
      </c>
      <c r="R21" s="231">
        <v>5.9342110253433349</v>
      </c>
      <c r="S21" s="231">
        <v>3.0415907218890621</v>
      </c>
      <c r="T21" s="231">
        <v>2.7579010028162818</v>
      </c>
      <c r="U21" s="231">
        <v>2.6111949923358568</v>
      </c>
      <c r="V21" s="231">
        <v>3.277203723093383</v>
      </c>
      <c r="W21" s="231">
        <v>4.3185622780445554</v>
      </c>
      <c r="DA21" s="73" t="s">
        <v>3203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14.75064468439084</v>
      </c>
      <c r="G22" s="231">
        <v>7.882318498441979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1.8356084170627458E-2</v>
      </c>
      <c r="T22" s="231">
        <v>1.317318981671403E-2</v>
      </c>
      <c r="U22" s="231">
        <v>1.317318981615438E-2</v>
      </c>
      <c r="V22" s="231">
        <v>0.35487573439154968</v>
      </c>
      <c r="W22" s="231">
        <v>0</v>
      </c>
      <c r="DA22" s="73" t="s">
        <v>3204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32.274806972894879</v>
      </c>
      <c r="C27" s="263">
        <f t="shared" si="0"/>
        <v>32.612006597541033</v>
      </c>
      <c r="D27" s="263">
        <f t="shared" si="0"/>
        <v>31.267708032863819</v>
      </c>
      <c r="E27" s="263">
        <f t="shared" si="0"/>
        <v>32.117163276005222</v>
      </c>
      <c r="F27" s="263">
        <f t="shared" si="0"/>
        <v>33.680132922138348</v>
      </c>
      <c r="G27" s="263">
        <f t="shared" si="0"/>
        <v>64.358644822414306</v>
      </c>
      <c r="H27" s="263">
        <f t="shared" si="0"/>
        <v>49.258779956976149</v>
      </c>
      <c r="I27" s="263">
        <f t="shared" si="0"/>
        <v>54.780955741738438</v>
      </c>
      <c r="J27" s="263">
        <f t="shared" si="0"/>
        <v>52.772691355386122</v>
      </c>
      <c r="K27" s="263">
        <f t="shared" si="0"/>
        <v>44.03732100721065</v>
      </c>
      <c r="L27" s="263">
        <f t="shared" si="0"/>
        <v>41.817512621241868</v>
      </c>
      <c r="M27" s="263">
        <f t="shared" si="0"/>
        <v>61.767076485884708</v>
      </c>
      <c r="N27" s="263">
        <f t="shared" si="0"/>
        <v>26.082524345516379</v>
      </c>
      <c r="O27" s="263">
        <f t="shared" si="0"/>
        <v>16.410922322720591</v>
      </c>
      <c r="P27" s="263">
        <f t="shared" si="0"/>
        <v>23.93154272295838</v>
      </c>
      <c r="Q27" s="263">
        <f t="shared" si="0"/>
        <v>21.417392443185971</v>
      </c>
      <c r="R27" s="263">
        <f t="shared" si="0"/>
        <v>25.749564537394281</v>
      </c>
      <c r="S27" s="263">
        <f t="shared" si="0"/>
        <v>27.62546575951335</v>
      </c>
      <c r="T27" s="263">
        <f t="shared" si="0"/>
        <v>24.331290943489229</v>
      </c>
      <c r="U27" s="263">
        <f t="shared" si="0"/>
        <v>31.51705714088606</v>
      </c>
      <c r="V27" s="263">
        <f t="shared" si="0"/>
        <v>27.603951629330972</v>
      </c>
      <c r="W27" s="263">
        <f t="shared" si="0"/>
        <v>31.584855534163129</v>
      </c>
      <c r="DA27" s="70"/>
    </row>
    <row r="28" spans="1:105" ht="12" customHeight="1" x14ac:dyDescent="0.25">
      <c r="A28" s="60" t="s">
        <v>3072</v>
      </c>
      <c r="B28" s="264">
        <v>32.274806972894879</v>
      </c>
      <c r="C28" s="264">
        <v>32.612006597541033</v>
      </c>
      <c r="D28" s="264">
        <v>31.267708032863819</v>
      </c>
      <c r="E28" s="264">
        <v>32.117163276005222</v>
      </c>
      <c r="F28" s="264">
        <v>33.680132922138348</v>
      </c>
      <c r="G28" s="264">
        <v>64.358644822414306</v>
      </c>
      <c r="H28" s="264">
        <v>49.258779956976149</v>
      </c>
      <c r="I28" s="264">
        <v>54.780955741738438</v>
      </c>
      <c r="J28" s="264">
        <v>52.772691355386122</v>
      </c>
      <c r="K28" s="264">
        <v>44.03732100721065</v>
      </c>
      <c r="L28" s="264">
        <v>41.817512621241868</v>
      </c>
      <c r="M28" s="264">
        <v>61.767076485884708</v>
      </c>
      <c r="N28" s="264">
        <v>26.082524345516379</v>
      </c>
      <c r="O28" s="264">
        <v>16.410922322720591</v>
      </c>
      <c r="P28" s="264">
        <v>23.93154272295838</v>
      </c>
      <c r="Q28" s="264">
        <v>21.417392443185971</v>
      </c>
      <c r="R28" s="264">
        <v>25.749564537394281</v>
      </c>
      <c r="S28" s="264">
        <v>27.62546575951335</v>
      </c>
      <c r="T28" s="264">
        <v>24.331290943489229</v>
      </c>
      <c r="U28" s="264">
        <v>31.51705714088606</v>
      </c>
      <c r="V28" s="264">
        <v>27.603951629330972</v>
      </c>
      <c r="W28" s="264">
        <v>31.584855534163129</v>
      </c>
      <c r="DA28" s="72" t="s">
        <v>3209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3210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2.4475762644975041</v>
      </c>
      <c r="I30" s="232">
        <v>2.4475762645004551</v>
      </c>
      <c r="J30" s="232">
        <v>1.2237881322487429</v>
      </c>
      <c r="K30" s="232">
        <v>2.4475762644945629</v>
      </c>
      <c r="L30" s="232">
        <v>1.223788132247738</v>
      </c>
      <c r="M30" s="232">
        <v>1.223788132252094</v>
      </c>
      <c r="N30" s="232">
        <v>1.223788132179138</v>
      </c>
      <c r="O30" s="232">
        <v>0</v>
      </c>
      <c r="P30" s="232">
        <v>1.223788132112692</v>
      </c>
      <c r="Q30" s="232">
        <v>1.223788131915541</v>
      </c>
      <c r="R30" s="232">
        <v>1.223788132139227</v>
      </c>
      <c r="S30" s="232">
        <v>1.425835176382154</v>
      </c>
      <c r="T30" s="232">
        <v>1.4876929819110241</v>
      </c>
      <c r="U30" s="232">
        <v>1.64799211969397</v>
      </c>
      <c r="V30" s="232">
        <v>1.595213008058562</v>
      </c>
      <c r="W30" s="232">
        <v>1.4905458161198131</v>
      </c>
      <c r="DA30" s="71" t="s">
        <v>3211</v>
      </c>
    </row>
    <row r="31" spans="1:105" ht="12" customHeight="1" x14ac:dyDescent="0.25">
      <c r="A31" s="59" t="s">
        <v>160</v>
      </c>
      <c r="B31" s="232">
        <v>32.274806972894879</v>
      </c>
      <c r="C31" s="232">
        <v>32.612006597541033</v>
      </c>
      <c r="D31" s="232">
        <v>31.267708032863819</v>
      </c>
      <c r="E31" s="232">
        <v>32.117163276005222</v>
      </c>
      <c r="F31" s="232">
        <v>33.680132922138348</v>
      </c>
      <c r="G31" s="232">
        <v>26.39133423884785</v>
      </c>
      <c r="H31" s="232">
        <v>22.449942985093081</v>
      </c>
      <c r="I31" s="232">
        <v>17.691691429255162</v>
      </c>
      <c r="J31" s="232">
        <v>19.290809178508411</v>
      </c>
      <c r="K31" s="232">
        <v>19.590599072430869</v>
      </c>
      <c r="L31" s="232">
        <v>14.80502652536866</v>
      </c>
      <c r="M31" s="232">
        <v>16.599951176508782</v>
      </c>
      <c r="N31" s="232">
        <v>19.701834249334521</v>
      </c>
      <c r="O31" s="232">
        <v>11.276098868703521</v>
      </c>
      <c r="P31" s="232">
        <v>9.8558552432344193</v>
      </c>
      <c r="Q31" s="232">
        <v>12.450966054001251</v>
      </c>
      <c r="R31" s="232">
        <v>12.97763110238621</v>
      </c>
      <c r="S31" s="232">
        <v>18.507407255713371</v>
      </c>
      <c r="T31" s="232">
        <v>15.870512785130209</v>
      </c>
      <c r="U31" s="232">
        <v>23.264479128150271</v>
      </c>
      <c r="V31" s="232">
        <v>19.054892207663372</v>
      </c>
      <c r="W31" s="232">
        <v>21.49848373329333</v>
      </c>
      <c r="DA31" s="71" t="s">
        <v>3212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37.967310583566459</v>
      </c>
      <c r="H32" s="232">
        <v>24.361260707385561</v>
      </c>
      <c r="I32" s="232">
        <v>34.641688047982832</v>
      </c>
      <c r="J32" s="232">
        <v>32.258094044628947</v>
      </c>
      <c r="K32" s="232">
        <v>21.99914567028522</v>
      </c>
      <c r="L32" s="232">
        <v>25.78869796362547</v>
      </c>
      <c r="M32" s="232">
        <v>43.943337177123837</v>
      </c>
      <c r="N32" s="232">
        <v>5.1569019640027118</v>
      </c>
      <c r="O32" s="232">
        <v>5.1348234540170683</v>
      </c>
      <c r="P32" s="232">
        <v>12.851899347611271</v>
      </c>
      <c r="Q32" s="232">
        <v>7.7426382572691796</v>
      </c>
      <c r="R32" s="232">
        <v>11.548145302868839</v>
      </c>
      <c r="S32" s="232">
        <v>7.69222332741783</v>
      </c>
      <c r="T32" s="232">
        <v>6.9730851764479969</v>
      </c>
      <c r="U32" s="232">
        <v>6.6045858930418211</v>
      </c>
      <c r="V32" s="232">
        <v>6.9538464136090399</v>
      </c>
      <c r="W32" s="232">
        <v>8.5958259847499896</v>
      </c>
      <c r="DA32" s="71" t="s">
        <v>3213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7.5421931680758592</v>
      </c>
      <c r="C35" s="263">
        <f t="shared" si="1"/>
        <v>7.6209211363285512</v>
      </c>
      <c r="D35" s="263">
        <f t="shared" si="1"/>
        <v>7.3071098335791964</v>
      </c>
      <c r="E35" s="263">
        <f t="shared" si="1"/>
        <v>7.5050298619150482</v>
      </c>
      <c r="F35" s="263">
        <f t="shared" si="1"/>
        <v>9.2713163284850211</v>
      </c>
      <c r="G35" s="263">
        <f t="shared" si="1"/>
        <v>19.537035954508724</v>
      </c>
      <c r="H35" s="263">
        <f t="shared" si="1"/>
        <v>13.723182750912363</v>
      </c>
      <c r="I35" s="263">
        <f t="shared" si="1"/>
        <v>15.847723301135696</v>
      </c>
      <c r="J35" s="263">
        <f t="shared" si="1"/>
        <v>15.266564825536781</v>
      </c>
      <c r="K35" s="263">
        <f t="shared" si="1"/>
        <v>12.374066143162434</v>
      </c>
      <c r="L35" s="263">
        <f t="shared" si="1"/>
        <v>11.866614091485607</v>
      </c>
      <c r="M35" s="263">
        <f t="shared" si="1"/>
        <v>18.515577500323388</v>
      </c>
      <c r="N35" s="263">
        <f t="shared" si="1"/>
        <v>3.027446339807665</v>
      </c>
      <c r="O35" s="263">
        <f t="shared" si="1"/>
        <v>1.3207530540793035</v>
      </c>
      <c r="P35" s="263">
        <f t="shared" si="1"/>
        <v>2.6104216947693941</v>
      </c>
      <c r="Q35" s="263">
        <f t="shared" si="1"/>
        <v>1.3148046556271895</v>
      </c>
      <c r="R35" s="263">
        <f t="shared" si="1"/>
        <v>2.1748934763528549</v>
      </c>
      <c r="S35" s="263">
        <f t="shared" si="1"/>
        <v>1.3099755417751906</v>
      </c>
      <c r="T35" s="263">
        <f t="shared" si="1"/>
        <v>1.2424889960708998</v>
      </c>
      <c r="U35" s="263">
        <f t="shared" si="1"/>
        <v>1.3702290538320343</v>
      </c>
      <c r="V35" s="263">
        <f t="shared" si="1"/>
        <v>1.6794460668950562</v>
      </c>
      <c r="W35" s="263">
        <f t="shared" si="1"/>
        <v>1.74774123975953</v>
      </c>
      <c r="DA35" s="70"/>
    </row>
    <row r="36" spans="1:105" ht="12" customHeight="1" x14ac:dyDescent="0.25">
      <c r="A36" s="60" t="s">
        <v>3082</v>
      </c>
      <c r="B36" s="264">
        <v>3.1756602812950989</v>
      </c>
      <c r="C36" s="264">
        <v>3.2088088995067592</v>
      </c>
      <c r="D36" s="264">
        <v>3.076677824664924</v>
      </c>
      <c r="E36" s="264">
        <v>3.160012573437915</v>
      </c>
      <c r="F36" s="264">
        <v>3.5358295818989771</v>
      </c>
      <c r="G36" s="264">
        <v>8.0939204903660844</v>
      </c>
      <c r="H36" s="264">
        <v>5.778182210910467</v>
      </c>
      <c r="I36" s="264">
        <v>6.6727256004781879</v>
      </c>
      <c r="J36" s="264">
        <v>6.4280272949628543</v>
      </c>
      <c r="K36" s="264">
        <v>5.2101331129104977</v>
      </c>
      <c r="L36" s="264">
        <v>4.9964690911518339</v>
      </c>
      <c r="M36" s="264">
        <v>7.7960326317151107</v>
      </c>
      <c r="N36" s="264">
        <v>1.27471424834007</v>
      </c>
      <c r="O36" s="264">
        <v>0.55610654908602253</v>
      </c>
      <c r="P36" s="264">
        <v>1.0991249241134291</v>
      </c>
      <c r="Q36" s="264">
        <v>0.55360196026407971</v>
      </c>
      <c r="R36" s="264">
        <v>0.91574462162225467</v>
      </c>
      <c r="S36" s="264">
        <v>0.55121174626453084</v>
      </c>
      <c r="T36" s="264">
        <v>0.52289233347763331</v>
      </c>
      <c r="U36" s="264">
        <v>0.5766751489208064</v>
      </c>
      <c r="V36" s="264">
        <v>0.70703587260980882</v>
      </c>
      <c r="W36" s="264">
        <v>0.73589104831980201</v>
      </c>
      <c r="DA36" s="72" t="s">
        <v>3216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0.35489855835213779</v>
      </c>
      <c r="I38" s="232">
        <v>0.35489855835256612</v>
      </c>
      <c r="J38" s="232">
        <v>0.1774492791760677</v>
      </c>
      <c r="K38" s="232">
        <v>0.35489855835171158</v>
      </c>
      <c r="L38" s="232">
        <v>0.17744927917592199</v>
      </c>
      <c r="M38" s="232">
        <v>0.17744927917655359</v>
      </c>
      <c r="N38" s="232">
        <v>0.177449279165975</v>
      </c>
      <c r="O38" s="232">
        <v>0</v>
      </c>
      <c r="P38" s="232">
        <v>0.1774492791563404</v>
      </c>
      <c r="Q38" s="232">
        <v>0.17744927912775341</v>
      </c>
      <c r="R38" s="232">
        <v>0.17744927916018799</v>
      </c>
      <c r="S38" s="232">
        <v>0.2067461005754124</v>
      </c>
      <c r="T38" s="232">
        <v>0.21571548237709851</v>
      </c>
      <c r="U38" s="232">
        <v>0.23895885735562561</v>
      </c>
      <c r="V38" s="232">
        <v>0.23130588616849149</v>
      </c>
      <c r="W38" s="232">
        <v>0.2161291433373729</v>
      </c>
      <c r="DA38" s="71" t="s">
        <v>3218</v>
      </c>
    </row>
    <row r="39" spans="1:105" ht="12" customHeight="1" x14ac:dyDescent="0.25">
      <c r="A39" s="59" t="s">
        <v>160</v>
      </c>
      <c r="B39" s="232">
        <v>3.1756602812950989</v>
      </c>
      <c r="C39" s="232">
        <v>3.2088088995067592</v>
      </c>
      <c r="D39" s="232">
        <v>3.076677824664924</v>
      </c>
      <c r="E39" s="232">
        <v>3.160012573437915</v>
      </c>
      <c r="F39" s="232">
        <v>3.5358295818989771</v>
      </c>
      <c r="G39" s="232">
        <v>2.588660455748947</v>
      </c>
      <c r="H39" s="232">
        <v>1.8909008499874249</v>
      </c>
      <c r="I39" s="232">
        <v>1.29478227516811</v>
      </c>
      <c r="J39" s="232">
        <v>1.5731543793155891</v>
      </c>
      <c r="K39" s="232">
        <v>1.66535843236743</v>
      </c>
      <c r="L39" s="232">
        <v>1.079658607250219</v>
      </c>
      <c r="M39" s="232">
        <v>1.2467994618556</v>
      </c>
      <c r="N39" s="232">
        <v>0.72195716537866594</v>
      </c>
      <c r="O39" s="232">
        <v>0.1823891028257546</v>
      </c>
      <c r="P39" s="232">
        <v>0.17281605714656409</v>
      </c>
      <c r="Q39" s="232">
        <v>0</v>
      </c>
      <c r="R39" s="232">
        <v>0.1772636018784654</v>
      </c>
      <c r="S39" s="232">
        <v>0.12515267366544541</v>
      </c>
      <c r="T39" s="232">
        <v>0.1084641769682617</v>
      </c>
      <c r="U39" s="232">
        <v>0.14972737722129381</v>
      </c>
      <c r="V39" s="232">
        <v>0.18810994551203941</v>
      </c>
      <c r="W39" s="232">
        <v>0.1189586825396871</v>
      </c>
      <c r="DA39" s="71" t="s">
        <v>3219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5.5052600346171374</v>
      </c>
      <c r="H40" s="232">
        <v>3.532382802570905</v>
      </c>
      <c r="I40" s="232">
        <v>5.0230447669575122</v>
      </c>
      <c r="J40" s="232">
        <v>4.6774236364711976</v>
      </c>
      <c r="K40" s="232">
        <v>3.1898761221913561</v>
      </c>
      <c r="L40" s="232">
        <v>3.739361204725693</v>
      </c>
      <c r="M40" s="232">
        <v>6.3717838906829556</v>
      </c>
      <c r="N40" s="232">
        <v>0.37530780379542877</v>
      </c>
      <c r="O40" s="232">
        <v>0.37371744626026793</v>
      </c>
      <c r="P40" s="232">
        <v>0.74885958781052442</v>
      </c>
      <c r="Q40" s="232">
        <v>0.37615268113632627</v>
      </c>
      <c r="R40" s="232">
        <v>0.56103174058360128</v>
      </c>
      <c r="S40" s="232">
        <v>0.21931297202367309</v>
      </c>
      <c r="T40" s="232">
        <v>0.19871267413227309</v>
      </c>
      <c r="U40" s="232">
        <v>0.18798891434388701</v>
      </c>
      <c r="V40" s="232">
        <v>0.28762004092927779</v>
      </c>
      <c r="W40" s="232">
        <v>0.40080322244274202</v>
      </c>
      <c r="DA40" s="71" t="s">
        <v>3220</v>
      </c>
    </row>
    <row r="41" spans="1:105" ht="12" customHeight="1" x14ac:dyDescent="0.25">
      <c r="A41" s="59" t="s">
        <v>162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3221</v>
      </c>
    </row>
    <row r="42" spans="1:105" ht="12" customHeight="1" x14ac:dyDescent="0.25">
      <c r="A42" s="60" t="s">
        <v>3089</v>
      </c>
      <c r="B42" s="264">
        <v>4.3665328867807602</v>
      </c>
      <c r="C42" s="264">
        <v>4.412112236821792</v>
      </c>
      <c r="D42" s="264">
        <v>4.2304320089142724</v>
      </c>
      <c r="E42" s="264">
        <v>4.3450172884771332</v>
      </c>
      <c r="F42" s="264">
        <v>5.7354867465860444</v>
      </c>
      <c r="G42" s="264">
        <v>11.44311546414264</v>
      </c>
      <c r="H42" s="264">
        <v>7.9450005400018959</v>
      </c>
      <c r="I42" s="264">
        <v>9.1749977006575083</v>
      </c>
      <c r="J42" s="264">
        <v>8.8385375305739267</v>
      </c>
      <c r="K42" s="264">
        <v>7.1639330302519362</v>
      </c>
      <c r="L42" s="264">
        <v>6.870145000333773</v>
      </c>
      <c r="M42" s="264">
        <v>10.719544868608279</v>
      </c>
      <c r="N42" s="264">
        <v>1.752732091467595</v>
      </c>
      <c r="O42" s="264">
        <v>0.76464650499328091</v>
      </c>
      <c r="P42" s="264">
        <v>1.511296770655965</v>
      </c>
      <c r="Q42" s="264">
        <v>0.76120269536310969</v>
      </c>
      <c r="R42" s="264">
        <v>1.2591488547306</v>
      </c>
      <c r="S42" s="264">
        <v>0.75876379551065987</v>
      </c>
      <c r="T42" s="264">
        <v>0.7195966625932666</v>
      </c>
      <c r="U42" s="264">
        <v>0.7935539049112279</v>
      </c>
      <c r="V42" s="264">
        <v>0.97241019428524744</v>
      </c>
      <c r="W42" s="264">
        <v>1.011850191439728</v>
      </c>
      <c r="DA42" s="72" t="s">
        <v>3222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0.48798551773418969</v>
      </c>
      <c r="I45" s="231">
        <v>0.48798551773477838</v>
      </c>
      <c r="J45" s="231">
        <v>0.2439927588670931</v>
      </c>
      <c r="K45" s="231">
        <v>0.48798551773360371</v>
      </c>
      <c r="L45" s="231">
        <v>0.24399275886689289</v>
      </c>
      <c r="M45" s="231">
        <v>0.24399275886776131</v>
      </c>
      <c r="N45" s="231">
        <v>0.24399275885321561</v>
      </c>
      <c r="O45" s="231">
        <v>0</v>
      </c>
      <c r="P45" s="231">
        <v>0.24399275883996799</v>
      </c>
      <c r="Q45" s="231">
        <v>0.24399275880066101</v>
      </c>
      <c r="R45" s="231">
        <v>0.2439927588452584</v>
      </c>
      <c r="S45" s="231">
        <v>0.28332221886002812</v>
      </c>
      <c r="T45" s="231">
        <v>0.29586072482109699</v>
      </c>
      <c r="U45" s="231">
        <v>0.32781947881702628</v>
      </c>
      <c r="V45" s="231">
        <v>0.31780959571421241</v>
      </c>
      <c r="W45" s="231">
        <v>0.29717757208888768</v>
      </c>
      <c r="DA45" s="73" t="s">
        <v>3225</v>
      </c>
    </row>
    <row r="46" spans="1:105" ht="12" customHeight="1" x14ac:dyDescent="0.25">
      <c r="A46" s="64" t="s">
        <v>160</v>
      </c>
      <c r="B46" s="231">
        <v>4.3665328867807602</v>
      </c>
      <c r="C46" s="231">
        <v>4.412112236821792</v>
      </c>
      <c r="D46" s="231">
        <v>4.2304320089142724</v>
      </c>
      <c r="E46" s="231">
        <v>4.3450172884771332</v>
      </c>
      <c r="F46" s="231">
        <v>3.011138100708822</v>
      </c>
      <c r="G46" s="231">
        <v>3.1942164957027979</v>
      </c>
      <c r="H46" s="231">
        <v>2.5999886687327098</v>
      </c>
      <c r="I46" s="231">
        <v>1.780325628356151</v>
      </c>
      <c r="J46" s="231">
        <v>2.1630872715589349</v>
      </c>
      <c r="K46" s="231">
        <v>2.289867844505217</v>
      </c>
      <c r="L46" s="231">
        <v>1.4845305849690511</v>
      </c>
      <c r="M46" s="231">
        <v>1.7143492600514509</v>
      </c>
      <c r="N46" s="231">
        <v>0.99269110239566527</v>
      </c>
      <c r="O46" s="231">
        <v>0.25078501638541262</v>
      </c>
      <c r="P46" s="231">
        <v>0.23762207857652559</v>
      </c>
      <c r="Q46" s="231">
        <v>0</v>
      </c>
      <c r="R46" s="231">
        <v>0.2437374525828899</v>
      </c>
      <c r="S46" s="231">
        <v>0.17150762747385029</v>
      </c>
      <c r="T46" s="231">
        <v>0.1487621085947631</v>
      </c>
      <c r="U46" s="231">
        <v>0.2054058648777235</v>
      </c>
      <c r="V46" s="231">
        <v>0.25845924945228399</v>
      </c>
      <c r="W46" s="231">
        <v>0.1635681884920698</v>
      </c>
      <c r="DA46" s="73" t="s">
        <v>3226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6.7930857353865486</v>
      </c>
      <c r="H47" s="231">
        <v>4.8570263535349962</v>
      </c>
      <c r="I47" s="231">
        <v>6.906686554566579</v>
      </c>
      <c r="J47" s="231">
        <v>6.4314575001478973</v>
      </c>
      <c r="K47" s="231">
        <v>4.3860796680131164</v>
      </c>
      <c r="L47" s="231">
        <v>5.1416216564978283</v>
      </c>
      <c r="M47" s="231">
        <v>8.7612028496890648</v>
      </c>
      <c r="N47" s="231">
        <v>0.51604823021871449</v>
      </c>
      <c r="O47" s="231">
        <v>0.5138614886078684</v>
      </c>
      <c r="P47" s="231">
        <v>1.0296819332394711</v>
      </c>
      <c r="Q47" s="231">
        <v>0.51720993656244874</v>
      </c>
      <c r="R47" s="231">
        <v>0.77141864330245169</v>
      </c>
      <c r="S47" s="231">
        <v>0.30054369918270663</v>
      </c>
      <c r="T47" s="231">
        <v>0.27254082624045528</v>
      </c>
      <c r="U47" s="231">
        <v>0.25789555827963029</v>
      </c>
      <c r="V47" s="231">
        <v>0.39518410206151811</v>
      </c>
      <c r="W47" s="231">
        <v>0.55110443085877026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2.724348645877221</v>
      </c>
      <c r="G48" s="231">
        <v>1.455813233053292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3.3902499940749141E-3</v>
      </c>
      <c r="T48" s="231">
        <v>2.433002936951333E-3</v>
      </c>
      <c r="U48" s="231">
        <v>2.4330029368479691E-3</v>
      </c>
      <c r="V48" s="231">
        <v>9.5724705723287853E-4</v>
      </c>
      <c r="W48" s="231">
        <v>0</v>
      </c>
      <c r="DA48" s="73" t="s">
        <v>3228</v>
      </c>
    </row>
    <row r="49" spans="1:105" ht="12" customHeight="1" x14ac:dyDescent="0.25">
      <c r="A49" s="64" t="s">
        <v>162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0.328516580823631</v>
      </c>
      <c r="C54" s="263">
        <f t="shared" si="2"/>
        <v>0.33194574822483708</v>
      </c>
      <c r="D54" s="263">
        <f t="shared" si="2"/>
        <v>0.31827701634464728</v>
      </c>
      <c r="E54" s="263">
        <f t="shared" si="2"/>
        <v>0.326897852424612</v>
      </c>
      <c r="F54" s="263">
        <f t="shared" si="2"/>
        <v>0.43150997466478069</v>
      </c>
      <c r="G54" s="263">
        <f t="shared" si="2"/>
        <v>0.86092404745900708</v>
      </c>
      <c r="H54" s="263">
        <f t="shared" si="2"/>
        <v>0.59774298733556552</v>
      </c>
      <c r="I54" s="263">
        <f t="shared" si="2"/>
        <v>0.69028195867015729</v>
      </c>
      <c r="J54" s="263">
        <f t="shared" si="2"/>
        <v>0.6649683408582262</v>
      </c>
      <c r="K54" s="263">
        <f t="shared" si="2"/>
        <v>0.53897928754246516</v>
      </c>
      <c r="L54" s="263">
        <f t="shared" si="2"/>
        <v>0.51687611287777591</v>
      </c>
      <c r="M54" s="263">
        <f t="shared" si="2"/>
        <v>0.8064861343153561</v>
      </c>
      <c r="N54" s="263">
        <f t="shared" si="2"/>
        <v>0.1318669912075934</v>
      </c>
      <c r="O54" s="263">
        <f t="shared" si="2"/>
        <v>5.7528263698554037E-2</v>
      </c>
      <c r="P54" s="263">
        <f t="shared" si="2"/>
        <v>0.1137025783565616</v>
      </c>
      <c r="Q54" s="263">
        <f t="shared" si="2"/>
        <v>5.7269168303180643E-2</v>
      </c>
      <c r="R54" s="263">
        <f t="shared" si="2"/>
        <v>9.473220223678494E-2</v>
      </c>
      <c r="S54" s="263">
        <f t="shared" si="2"/>
        <v>5.7085677405190723E-2</v>
      </c>
      <c r="T54" s="263">
        <f t="shared" si="2"/>
        <v>5.4138933862816298E-2</v>
      </c>
      <c r="U54" s="263">
        <f t="shared" si="2"/>
        <v>5.9703115103039092E-2</v>
      </c>
      <c r="V54" s="263">
        <f t="shared" si="2"/>
        <v>7.3159387657824246E-2</v>
      </c>
      <c r="W54" s="263">
        <f t="shared" si="2"/>
        <v>7.6126660171013966E-2</v>
      </c>
      <c r="DA54" s="70"/>
    </row>
    <row r="55" spans="1:105" ht="12" customHeight="1" x14ac:dyDescent="0.25">
      <c r="A55" s="60" t="s">
        <v>3104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3234</v>
      </c>
    </row>
    <row r="56" spans="1:105" ht="12" customHeight="1" x14ac:dyDescent="0.25">
      <c r="A56" s="60" t="s">
        <v>3106</v>
      </c>
      <c r="B56" s="264">
        <v>0.328516580823631</v>
      </c>
      <c r="C56" s="264">
        <v>0.33194574822483708</v>
      </c>
      <c r="D56" s="264">
        <v>0.31827701634464728</v>
      </c>
      <c r="E56" s="264">
        <v>0.326897852424612</v>
      </c>
      <c r="F56" s="264">
        <v>0.43150997466478069</v>
      </c>
      <c r="G56" s="264">
        <v>0.86092404745900708</v>
      </c>
      <c r="H56" s="264">
        <v>0.59774298733556552</v>
      </c>
      <c r="I56" s="264">
        <v>0.69028195867015729</v>
      </c>
      <c r="J56" s="264">
        <v>0.6649683408582262</v>
      </c>
      <c r="K56" s="264">
        <v>0.53897928754246516</v>
      </c>
      <c r="L56" s="264">
        <v>0.51687611287777591</v>
      </c>
      <c r="M56" s="264">
        <v>0.8064861343153561</v>
      </c>
      <c r="N56" s="264">
        <v>0.1318669912075934</v>
      </c>
      <c r="O56" s="264">
        <v>5.7528263698554037E-2</v>
      </c>
      <c r="P56" s="264">
        <v>0.1137025783565616</v>
      </c>
      <c r="Q56" s="264">
        <v>5.7269168303180643E-2</v>
      </c>
      <c r="R56" s="264">
        <v>9.473220223678494E-2</v>
      </c>
      <c r="S56" s="264">
        <v>5.7085677405190723E-2</v>
      </c>
      <c r="T56" s="264">
        <v>5.4138933862816298E-2</v>
      </c>
      <c r="U56" s="264">
        <v>5.9703115103039092E-2</v>
      </c>
      <c r="V56" s="264">
        <v>7.3159387657824246E-2</v>
      </c>
      <c r="W56" s="264">
        <v>7.6126660171013966E-2</v>
      </c>
      <c r="DA56" s="72" t="s">
        <v>3235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3.6713643967462531E-2</v>
      </c>
      <c r="I59" s="231">
        <v>3.6713643967506843E-2</v>
      </c>
      <c r="J59" s="231">
        <v>1.835682198373113E-2</v>
      </c>
      <c r="K59" s="231">
        <v>3.6713643967418427E-2</v>
      </c>
      <c r="L59" s="231">
        <v>1.835682198371608E-2</v>
      </c>
      <c r="M59" s="231">
        <v>1.8356821983781409E-2</v>
      </c>
      <c r="N59" s="231">
        <v>1.8356821982687059E-2</v>
      </c>
      <c r="O59" s="231">
        <v>0</v>
      </c>
      <c r="P59" s="231">
        <v>1.8356821981690381E-2</v>
      </c>
      <c r="Q59" s="231">
        <v>1.83568219787331E-2</v>
      </c>
      <c r="R59" s="231">
        <v>1.8356821982088409E-2</v>
      </c>
      <c r="S59" s="231">
        <v>2.1315778221444131E-2</v>
      </c>
      <c r="T59" s="231">
        <v>2.225911409312329E-2</v>
      </c>
      <c r="U59" s="231">
        <v>2.4663534456453379E-2</v>
      </c>
      <c r="V59" s="231">
        <v>2.3910439802950149E-2</v>
      </c>
      <c r="W59" s="231">
        <v>2.2358187241797181E-2</v>
      </c>
      <c r="DA59" s="73" t="s">
        <v>3238</v>
      </c>
    </row>
    <row r="60" spans="1:105" ht="12" customHeight="1" x14ac:dyDescent="0.25">
      <c r="A60" s="64" t="s">
        <v>160</v>
      </c>
      <c r="B60" s="231">
        <v>0.328516580823631</v>
      </c>
      <c r="C60" s="231">
        <v>0.33194574822483708</v>
      </c>
      <c r="D60" s="231">
        <v>0.31827701634464728</v>
      </c>
      <c r="E60" s="231">
        <v>0.326897852424612</v>
      </c>
      <c r="F60" s="231">
        <v>0.22654330538248191</v>
      </c>
      <c r="G60" s="231">
        <v>0.24031722851682491</v>
      </c>
      <c r="H60" s="231">
        <v>0.19561043275731971</v>
      </c>
      <c r="I60" s="231">
        <v>0.1339429939829079</v>
      </c>
      <c r="J60" s="231">
        <v>0.16274010820506091</v>
      </c>
      <c r="K60" s="231">
        <v>0.17227845852076851</v>
      </c>
      <c r="L60" s="231">
        <v>0.1116888214396778</v>
      </c>
      <c r="M60" s="231">
        <v>0.1289792546747173</v>
      </c>
      <c r="N60" s="231">
        <v>7.4685224004689549E-2</v>
      </c>
      <c r="O60" s="231">
        <v>1.886783822335392E-2</v>
      </c>
      <c r="P60" s="231">
        <v>1.7877523153092829E-2</v>
      </c>
      <c r="Q60" s="231">
        <v>0</v>
      </c>
      <c r="R60" s="231">
        <v>1.8337613987427451E-2</v>
      </c>
      <c r="S60" s="231">
        <v>1.2903395170446421E-2</v>
      </c>
      <c r="T60" s="231">
        <v>1.119213356198844E-2</v>
      </c>
      <c r="U60" s="231">
        <v>1.5453732780769161E-2</v>
      </c>
      <c r="V60" s="231">
        <v>1.9445209990140488E-2</v>
      </c>
      <c r="W60" s="231">
        <v>1.2306070607553831E-2</v>
      </c>
      <c r="DA60" s="73" t="s">
        <v>3239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0.51107855062469321</v>
      </c>
      <c r="H61" s="231">
        <v>0.36541891061078319</v>
      </c>
      <c r="I61" s="231">
        <v>0.51962532071974254</v>
      </c>
      <c r="J61" s="231">
        <v>0.48387141066943418</v>
      </c>
      <c r="K61" s="231">
        <v>0.32998718505427821</v>
      </c>
      <c r="L61" s="231">
        <v>0.38683046945438188</v>
      </c>
      <c r="M61" s="231">
        <v>0.65915005765685741</v>
      </c>
      <c r="N61" s="231">
        <v>3.8824945220216768E-2</v>
      </c>
      <c r="O61" s="231">
        <v>3.8660425475200121E-2</v>
      </c>
      <c r="P61" s="231">
        <v>7.7468233221778343E-2</v>
      </c>
      <c r="Q61" s="231">
        <v>3.8912346324447532E-2</v>
      </c>
      <c r="R61" s="231">
        <v>5.8037766267269093E-2</v>
      </c>
      <c r="S61" s="231">
        <v>2.261143818302495E-2</v>
      </c>
      <c r="T61" s="231">
        <v>2.0504638964799139E-2</v>
      </c>
      <c r="U61" s="231">
        <v>1.9402800622918891E-2</v>
      </c>
      <c r="V61" s="231">
        <v>2.973171927735559E-2</v>
      </c>
      <c r="W61" s="231">
        <v>4.1462402321662949E-2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0.20496666928229881</v>
      </c>
      <c r="G62" s="231">
        <v>0.10952826831748901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2.5506583027522868E-4</v>
      </c>
      <c r="T62" s="231">
        <v>1.830472429054294E-4</v>
      </c>
      <c r="U62" s="231">
        <v>1.8304724289765279E-4</v>
      </c>
      <c r="V62" s="231">
        <v>7.2018587378022198E-5</v>
      </c>
      <c r="W62" s="231">
        <v>0</v>
      </c>
      <c r="DA62" s="73" t="s">
        <v>3241</v>
      </c>
    </row>
    <row r="63" spans="1:105" ht="12" customHeight="1" x14ac:dyDescent="0.25">
      <c r="A63" s="64" t="s">
        <v>162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8.3718329614521743</v>
      </c>
      <c r="C68" s="263">
        <v>8.4594665298044518</v>
      </c>
      <c r="D68" s="263">
        <v>8.1099846856278184</v>
      </c>
      <c r="E68" s="263">
        <v>8.3317008597828011</v>
      </c>
      <c r="F68" s="263">
        <v>7.5013759552976893</v>
      </c>
      <c r="G68" s="263">
        <v>6.890782864665784</v>
      </c>
      <c r="H68" s="263">
        <v>7.5934947088786533</v>
      </c>
      <c r="I68" s="263">
        <v>7.071277954215514</v>
      </c>
      <c r="J68" s="263">
        <v>6.81247332551429</v>
      </c>
      <c r="K68" s="263">
        <v>6.5412322357596162</v>
      </c>
      <c r="L68" s="263">
        <v>5.9389792647501629</v>
      </c>
      <c r="M68" s="263">
        <v>6.4572739855114403</v>
      </c>
      <c r="N68" s="263">
        <v>13.392752158410101</v>
      </c>
      <c r="O68" s="263">
        <v>9.5885174128300807</v>
      </c>
      <c r="P68" s="263">
        <v>11.19540692414394</v>
      </c>
      <c r="Q68" s="263">
        <v>12.97872899322053</v>
      </c>
      <c r="R68" s="263">
        <v>13.76001949644253</v>
      </c>
      <c r="S68" s="263">
        <v>17.809133087136939</v>
      </c>
      <c r="T68" s="263">
        <v>15.41628306936464</v>
      </c>
      <c r="U68" s="263">
        <v>21.026236893459949</v>
      </c>
      <c r="V68" s="263">
        <v>17.21824397187078</v>
      </c>
      <c r="W68" s="263">
        <v>20.07547483404025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0.99999999999999967</v>
      </c>
      <c r="C73" s="234">
        <f t="shared" si="3"/>
        <v>1.0000000000000002</v>
      </c>
      <c r="D73" s="234">
        <f t="shared" si="3"/>
        <v>1</v>
      </c>
      <c r="E73" s="234">
        <f t="shared" si="3"/>
        <v>1.0000000000000002</v>
      </c>
      <c r="F73" s="234">
        <f t="shared" si="3"/>
        <v>1</v>
      </c>
      <c r="G73" s="234">
        <f t="shared" si="3"/>
        <v>0.99999999999999956</v>
      </c>
      <c r="H73" s="234">
        <f t="shared" si="3"/>
        <v>0.99999999999999989</v>
      </c>
      <c r="I73" s="234">
        <f t="shared" si="3"/>
        <v>0.99999999999999956</v>
      </c>
      <c r="J73" s="234">
        <f t="shared" si="3"/>
        <v>0.99999999999999978</v>
      </c>
      <c r="K73" s="234">
        <f t="shared" si="3"/>
        <v>1.0000000000000002</v>
      </c>
      <c r="L73" s="234">
        <f t="shared" si="3"/>
        <v>0.99999999999999967</v>
      </c>
      <c r="M73" s="234">
        <f t="shared" si="3"/>
        <v>0.99999999999999978</v>
      </c>
      <c r="N73" s="234">
        <f t="shared" si="3"/>
        <v>1.0000000000000002</v>
      </c>
      <c r="O73" s="234">
        <f t="shared" si="3"/>
        <v>1</v>
      </c>
      <c r="P73" s="234">
        <f t="shared" si="3"/>
        <v>0.99999999999999989</v>
      </c>
      <c r="Q73" s="234">
        <f t="shared" si="3"/>
        <v>0.99999999999999978</v>
      </c>
      <c r="R73" s="234">
        <f t="shared" si="3"/>
        <v>1.0000000000000002</v>
      </c>
      <c r="S73" s="234">
        <f t="shared" si="3"/>
        <v>0.99999999999999978</v>
      </c>
      <c r="T73" s="234">
        <f t="shared" si="3"/>
        <v>1</v>
      </c>
      <c r="U73" s="234">
        <f t="shared" si="3"/>
        <v>1</v>
      </c>
      <c r="V73" s="234">
        <f t="shared" si="3"/>
        <v>1.0000000000000004</v>
      </c>
      <c r="W73" s="234">
        <f t="shared" si="3"/>
        <v>0.99999999999999989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2.7500697226721448E-2</v>
      </c>
      <c r="C78" s="302">
        <f t="shared" si="8"/>
        <v>2.7524375516090421E-2</v>
      </c>
      <c r="D78" s="302">
        <f t="shared" si="8"/>
        <v>2.7285829379109904E-2</v>
      </c>
      <c r="E78" s="302">
        <f t="shared" si="8"/>
        <v>2.7162110984561873E-2</v>
      </c>
      <c r="F78" s="302">
        <f t="shared" si="8"/>
        <v>2.5843864326151902E-2</v>
      </c>
      <c r="G78" s="302">
        <f t="shared" si="8"/>
        <v>2.7775455421501716E-2</v>
      </c>
      <c r="H78" s="302">
        <f t="shared" si="8"/>
        <v>2.6736387146950921E-2</v>
      </c>
      <c r="I78" s="302">
        <f t="shared" si="8"/>
        <v>2.5054195707534033E-2</v>
      </c>
      <c r="J78" s="302">
        <f t="shared" si="8"/>
        <v>2.5310064980054107E-2</v>
      </c>
      <c r="K78" s="302">
        <f t="shared" si="8"/>
        <v>2.5720575253158663E-2</v>
      </c>
      <c r="L78" s="302">
        <f t="shared" si="8"/>
        <v>2.3330374720566274E-2</v>
      </c>
      <c r="M78" s="302">
        <f t="shared" si="8"/>
        <v>2.4942932751900248E-2</v>
      </c>
      <c r="N78" s="302">
        <f t="shared" si="8"/>
        <v>1.4615069417873567E-2</v>
      </c>
      <c r="O78" s="302">
        <f t="shared" si="8"/>
        <v>1.0089535683116241E-2</v>
      </c>
      <c r="P78" s="302">
        <f t="shared" si="8"/>
        <v>1.2413905329138704E-2</v>
      </c>
      <c r="Q78" s="302">
        <f t="shared" si="8"/>
        <v>8.1195243746968841E-3</v>
      </c>
      <c r="R78" s="302">
        <f t="shared" si="8"/>
        <v>1.1520564507168216E-2</v>
      </c>
      <c r="S78" s="302">
        <f t="shared" si="8"/>
        <v>1.0166866154752483E-2</v>
      </c>
      <c r="T78" s="302">
        <f t="shared" si="8"/>
        <v>9.3117372677383702E-3</v>
      </c>
      <c r="U78" s="302">
        <f t="shared" si="8"/>
        <v>1.0306321187871221E-2</v>
      </c>
      <c r="V78" s="302">
        <f t="shared" si="8"/>
        <v>1.0727036483500717E-2</v>
      </c>
      <c r="W78" s="302">
        <f t="shared" si="8"/>
        <v>9.8708320242446006E-3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0.33945471019604706</v>
      </c>
      <c r="C79" s="303">
        <f t="shared" si="9"/>
        <v>0.33944455248030841</v>
      </c>
      <c r="D79" s="303">
        <f t="shared" si="9"/>
        <v>0.33953699504742429</v>
      </c>
      <c r="E79" s="303">
        <f t="shared" si="9"/>
        <v>0.33956413187802897</v>
      </c>
      <c r="F79" s="303">
        <f t="shared" si="9"/>
        <v>0.38450713299093459</v>
      </c>
      <c r="G79" s="303">
        <f t="shared" si="9"/>
        <v>0.39943926727910584</v>
      </c>
      <c r="H79" s="303">
        <f t="shared" si="9"/>
        <v>0.37787099538374957</v>
      </c>
      <c r="I79" s="303">
        <f t="shared" si="9"/>
        <v>0.38737930586970143</v>
      </c>
      <c r="J79" s="303">
        <f t="shared" si="9"/>
        <v>0.38727479356094829</v>
      </c>
      <c r="K79" s="303">
        <f t="shared" si="9"/>
        <v>0.38025593690824699</v>
      </c>
      <c r="L79" s="303">
        <f t="shared" si="9"/>
        <v>0.38349815984083613</v>
      </c>
      <c r="M79" s="303">
        <f t="shared" si="9"/>
        <v>0.39600185676109939</v>
      </c>
      <c r="N79" s="303">
        <f t="shared" si="9"/>
        <v>0.23627637794173564</v>
      </c>
      <c r="O79" s="303">
        <f t="shared" si="9"/>
        <v>0.20198404088675875</v>
      </c>
      <c r="P79" s="303">
        <f t="shared" si="9"/>
        <v>0.23659916331319378</v>
      </c>
      <c r="Q79" s="303">
        <f t="shared" si="9"/>
        <v>0.1840539590011914</v>
      </c>
      <c r="R79" s="303">
        <f t="shared" si="9"/>
        <v>0.20992818440435729</v>
      </c>
      <c r="S79" s="303">
        <f t="shared" si="9"/>
        <v>0.16790547281802518</v>
      </c>
      <c r="T79" s="303">
        <f t="shared" si="9"/>
        <v>0.17227026979767612</v>
      </c>
      <c r="U79" s="303">
        <f t="shared" si="9"/>
        <v>0.16245769870969093</v>
      </c>
      <c r="V79" s="303">
        <f t="shared" si="9"/>
        <v>0.1839067847740751</v>
      </c>
      <c r="W79" s="303">
        <f t="shared" si="9"/>
        <v>0.17579252832083092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0.42111517146040967</v>
      </c>
      <c r="C80" s="303">
        <f t="shared" si="10"/>
        <v>0.42110538339974057</v>
      </c>
      <c r="D80" s="303">
        <f t="shared" si="10"/>
        <v>0.42120642393414759</v>
      </c>
      <c r="E80" s="303">
        <f t="shared" si="10"/>
        <v>0.42126394114510901</v>
      </c>
      <c r="F80" s="303">
        <f t="shared" si="10"/>
        <v>0.39028625837964992</v>
      </c>
      <c r="G80" s="303">
        <f t="shared" si="10"/>
        <v>0.40223387868179244</v>
      </c>
      <c r="H80" s="303">
        <f t="shared" si="10"/>
        <v>0.41206962403558967</v>
      </c>
      <c r="I80" s="303">
        <f t="shared" si="10"/>
        <v>0.41060538625977316</v>
      </c>
      <c r="J80" s="303">
        <f t="shared" si="10"/>
        <v>0.41049832475965942</v>
      </c>
      <c r="K80" s="303">
        <f t="shared" si="10"/>
        <v>0.412010463844521</v>
      </c>
      <c r="L80" s="303">
        <f t="shared" si="10"/>
        <v>0.41245365196936135</v>
      </c>
      <c r="M80" s="303">
        <f t="shared" si="10"/>
        <v>0.40854383175969616</v>
      </c>
      <c r="N80" s="303">
        <f t="shared" si="10"/>
        <v>0.45828145966269818</v>
      </c>
      <c r="O80" s="303">
        <f t="shared" si="10"/>
        <v>0.47230371387536513</v>
      </c>
      <c r="P80" s="303">
        <f t="shared" si="10"/>
        <v>0.47481548000583229</v>
      </c>
      <c r="Q80" s="303">
        <f t="shared" si="10"/>
        <v>0.483712902108205</v>
      </c>
      <c r="R80" s="303">
        <f t="shared" si="10"/>
        <v>0.47984047145843989</v>
      </c>
      <c r="S80" s="303">
        <f t="shared" si="10"/>
        <v>0.48515660394452326</v>
      </c>
      <c r="T80" s="303">
        <f t="shared" si="10"/>
        <v>0.48516392954199261</v>
      </c>
      <c r="U80" s="303">
        <f t="shared" si="10"/>
        <v>0.48305512729013911</v>
      </c>
      <c r="V80" s="303">
        <f t="shared" si="10"/>
        <v>0.47732440156409811</v>
      </c>
      <c r="W80" s="303">
        <f t="shared" si="10"/>
        <v>0.48090288258094982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0.42111517146040967</v>
      </c>
      <c r="C81" s="304">
        <f t="shared" si="11"/>
        <v>0.42110538339974057</v>
      </c>
      <c r="D81" s="304">
        <f t="shared" si="11"/>
        <v>0.42120642393414759</v>
      </c>
      <c r="E81" s="304">
        <f t="shared" si="11"/>
        <v>0.42126394114510901</v>
      </c>
      <c r="F81" s="304">
        <f t="shared" si="11"/>
        <v>0.39028625837964992</v>
      </c>
      <c r="G81" s="304">
        <f t="shared" si="11"/>
        <v>0.40223387868179244</v>
      </c>
      <c r="H81" s="304">
        <f t="shared" si="11"/>
        <v>0.41206962403558967</v>
      </c>
      <c r="I81" s="304">
        <f t="shared" si="11"/>
        <v>0.41060538625977316</v>
      </c>
      <c r="J81" s="304">
        <f t="shared" si="11"/>
        <v>0.41049832475965942</v>
      </c>
      <c r="K81" s="304">
        <f t="shared" si="11"/>
        <v>0.412010463844521</v>
      </c>
      <c r="L81" s="304">
        <f t="shared" si="11"/>
        <v>0.41245365196936135</v>
      </c>
      <c r="M81" s="304">
        <f t="shared" si="11"/>
        <v>0.40854383175969616</v>
      </c>
      <c r="N81" s="304">
        <f t="shared" si="11"/>
        <v>0.45828145966269818</v>
      </c>
      <c r="O81" s="304">
        <f t="shared" si="11"/>
        <v>0.47230371387536513</v>
      </c>
      <c r="P81" s="304">
        <f t="shared" si="11"/>
        <v>0.47481548000583229</v>
      </c>
      <c r="Q81" s="304">
        <f t="shared" si="11"/>
        <v>0.483712902108205</v>
      </c>
      <c r="R81" s="304">
        <f t="shared" si="11"/>
        <v>0.47984047145843989</v>
      </c>
      <c r="S81" s="304">
        <f t="shared" si="11"/>
        <v>0.48515660394452326</v>
      </c>
      <c r="T81" s="304">
        <f t="shared" si="11"/>
        <v>0.48516392954199261</v>
      </c>
      <c r="U81" s="304">
        <f t="shared" si="11"/>
        <v>0.48305512729013911</v>
      </c>
      <c r="V81" s="304">
        <f t="shared" si="11"/>
        <v>0.47732440156409811</v>
      </c>
      <c r="W81" s="304">
        <f t="shared" si="11"/>
        <v>0.48090288258094982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9.8409015174875686E-2</v>
      </c>
      <c r="C83" s="303">
        <f t="shared" si="13"/>
        <v>9.8405809755196041E-2</v>
      </c>
      <c r="D83" s="303">
        <f t="shared" si="13"/>
        <v>9.843387302519982E-2</v>
      </c>
      <c r="E83" s="303">
        <f t="shared" si="13"/>
        <v>9.8439530006814185E-2</v>
      </c>
      <c r="F83" s="303">
        <f t="shared" si="13"/>
        <v>0.10743625532784376</v>
      </c>
      <c r="G83" s="303">
        <f t="shared" si="13"/>
        <v>0.12210415200027332</v>
      </c>
      <c r="H83" s="303">
        <f t="shared" si="13"/>
        <v>0.11479997599776696</v>
      </c>
      <c r="I83" s="303">
        <f t="shared" si="13"/>
        <v>0.11878508615436452</v>
      </c>
      <c r="J83" s="303">
        <f t="shared" si="13"/>
        <v>0.11875269433416863</v>
      </c>
      <c r="K83" s="303">
        <f t="shared" si="13"/>
        <v>0.11577100093015089</v>
      </c>
      <c r="L83" s="303">
        <f t="shared" si="13"/>
        <v>0.11704255016014802</v>
      </c>
      <c r="M83" s="303">
        <f t="shared" si="13"/>
        <v>0.12246694209259508</v>
      </c>
      <c r="N83" s="303">
        <f t="shared" si="13"/>
        <v>5.3193567818754839E-2</v>
      </c>
      <c r="O83" s="303">
        <f t="shared" si="13"/>
        <v>3.8011061187600177E-2</v>
      </c>
      <c r="P83" s="303">
        <f t="shared" si="13"/>
        <v>5.1792257789987847E-2</v>
      </c>
      <c r="Q83" s="303">
        <f t="shared" si="13"/>
        <v>2.9694930293960645E-2</v>
      </c>
      <c r="R83" s="303">
        <f t="shared" si="13"/>
        <v>4.0528914947260158E-2</v>
      </c>
      <c r="S83" s="303">
        <f t="shared" si="13"/>
        <v>2.3005703890410501E-2</v>
      </c>
      <c r="T83" s="303">
        <f t="shared" si="13"/>
        <v>2.4775127844490649E-2</v>
      </c>
      <c r="U83" s="303">
        <f t="shared" si="13"/>
        <v>2.1001204746264959E-2</v>
      </c>
      <c r="V83" s="303">
        <f t="shared" si="13"/>
        <v>2.9040790956468217E-2</v>
      </c>
      <c r="W83" s="303">
        <f t="shared" si="13"/>
        <v>2.6610658367484302E-2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4.1435374810473977E-2</v>
      </c>
      <c r="C84" s="304">
        <f t="shared" si="14"/>
        <v>4.1434025160082558E-2</v>
      </c>
      <c r="D84" s="304">
        <f t="shared" si="14"/>
        <v>4.1445841273768332E-2</v>
      </c>
      <c r="E84" s="304">
        <f t="shared" si="14"/>
        <v>4.1448223160763867E-2</v>
      </c>
      <c r="F84" s="304">
        <f t="shared" si="14"/>
        <v>4.0973285377990679E-2</v>
      </c>
      <c r="G84" s="304">
        <f t="shared" si="14"/>
        <v>5.0586040796311717E-2</v>
      </c>
      <c r="H84" s="304">
        <f t="shared" si="14"/>
        <v>4.8336831999059762E-2</v>
      </c>
      <c r="I84" s="304">
        <f t="shared" si="14"/>
        <v>5.0014773117627163E-2</v>
      </c>
      <c r="J84" s="304">
        <f t="shared" si="14"/>
        <v>5.0001134456492048E-2</v>
      </c>
      <c r="K84" s="304">
        <f t="shared" si="14"/>
        <v>4.8745684602168791E-2</v>
      </c>
      <c r="L84" s="304">
        <f t="shared" si="14"/>
        <v>4.9281073751641265E-2</v>
      </c>
      <c r="M84" s="304">
        <f t="shared" si="14"/>
        <v>5.1565028249513714E-2</v>
      </c>
      <c r="N84" s="304">
        <f t="shared" si="14"/>
        <v>2.2397291713159941E-2</v>
      </c>
      <c r="O84" s="304">
        <f t="shared" si="14"/>
        <v>1.6004657342147444E-2</v>
      </c>
      <c r="P84" s="304">
        <f t="shared" si="14"/>
        <v>2.1807266437889619E-2</v>
      </c>
      <c r="Q84" s="304">
        <f t="shared" si="14"/>
        <v>1.2503128544825534E-2</v>
      </c>
      <c r="R84" s="304">
        <f t="shared" si="14"/>
        <v>1.7064806293583226E-2</v>
      </c>
      <c r="S84" s="304">
        <f t="shared" si="14"/>
        <v>9.6803442591709976E-3</v>
      </c>
      <c r="T84" s="304">
        <f t="shared" si="14"/>
        <v>1.0426429893366373E-2</v>
      </c>
      <c r="U84" s="304">
        <f t="shared" si="14"/>
        <v>8.8385754488995594E-3</v>
      </c>
      <c r="V84" s="304">
        <f t="shared" si="14"/>
        <v>1.2225984138416867E-2</v>
      </c>
      <c r="W84" s="304">
        <f t="shared" si="14"/>
        <v>1.1204487733677599E-2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5.6973640364401709E-2</v>
      </c>
      <c r="C85" s="304">
        <f t="shared" si="15"/>
        <v>5.6971784595113491E-2</v>
      </c>
      <c r="D85" s="304">
        <f t="shared" si="15"/>
        <v>5.6988031751431488E-2</v>
      </c>
      <c r="E85" s="304">
        <f t="shared" si="15"/>
        <v>5.6991306846050319E-2</v>
      </c>
      <c r="F85" s="304">
        <f t="shared" si="15"/>
        <v>6.6462969949853082E-2</v>
      </c>
      <c r="G85" s="304">
        <f t="shared" si="15"/>
        <v>7.1518111203961607E-2</v>
      </c>
      <c r="H85" s="304">
        <f t="shared" si="15"/>
        <v>6.6463143998707203E-2</v>
      </c>
      <c r="I85" s="304">
        <f t="shared" si="15"/>
        <v>6.8770313036737349E-2</v>
      </c>
      <c r="J85" s="304">
        <f t="shared" si="15"/>
        <v>6.8751559877676574E-2</v>
      </c>
      <c r="K85" s="304">
        <f t="shared" si="15"/>
        <v>6.7025316327982101E-2</v>
      </c>
      <c r="L85" s="304">
        <f t="shared" si="15"/>
        <v>6.7761476408506743E-2</v>
      </c>
      <c r="M85" s="304">
        <f t="shared" si="15"/>
        <v>7.0901913843081379E-2</v>
      </c>
      <c r="N85" s="304">
        <f t="shared" si="15"/>
        <v>3.0796276105594898E-2</v>
      </c>
      <c r="O85" s="304">
        <f t="shared" si="15"/>
        <v>2.2006403845452733E-2</v>
      </c>
      <c r="P85" s="304">
        <f t="shared" si="15"/>
        <v>2.9984991352098225E-2</v>
      </c>
      <c r="Q85" s="304">
        <f t="shared" si="15"/>
        <v>1.7191801749135111E-2</v>
      </c>
      <c r="R85" s="304">
        <f t="shared" si="15"/>
        <v>2.3464108653676929E-2</v>
      </c>
      <c r="S85" s="304">
        <f t="shared" si="15"/>
        <v>1.3325359631239507E-2</v>
      </c>
      <c r="T85" s="304">
        <f t="shared" si="15"/>
        <v>1.4348697951124279E-2</v>
      </c>
      <c r="U85" s="304">
        <f t="shared" si="15"/>
        <v>1.2162629297365397E-2</v>
      </c>
      <c r="V85" s="304">
        <f t="shared" si="15"/>
        <v>1.681480681805135E-2</v>
      </c>
      <c r="W85" s="304">
        <f t="shared" si="15"/>
        <v>1.5406170633806702E-2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4.2864180838421365E-3</v>
      </c>
      <c r="C87" s="303">
        <f t="shared" si="17"/>
        <v>4.2862784648361255E-3</v>
      </c>
      <c r="D87" s="303">
        <f t="shared" si="17"/>
        <v>4.2875008214243102E-3</v>
      </c>
      <c r="E87" s="303">
        <f t="shared" si="17"/>
        <v>4.287747223527298E-3</v>
      </c>
      <c r="F87" s="303">
        <f t="shared" si="17"/>
        <v>5.0003488363525826E-3</v>
      </c>
      <c r="G87" s="303">
        <f t="shared" si="17"/>
        <v>5.3806729432447579E-3</v>
      </c>
      <c r="H87" s="303">
        <f t="shared" si="17"/>
        <v>5.0003619309372162E-3</v>
      </c>
      <c r="I87" s="303">
        <f t="shared" si="17"/>
        <v>5.1739420466510857E-3</v>
      </c>
      <c r="J87" s="303">
        <f t="shared" si="17"/>
        <v>5.17253115067159E-3</v>
      </c>
      <c r="K87" s="303">
        <f t="shared" si="17"/>
        <v>5.0426570278105627E-3</v>
      </c>
      <c r="L87" s="303">
        <f t="shared" si="17"/>
        <v>5.098042112238751E-3</v>
      </c>
      <c r="M87" s="303">
        <f t="shared" si="17"/>
        <v>5.3343132671910725E-3</v>
      </c>
      <c r="N87" s="303">
        <f t="shared" si="17"/>
        <v>2.3169612117062001E-3</v>
      </c>
      <c r="O87" s="303">
        <f t="shared" si="17"/>
        <v>1.6556542078083557E-3</v>
      </c>
      <c r="P87" s="303">
        <f t="shared" si="17"/>
        <v>2.2559241142644428E-3</v>
      </c>
      <c r="Q87" s="303">
        <f t="shared" si="17"/>
        <v>1.2934270908440202E-3</v>
      </c>
      <c r="R87" s="303">
        <f t="shared" si="17"/>
        <v>1.7653247889913677E-3</v>
      </c>
      <c r="S87" s="303">
        <f t="shared" si="17"/>
        <v>1.002534893886358E-3</v>
      </c>
      <c r="T87" s="303">
        <f t="shared" si="17"/>
        <v>1.0795258646613879E-3</v>
      </c>
      <c r="U87" s="303">
        <f t="shared" si="17"/>
        <v>9.1505674964504561E-4</v>
      </c>
      <c r="V87" s="303">
        <f t="shared" si="17"/>
        <v>1.2650638358408536E-3</v>
      </c>
      <c r="W87" s="303">
        <f t="shared" si="17"/>
        <v>1.1590849379666476E-3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0</v>
      </c>
      <c r="C88" s="304">
        <f t="shared" si="18"/>
        <v>0</v>
      </c>
      <c r="D88" s="304">
        <f t="shared" si="18"/>
        <v>0</v>
      </c>
      <c r="E88" s="304">
        <f t="shared" si="18"/>
        <v>0</v>
      </c>
      <c r="F88" s="304">
        <f t="shared" si="18"/>
        <v>0</v>
      </c>
      <c r="G88" s="304">
        <f t="shared" si="18"/>
        <v>0</v>
      </c>
      <c r="H88" s="304">
        <f t="shared" si="18"/>
        <v>0</v>
      </c>
      <c r="I88" s="304">
        <f t="shared" si="18"/>
        <v>0</v>
      </c>
      <c r="J88" s="304">
        <f t="shared" si="18"/>
        <v>0</v>
      </c>
      <c r="K88" s="304">
        <f t="shared" si="18"/>
        <v>0</v>
      </c>
      <c r="L88" s="304">
        <f t="shared" si="18"/>
        <v>0</v>
      </c>
      <c r="M88" s="304">
        <f t="shared" si="18"/>
        <v>0</v>
      </c>
      <c r="N88" s="304">
        <f t="shared" si="18"/>
        <v>0</v>
      </c>
      <c r="O88" s="304">
        <f t="shared" si="18"/>
        <v>0</v>
      </c>
      <c r="P88" s="304">
        <f t="shared" si="18"/>
        <v>0</v>
      </c>
      <c r="Q88" s="304">
        <f t="shared" si="18"/>
        <v>0</v>
      </c>
      <c r="R88" s="304">
        <f t="shared" si="18"/>
        <v>0</v>
      </c>
      <c r="S88" s="304">
        <f t="shared" si="18"/>
        <v>0</v>
      </c>
      <c r="T88" s="304">
        <f t="shared" si="18"/>
        <v>0</v>
      </c>
      <c r="U88" s="304">
        <f t="shared" si="18"/>
        <v>0</v>
      </c>
      <c r="V88" s="304">
        <f t="shared" si="18"/>
        <v>0</v>
      </c>
      <c r="W88" s="304">
        <f t="shared" si="18"/>
        <v>0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4.2864180838421365E-3</v>
      </c>
      <c r="C89" s="304">
        <f t="shared" si="19"/>
        <v>4.2862784648361255E-3</v>
      </c>
      <c r="D89" s="304">
        <f t="shared" si="19"/>
        <v>4.2875008214243102E-3</v>
      </c>
      <c r="E89" s="304">
        <f t="shared" si="19"/>
        <v>4.287747223527298E-3</v>
      </c>
      <c r="F89" s="304">
        <f t="shared" si="19"/>
        <v>5.0003488363525826E-3</v>
      </c>
      <c r="G89" s="304">
        <f t="shared" si="19"/>
        <v>5.3806729432447579E-3</v>
      </c>
      <c r="H89" s="304">
        <f t="shared" si="19"/>
        <v>5.0003619309372162E-3</v>
      </c>
      <c r="I89" s="304">
        <f t="shared" si="19"/>
        <v>5.1739420466510857E-3</v>
      </c>
      <c r="J89" s="304">
        <f t="shared" si="19"/>
        <v>5.17253115067159E-3</v>
      </c>
      <c r="K89" s="304">
        <f t="shared" si="19"/>
        <v>5.0426570278105627E-3</v>
      </c>
      <c r="L89" s="304">
        <f t="shared" si="19"/>
        <v>5.098042112238751E-3</v>
      </c>
      <c r="M89" s="304">
        <f t="shared" si="19"/>
        <v>5.3343132671910725E-3</v>
      </c>
      <c r="N89" s="304">
        <f t="shared" si="19"/>
        <v>2.3169612117062001E-3</v>
      </c>
      <c r="O89" s="304">
        <f t="shared" si="19"/>
        <v>1.6556542078083557E-3</v>
      </c>
      <c r="P89" s="304">
        <f t="shared" si="19"/>
        <v>2.2559241142644428E-3</v>
      </c>
      <c r="Q89" s="304">
        <f t="shared" si="19"/>
        <v>1.2934270908440202E-3</v>
      </c>
      <c r="R89" s="304">
        <f t="shared" si="19"/>
        <v>1.7653247889913677E-3</v>
      </c>
      <c r="S89" s="304">
        <f t="shared" si="19"/>
        <v>1.002534893886358E-3</v>
      </c>
      <c r="T89" s="304">
        <f t="shared" si="19"/>
        <v>1.0795258646613879E-3</v>
      </c>
      <c r="U89" s="304">
        <f t="shared" si="19"/>
        <v>9.1505674964504561E-4</v>
      </c>
      <c r="V89" s="304">
        <f t="shared" si="19"/>
        <v>1.2650638358408536E-3</v>
      </c>
      <c r="W89" s="304">
        <f t="shared" si="19"/>
        <v>1.1590849379666476E-3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0.10923398785810376</v>
      </c>
      <c r="C91" s="303">
        <f t="shared" si="21"/>
        <v>0.10923360038382852</v>
      </c>
      <c r="D91" s="303">
        <f t="shared" si="21"/>
        <v>0.1092493777926941</v>
      </c>
      <c r="E91" s="303">
        <f t="shared" si="21"/>
        <v>0.10928253876195868</v>
      </c>
      <c r="F91" s="303">
        <f t="shared" si="21"/>
        <v>8.6926140139067146E-2</v>
      </c>
      <c r="G91" s="303">
        <f t="shared" si="21"/>
        <v>4.3066573674081531E-2</v>
      </c>
      <c r="H91" s="303">
        <f t="shared" si="21"/>
        <v>6.3522655505005507E-2</v>
      </c>
      <c r="I91" s="303">
        <f t="shared" si="21"/>
        <v>5.3002083961975408E-2</v>
      </c>
      <c r="J91" s="303">
        <f t="shared" si="21"/>
        <v>5.2991591214497778E-2</v>
      </c>
      <c r="K91" s="303">
        <f t="shared" si="21"/>
        <v>6.1199366036112084E-2</v>
      </c>
      <c r="L91" s="303">
        <f t="shared" si="21"/>
        <v>5.8577221196849182E-2</v>
      </c>
      <c r="M91" s="303">
        <f t="shared" si="21"/>
        <v>4.2710123367517873E-2</v>
      </c>
      <c r="N91" s="303">
        <f t="shared" si="21"/>
        <v>0.23531656394723169</v>
      </c>
      <c r="O91" s="303">
        <f t="shared" si="21"/>
        <v>0.27595599415935151</v>
      </c>
      <c r="P91" s="303">
        <f t="shared" si="21"/>
        <v>0.22212326944758279</v>
      </c>
      <c r="Q91" s="303">
        <f t="shared" si="21"/>
        <v>0.29312525713110182</v>
      </c>
      <c r="R91" s="303">
        <f t="shared" si="21"/>
        <v>0.25641653989378327</v>
      </c>
      <c r="S91" s="303">
        <f t="shared" si="21"/>
        <v>0.31276281829840202</v>
      </c>
      <c r="T91" s="303">
        <f t="shared" si="21"/>
        <v>0.30739940968344087</v>
      </c>
      <c r="U91" s="303">
        <f t="shared" si="21"/>
        <v>0.32226459131638863</v>
      </c>
      <c r="V91" s="303">
        <f t="shared" si="21"/>
        <v>0.2977359223860172</v>
      </c>
      <c r="W91" s="303">
        <f t="shared" si="21"/>
        <v>0.3056640137685237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2.603935266882861</v>
      </c>
      <c r="C96" s="322">
        <f>IF(C$5=0,0,C$5/OIS_fec!C$5)</f>
        <v>2.6007465885153649</v>
      </c>
      <c r="D96" s="322">
        <f>IF(D$5=0,0,D$5/OIS_fec!D$5)</f>
        <v>2.5446254330078921</v>
      </c>
      <c r="E96" s="322">
        <f>IF(E$5=0,0,E$5/OIS_fec!E$5)</f>
        <v>2.520384529930773</v>
      </c>
      <c r="F96" s="322">
        <f>IF(F$5=0,0,F$5/OIS_fec!F$5)</f>
        <v>2.5266152605970378</v>
      </c>
      <c r="G96" s="322">
        <f>IF(G$5=0,0,G$5/OIS_fec!G$5)</f>
        <v>2.8414424665638474</v>
      </c>
      <c r="H96" s="322">
        <f>IF(H$5=0,0,H$5/OIS_fec!H$5)</f>
        <v>2.6967756355928532</v>
      </c>
      <c r="I96" s="322">
        <f>IF(I$5=0,0,I$5/OIS_fec!I$5)</f>
        <v>2.649940524107437</v>
      </c>
      <c r="J96" s="322">
        <f>IF(J$5=0,0,J$5/OIS_fec!J$5)</f>
        <v>2.5898640165314504</v>
      </c>
      <c r="K96" s="322">
        <f>IF(K$5=0,0,K$5/OIS_fec!K$5)</f>
        <v>2.511231856879089</v>
      </c>
      <c r="L96" s="322">
        <f>IF(L$5=0,0,L$5/OIS_fec!L$5)</f>
        <v>2.498337798516979</v>
      </c>
      <c r="M96" s="322">
        <f>IF(M$5=0,0,M$5/OIS_fec!M$5)</f>
        <v>2.7026995585548033</v>
      </c>
      <c r="N96" s="322">
        <f>IF(N$5=0,0,N$5/OIS_fec!N$5)</f>
        <v>2.2302279178316944</v>
      </c>
      <c r="O96" s="322">
        <f>IF(O$5=0,0,O$5/OIS_fec!O$5)</f>
        <v>2.0435319888237</v>
      </c>
      <c r="P96" s="322">
        <f>IF(P$5=0,0,P$5/OIS_fec!P$5)</f>
        <v>2.2864500901624458</v>
      </c>
      <c r="Q96" s="322">
        <f>IF(Q$5=0,0,Q$5/OIS_fec!Q$5)</f>
        <v>2.2397660909476222</v>
      </c>
      <c r="R96" s="322">
        <f>IF(R$5=0,0,R$5/OIS_fec!R$5)</f>
        <v>2.3106265125575502</v>
      </c>
      <c r="S96" s="322">
        <f>IF(S$5=0,0,S$5/OIS_fec!S$5)</f>
        <v>2.3025999692093695</v>
      </c>
      <c r="T96" s="322">
        <f>IF(T$5=0,0,T$5/OIS_fec!T$5)</f>
        <v>2.1905526514127969</v>
      </c>
      <c r="U96" s="322">
        <f>IF(U$5=0,0,U$5/OIS_fec!U$5)</f>
        <v>2.3532768942872759</v>
      </c>
      <c r="V96" s="322">
        <f>IF(V$5=0,0,V$5/OIS_fec!V$5)</f>
        <v>2.3034078627019423</v>
      </c>
      <c r="W96" s="322">
        <f>IF(W$5=0,0,W$5/OIS_fec!W$5)</f>
        <v>2.3139662513276917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2.7333187562896004</v>
      </c>
      <c r="C101" s="334">
        <f>IF(C$10=0,0,C$10/OIS_fec!C$10)</f>
        <v>2.703616850607744</v>
      </c>
      <c r="D101" s="334">
        <f>IF(D$10=0,0,D$10/OIS_fec!D$10)</f>
        <v>2.613058390445655</v>
      </c>
      <c r="E101" s="334">
        <f>IF(E$10=0,0,E$10/OIS_fec!E$10)</f>
        <v>2.5824963632447</v>
      </c>
      <c r="F101" s="334">
        <f>IF(F$10=0,0,F$10/OIS_fec!F$10)</f>
        <v>2.4152631122437569</v>
      </c>
      <c r="G101" s="334">
        <f>IF(G$10=0,0,G$10/OIS_fec!G$10)</f>
        <v>2.8122779436908956</v>
      </c>
      <c r="H101" s="334">
        <f>IF(H$10=0,0,H$10/OIS_fec!H$10)</f>
        <v>2.6603983552055475</v>
      </c>
      <c r="I101" s="334">
        <f>IF(I$10=0,0,I$10/OIS_fec!I$10)</f>
        <v>2.3064926621640875</v>
      </c>
      <c r="J101" s="334">
        <f>IF(J$10=0,0,J$10/OIS_fec!J$10)</f>
        <v>2.2251556088141795</v>
      </c>
      <c r="K101" s="334">
        <f>IF(K$10=0,0,K$10/OIS_fec!K$10)</f>
        <v>2.2027976845117161</v>
      </c>
      <c r="L101" s="334">
        <f>IF(L$10=0,0,L$10/OIS_fec!L$10)</f>
        <v>2.0787137539273455</v>
      </c>
      <c r="M101" s="334">
        <f>IF(M$10=0,0,M$10/OIS_fec!M$10)</f>
        <v>2.3021496020931429</v>
      </c>
      <c r="N101" s="334">
        <f>IF(N$10=0,0,N$10/OIS_fec!N$10)</f>
        <v>1.6045386987751047</v>
      </c>
      <c r="O101" s="334">
        <f>IF(O$10=0,0,O$10/OIS_fec!O$10)</f>
        <v>0.88541835814231851</v>
      </c>
      <c r="P101" s="334">
        <f>IF(P$10=0,0,P$10/OIS_fec!P$10)</f>
        <v>1.2673983391132</v>
      </c>
      <c r="Q101" s="334">
        <f>IF(Q$10=0,0,Q$10/OIS_fec!Q$10)</f>
        <v>0.97573304971263342</v>
      </c>
      <c r="R101" s="334">
        <f>IF(R$10=0,0,R$10/OIS_fec!R$10)</f>
        <v>1.3046218202532132</v>
      </c>
      <c r="S101" s="334">
        <f>IF(S$10=0,0,S$10/OIS_fec!S$10)</f>
        <v>1.2702487471939516</v>
      </c>
      <c r="T101" s="334">
        <f>IF(T$10=0,0,T$10/OIS_fec!T$10)</f>
        <v>1.0806622294998534</v>
      </c>
      <c r="U101" s="334">
        <f>IF(U$10=0,0,U$10/OIS_fec!U$10)</f>
        <v>1.5815887943084339</v>
      </c>
      <c r="V101" s="334">
        <f>IF(V$10=0,0,V$10/OIS_fec!V$10)</f>
        <v>1.6217264594370879</v>
      </c>
      <c r="W101" s="334">
        <f>IF(W$10=0,0,W$10/OIS_fec!W$10)</f>
        <v>1.4197826136373513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3.1024188000000006</v>
      </c>
      <c r="C102" s="350">
        <f>IF(C$16=0,0,C$16/OIS_fec!C$16)</f>
        <v>3.102418800000001</v>
      </c>
      <c r="D102" s="350">
        <f>IF(D$16=0,0,D$16/OIS_fec!D$16)</f>
        <v>3.1024187999999997</v>
      </c>
      <c r="E102" s="350">
        <f>IF(E$16=0,0,E$16/OIS_fec!E$16)</f>
        <v>3.1024188000000006</v>
      </c>
      <c r="F102" s="350">
        <f>IF(F$16=0,0,F$16/OIS_fec!F$16)</f>
        <v>3.0874391905840168</v>
      </c>
      <c r="G102" s="350">
        <f>IF(G$16=0,0,G$16/OIS_fec!G$16)</f>
        <v>3.1681988642359942</v>
      </c>
      <c r="H102" s="350">
        <f>IF(H$16=0,0,H$16/OIS_fec!H$16)</f>
        <v>3.1484655897726816</v>
      </c>
      <c r="I102" s="350">
        <f>IF(I$16=0,0,I$16/OIS_fec!I$16)</f>
        <v>3.1720048710390749</v>
      </c>
      <c r="J102" s="350">
        <f>IF(J$16=0,0,J$16/OIS_fec!J$16)</f>
        <v>3.1826037825974405</v>
      </c>
      <c r="K102" s="350">
        <f>IF(K$16=0,0,K$16/OIS_fec!K$16)</f>
        <v>3.145127821054126</v>
      </c>
      <c r="L102" s="350">
        <f>IF(L$16=0,0,L$16/OIS_fec!L$16)</f>
        <v>3.1806740603978008</v>
      </c>
      <c r="M102" s="350">
        <f>IF(M$16=0,0,M$16/OIS_fec!M$16)</f>
        <v>3.1981529379073335</v>
      </c>
      <c r="N102" s="350">
        <f>IF(N$16=0,0,N$16/OIS_fec!N$16)</f>
        <v>3.0826798633538832</v>
      </c>
      <c r="O102" s="350">
        <f>IF(O$16=0,0,O$16/OIS_fec!O$16)</f>
        <v>3.1672130690231466</v>
      </c>
      <c r="P102" s="350">
        <f>IF(P$16=0,0,P$16/OIS_fec!P$16)</f>
        <v>3.1240085105978266</v>
      </c>
      <c r="Q102" s="350">
        <f>IF(Q$16=0,0,Q$16/OIS_fec!Q$16)</f>
        <v>3.0794952929378736</v>
      </c>
      <c r="R102" s="350">
        <f>IF(R$16=0,0,R$16/OIS_fec!R$16)</f>
        <v>3.1086861710393667</v>
      </c>
      <c r="S102" s="350">
        <f>IF(S$16=0,0,S$16/OIS_fec!S$16)</f>
        <v>3.0581809265114055</v>
      </c>
      <c r="T102" s="350">
        <f>IF(T$16=0,0,T$16/OIS_fec!T$16)</f>
        <v>3.0452907493216381</v>
      </c>
      <c r="U102" s="350">
        <f>IF(U$16=0,0,U$16/OIS_fec!U$16)</f>
        <v>3.0453897876298033</v>
      </c>
      <c r="V102" s="350">
        <f>IF(V$16=0,0,V$16/OIS_fec!V$16)</f>
        <v>3.0260118178022894</v>
      </c>
      <c r="W102" s="350">
        <f>IF(W$16=0,0,W$16/OIS_fec!W$16)</f>
        <v>3.0524733012414296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3.0359576299452593</v>
      </c>
      <c r="C103" s="350">
        <f>IF(C$27=0,0,C$27/OIS_fec!C$27)</f>
        <v>3.0366288528190899</v>
      </c>
      <c r="D103" s="350">
        <f>IF(D$27=0,0,D$27/OIS_fec!D$27)</f>
        <v>3.0307615970489521</v>
      </c>
      <c r="E103" s="350">
        <f>IF(E$27=0,0,E$27/OIS_fec!E$27)</f>
        <v>3.0295875372322061</v>
      </c>
      <c r="F103" s="350">
        <f>IF(F$27=0,0,F$27/OIS_fec!F$27)</f>
        <v>3.034333561107597</v>
      </c>
      <c r="G103" s="350">
        <f>IF(G$27=0,0,G$27/OIS_fec!G$27)</f>
        <v>3.1445638699599994</v>
      </c>
      <c r="H103" s="350">
        <f>IF(H$27=0,0,H$27/OIS_fec!H$27)</f>
        <v>3.0913326342114802</v>
      </c>
      <c r="I103" s="350">
        <f>IF(I$27=0,0,I$27/OIS_fec!I$27)</f>
        <v>3.1163819745379251</v>
      </c>
      <c r="J103" s="350">
        <f>IF(J$27=0,0,J$27/OIS_fec!J$27)</f>
        <v>3.1177049256645146</v>
      </c>
      <c r="K103" s="350">
        <f>IF(K$27=0,0,K$27/OIS_fec!K$27)</f>
        <v>3.0761966768229785</v>
      </c>
      <c r="L103" s="350">
        <f>IF(L$27=0,0,L$27/OIS_fec!L$27)</f>
        <v>3.102441451234867</v>
      </c>
      <c r="M103" s="350">
        <f>IF(M$27=0,0,M$27/OIS_fec!M$27)</f>
        <v>3.1476725483369603</v>
      </c>
      <c r="N103" s="350">
        <f>IF(N$27=0,0,N$27/OIS_fec!N$27)</f>
        <v>3.0310563707697193</v>
      </c>
      <c r="O103" s="350">
        <f>IF(O$27=0,0,O$27/OIS_fec!O$27)</f>
        <v>3.041622592196437</v>
      </c>
      <c r="P103" s="350">
        <f>IF(P$27=0,0,P$27/OIS_fec!P$27)</f>
        <v>3.0726739764081854</v>
      </c>
      <c r="Q103" s="350">
        <f>IF(Q$27=0,0,Q$27/OIS_fec!Q$27)</f>
        <v>3.0398055818510237</v>
      </c>
      <c r="R103" s="350">
        <f>IF(R$27=0,0,R$27/OIS_fec!R$27)</f>
        <v>3.0645640099962499</v>
      </c>
      <c r="S103" s="350">
        <f>IF(S$27=0,0,S$27/OIS_fec!S$27)</f>
        <v>3.0415423447811891</v>
      </c>
      <c r="T103" s="350">
        <f>IF(T$27=0,0,T$27/OIS_fec!T$27)</f>
        <v>3.0247063612235476</v>
      </c>
      <c r="U103" s="350">
        <f>IF(U$27=0,0,U$27/OIS_fec!U$27)</f>
        <v>3.038634973840002</v>
      </c>
      <c r="V103" s="350">
        <f>IF(V$27=0,0,V$27/OIS_fec!V$27)</f>
        <v>2.9889062913932438</v>
      </c>
      <c r="W103" s="350">
        <f>IF(W$27=0,0,W$27/OIS_fec!W$27)</f>
        <v>3.0141200771042347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3.0726071997309163</v>
      </c>
      <c r="C104" s="350">
        <f>IF(C$35=0,0,C$35/OIS_fec!C$35)</f>
        <v>3.0729116060107828</v>
      </c>
      <c r="D104" s="350">
        <f>IF(D$35=0,0,D$35/OIS_fec!D$35)</f>
        <v>3.0702472630991391</v>
      </c>
      <c r="E104" s="350">
        <f>IF(E$35=0,0,E$35/OIS_fec!E$35)</f>
        <v>3.0697106115432882</v>
      </c>
      <c r="F104" s="350">
        <f>IF(F$35=0,0,F$35/OIS_fec!F$35)</f>
        <v>3.0666937029786259</v>
      </c>
      <c r="G104" s="350">
        <f>IF(G$35=0,0,G$35/OIS_fec!G$35)</f>
        <v>3.1675106404958404</v>
      </c>
      <c r="H104" s="350">
        <f>IF(H$35=0,0,H$35/OIS_fec!H$35)</f>
        <v>3.1318751276112571</v>
      </c>
      <c r="I104" s="350">
        <f>IF(I$35=0,0,I$35/OIS_fec!I$35)</f>
        <v>3.1578811776588402</v>
      </c>
      <c r="J104" s="350">
        <f>IF(J$35=0,0,J$35/OIS_fec!J$35)</f>
        <v>3.1660048797351608</v>
      </c>
      <c r="K104" s="350">
        <f>IF(K$35=0,0,K$35/OIS_fec!K$35)</f>
        <v>3.1236833780845328</v>
      </c>
      <c r="L104" s="350">
        <f>IF(L$35=0,0,L$35/OIS_fec!L$35)</f>
        <v>3.1592392483480634</v>
      </c>
      <c r="M104" s="350">
        <f>IF(M$35=0,0,M$35/OIS_fec!M$35)</f>
        <v>3.1870646889872232</v>
      </c>
      <c r="N104" s="350">
        <f>IF(N$35=0,0,N$35/OIS_fec!N$35)</f>
        <v>3.0034664647671763</v>
      </c>
      <c r="O104" s="350">
        <f>IF(O$35=0,0,O$35/OIS_fec!O$35)</f>
        <v>3.0588645014720157</v>
      </c>
      <c r="P104" s="350">
        <f>IF(P$35=0,0,P$35/OIS_fec!P$35)</f>
        <v>3.0369323330739362</v>
      </c>
      <c r="Q104" s="350">
        <f>IF(Q$35=0,0,Q$35/OIS_fec!Q$35)</f>
        <v>2.8971337166990723</v>
      </c>
      <c r="R104" s="350">
        <f>IF(R$35=0,0,R$35/OIS_fec!R$35)</f>
        <v>2.9943412718805824</v>
      </c>
      <c r="S104" s="350">
        <f>IF(S$35=0,0,S$35/OIS_fec!S$35)</f>
        <v>2.8245666717279527</v>
      </c>
      <c r="T104" s="350">
        <f>IF(T$35=0,0,T$35/OIS_fec!T$35)</f>
        <v>2.7926088933050948</v>
      </c>
      <c r="U104" s="350">
        <f>IF(U$35=0,0,U$35/OIS_fec!U$35)</f>
        <v>2.8003609401049814</v>
      </c>
      <c r="V104" s="350">
        <f>IF(V$35=0,0,V$35/OIS_fec!V$35)</f>
        <v>2.8657765048871067</v>
      </c>
      <c r="W104" s="350">
        <f>IF(W$35=0,0,W$35/OIS_fec!W$35)</f>
        <v>2.8943238733971151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1.2774119073465853</v>
      </c>
      <c r="C105" s="350">
        <f>IF(C$54=0,0,C$54/OIS_fec!C$54)</f>
        <v>1.2852058183543025</v>
      </c>
      <c r="D105" s="350">
        <f>IF(D$54=0,0,D$54/OIS_fec!D$54)</f>
        <v>1.2200045369354404</v>
      </c>
      <c r="E105" s="350">
        <f>IF(E$54=0,0,E$54/OIS_fec!E$54)</f>
        <v>1.2076513243408789</v>
      </c>
      <c r="F105" s="350">
        <f>IF(F$54=0,0,F$54/OIS_fec!F$54)</f>
        <v>1.4306222345030177</v>
      </c>
      <c r="G105" s="350">
        <f>IF(G$54=0,0,G$54/OIS_fec!G$54)</f>
        <v>1.9861091771846093</v>
      </c>
      <c r="H105" s="350">
        <f>IF(H$54=0,0,H$54/OIS_fec!H$54)</f>
        <v>1.6670086957773365</v>
      </c>
      <c r="I105" s="350">
        <f>IF(I$54=0,0,I$54/OIS_fec!I$54)</f>
        <v>1.7710801296852543</v>
      </c>
      <c r="J105" s="350">
        <f>IF(J$54=0,0,J$54/OIS_fec!J$54)</f>
        <v>1.6536334286149936</v>
      </c>
      <c r="K105" s="350">
        <f>IF(K$54=0,0,K$54/OIS_fec!K$54)</f>
        <v>1.4925796470814987</v>
      </c>
      <c r="L105" s="350">
        <f>IF(L$54=0,0,L$54/OIS_fec!L$54)</f>
        <v>1.4683905854821839</v>
      </c>
      <c r="M105" s="350">
        <f>IF(M$54=0,0,M$54/OIS_fec!M$54)</f>
        <v>1.9327750607935283</v>
      </c>
      <c r="N105" s="350">
        <f>IF(N$54=0,0,N$54/OIS_fec!N$54)</f>
        <v>0.74972736719174338</v>
      </c>
      <c r="O105" s="350">
        <f>IF(O$54=0,0,O$54/OIS_fec!O$54)</f>
        <v>0.42574480580840146</v>
      </c>
      <c r="P105" s="350">
        <f>IF(P$54=0,0,P$54/OIS_fec!P$54)</f>
        <v>0.72024169421051232</v>
      </c>
      <c r="Q105" s="350">
        <f>IF(Q$54=0,0,Q$54/OIS_fec!Q$54)</f>
        <v>0.41374001483642325</v>
      </c>
      <c r="R105" s="350">
        <f>IF(R$54=0,0,R$54/OIS_fec!R$54)</f>
        <v>0.59723596460172335</v>
      </c>
      <c r="S105" s="350">
        <f>IF(S$54=0,0,S$54/OIS_fec!S$54)</f>
        <v>0.36905033671528731</v>
      </c>
      <c r="T105" s="350">
        <f>IF(T$54=0,0,T$54/OIS_fec!T$54)</f>
        <v>0.33752148263472426</v>
      </c>
      <c r="U105" s="350">
        <f>IF(U$54=0,0,U$54/OIS_fec!U$54)</f>
        <v>0.3712876610998917</v>
      </c>
      <c r="V105" s="350">
        <f>IF(V$54=0,0,V$54/OIS_fec!V$54)</f>
        <v>0.44727331219969441</v>
      </c>
      <c r="W105" s="350">
        <f>IF(W$54=0,0,W$54/OIS_fec!W$54)</f>
        <v>0.44128373091118162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3.1024187999999997</v>
      </c>
      <c r="C106" s="350">
        <f>IF(C$68=0,0,C$68/OIS_fec!C$68)</f>
        <v>3.1024188000000006</v>
      </c>
      <c r="D106" s="350">
        <f>IF(D$68=0,0,D$68/OIS_fec!D$68)</f>
        <v>3.1024187999999993</v>
      </c>
      <c r="E106" s="350">
        <f>IF(E$68=0,0,E$68/OIS_fec!E$68)</f>
        <v>3.1024188000000001</v>
      </c>
      <c r="F106" s="350">
        <f>IF(F$68=0,0,F$68/OIS_fec!F$68)</f>
        <v>3.1024188000000001</v>
      </c>
      <c r="G106" s="350">
        <f>IF(G$68=0,0,G$68/OIS_fec!G$68)</f>
        <v>3.1024187999999993</v>
      </c>
      <c r="H106" s="350">
        <f>IF(H$68=0,0,H$68/OIS_fec!H$68)</f>
        <v>3.1024188000000001</v>
      </c>
      <c r="I106" s="350">
        <f>IF(I$68=0,0,I$68/OIS_fec!I$68)</f>
        <v>3.1024188000000006</v>
      </c>
      <c r="J106" s="350">
        <f>IF(J$68=0,0,J$68/OIS_fec!J$68)</f>
        <v>3.1024188000000001</v>
      </c>
      <c r="K106" s="350">
        <f>IF(K$68=0,0,K$68/OIS_fec!K$68)</f>
        <v>3.1024188000000015</v>
      </c>
      <c r="L106" s="350">
        <f>IF(L$68=0,0,L$68/OIS_fec!L$68)</f>
        <v>3.1024188000000001</v>
      </c>
      <c r="M106" s="350">
        <f>IF(M$68=0,0,M$68/OIS_fec!M$68)</f>
        <v>3.1024187999999997</v>
      </c>
      <c r="N106" s="350">
        <f>IF(N$68=0,0,N$68/OIS_fec!N$68)</f>
        <v>3.1024188000000006</v>
      </c>
      <c r="O106" s="350">
        <f>IF(O$68=0,0,O$68/OIS_fec!O$68)</f>
        <v>3.1024188000000001</v>
      </c>
      <c r="P106" s="350">
        <f>IF(P$68=0,0,P$68/OIS_fec!P$68)</f>
        <v>3.102418800000001</v>
      </c>
      <c r="Q106" s="350">
        <f>IF(Q$68=0,0,Q$68/OIS_fec!Q$68)</f>
        <v>3.1024188000000006</v>
      </c>
      <c r="R106" s="350">
        <f>IF(R$68=0,0,R$68/OIS_fec!R$68)</f>
        <v>3.102418800000001</v>
      </c>
      <c r="S106" s="350">
        <f>IF(S$68=0,0,S$68/OIS_fec!S$68)</f>
        <v>3.1024187999999993</v>
      </c>
      <c r="T106" s="350">
        <f>IF(T$68=0,0,T$68/OIS_fec!T$68)</f>
        <v>3.1024188000000001</v>
      </c>
      <c r="U106" s="350">
        <f>IF(U$68=0,0,U$68/OIS_fec!U$68)</f>
        <v>3.1024188000000001</v>
      </c>
      <c r="V106" s="350">
        <f>IF(V$68=0,0,V$68/OIS_fec!V$68)</f>
        <v>3.0448108766615674</v>
      </c>
      <c r="W106" s="350">
        <f>IF(W$68=0,0,W$68/OIS_fec!W$68)</f>
        <v>3.0620097353121816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60E629-0CBA-40F7-9CCF-8EC9F7B6F7C6}"/>
</file>

<file path=customXml/itemProps2.xml><?xml version="1.0" encoding="utf-8"?>
<ds:datastoreItem xmlns:ds="http://schemas.openxmlformats.org/officeDocument/2006/customXml" ds:itemID="{017D3CED-A8B3-4F6B-9DDB-570045C2D7A4}"/>
</file>

<file path=customXml/itemProps3.xml><?xml version="1.0" encoding="utf-8"?>
<ds:datastoreItem xmlns:ds="http://schemas.openxmlformats.org/officeDocument/2006/customXml" ds:itemID="{140BD3BC-FBAE-40A2-B7B9-2466AFCEFC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2024-05-20T16:47:05Z</dcterms:created>
  <dcterms:modified xsi:type="dcterms:W3CDTF">2024-05-20T16:47:06Z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